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witsee\Twitsee\"/>
    </mc:Choice>
  </mc:AlternateContent>
  <xr:revisionPtr revIDLastSave="0" documentId="13_ncr:1_{95F81ECD-AD63-48A0-BC72-DDE7C419C285}" xr6:coauthVersionLast="47" xr6:coauthVersionMax="47" xr10:uidLastSave="{00000000-0000-0000-0000-000000000000}"/>
  <bookViews>
    <workbookView xWindow="-120" yWindow="-120" windowWidth="29040" windowHeight="15990" activeTab="4" xr2:uid="{E69591BD-3F14-4AB5-92AA-6096A4D8456B}"/>
  </bookViews>
  <sheets>
    <sheet name="2018" sheetId="1" r:id="rId1"/>
    <sheet name="2019" sheetId="2" r:id="rId2"/>
    <sheet name="2020" sheetId="3" r:id="rId3"/>
    <sheet name="2021" sheetId="4" r:id="rId4"/>
    <sheet name="all" sheetId="5" r:id="rId5"/>
    <sheet name="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2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3" i="5"/>
  <c r="L4" i="5"/>
  <c r="L5" i="5"/>
  <c r="L6" i="5"/>
  <c r="L7" i="5"/>
  <c r="L8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2" i="5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3" i="5"/>
  <c r="AZ543" i="3"/>
  <c r="AW543" i="3"/>
  <c r="AV543" i="3"/>
  <c r="AT543" i="3"/>
  <c r="AQ543" i="3"/>
  <c r="AJ543" i="3"/>
  <c r="AI543" i="3"/>
  <c r="AG543" i="3"/>
  <c r="AB543" i="3"/>
  <c r="Z543" i="3"/>
  <c r="R543" i="3"/>
  <c r="E543" i="3" s="1"/>
  <c r="BB543" i="3" s="1"/>
  <c r="O543" i="3"/>
  <c r="F543" i="3"/>
  <c r="AZ542" i="3"/>
  <c r="AW542" i="3"/>
  <c r="AV542" i="3"/>
  <c r="AT542" i="3"/>
  <c r="AI542" i="3" s="1"/>
  <c r="AQ542" i="3"/>
  <c r="AJ542" i="3"/>
  <c r="AG542" i="3"/>
  <c r="AB542" i="3"/>
  <c r="Z542" i="3"/>
  <c r="R542" i="3"/>
  <c r="O542" i="3"/>
  <c r="F542" i="3"/>
  <c r="E542" i="3" s="1"/>
  <c r="BB542" i="3" s="1"/>
  <c r="AZ541" i="3"/>
  <c r="AW541" i="3"/>
  <c r="AV541" i="3" s="1"/>
  <c r="AT541" i="3"/>
  <c r="AQ541" i="3"/>
  <c r="AJ541" i="3"/>
  <c r="AG541" i="3"/>
  <c r="AB541" i="3"/>
  <c r="Z541" i="3"/>
  <c r="R541" i="3"/>
  <c r="O541" i="3"/>
  <c r="F541" i="3"/>
  <c r="AZ540" i="3"/>
  <c r="AW540" i="3"/>
  <c r="AT540" i="3"/>
  <c r="AQ540" i="3"/>
  <c r="AJ540" i="3"/>
  <c r="AG540" i="3"/>
  <c r="AB540" i="3"/>
  <c r="Z540" i="3"/>
  <c r="R540" i="3"/>
  <c r="O540" i="3"/>
  <c r="F540" i="3"/>
  <c r="E540" i="3" s="1"/>
  <c r="AZ539" i="3"/>
  <c r="AW539" i="3"/>
  <c r="AV539" i="3"/>
  <c r="AT539" i="3"/>
  <c r="AQ539" i="3"/>
  <c r="AJ539" i="3"/>
  <c r="AI539" i="3"/>
  <c r="AG539" i="3"/>
  <c r="AB539" i="3"/>
  <c r="Z539" i="3"/>
  <c r="R539" i="3"/>
  <c r="E539" i="3" s="1"/>
  <c r="BB539" i="3" s="1"/>
  <c r="O539" i="3"/>
  <c r="F539" i="3"/>
  <c r="AZ538" i="3"/>
  <c r="AW538" i="3"/>
  <c r="AV538" i="3"/>
  <c r="AT538" i="3"/>
  <c r="AI538" i="3" s="1"/>
  <c r="AQ538" i="3"/>
  <c r="AJ538" i="3"/>
  <c r="AG538" i="3"/>
  <c r="AB538" i="3"/>
  <c r="Z538" i="3"/>
  <c r="R538" i="3"/>
  <c r="O538" i="3"/>
  <c r="F538" i="3"/>
  <c r="E538" i="3" s="1"/>
  <c r="BB538" i="3" s="1"/>
  <c r="AZ537" i="3"/>
  <c r="AW537" i="3"/>
  <c r="AV537" i="3" s="1"/>
  <c r="AT537" i="3"/>
  <c r="AQ537" i="3"/>
  <c r="AJ537" i="3"/>
  <c r="AG537" i="3"/>
  <c r="AB537" i="3"/>
  <c r="Z537" i="3"/>
  <c r="R537" i="3"/>
  <c r="O537" i="3"/>
  <c r="F537" i="3"/>
  <c r="E537" i="3" s="1"/>
  <c r="AZ536" i="3"/>
  <c r="AW536" i="3"/>
  <c r="AT536" i="3"/>
  <c r="AQ536" i="3"/>
  <c r="AJ536" i="3"/>
  <c r="AG536" i="3"/>
  <c r="AB536" i="3"/>
  <c r="Z536" i="3"/>
  <c r="R536" i="3"/>
  <c r="O536" i="3"/>
  <c r="F536" i="3"/>
  <c r="E536" i="3"/>
  <c r="AZ535" i="3"/>
  <c r="AW535" i="3"/>
  <c r="AV535" i="3"/>
  <c r="AT535" i="3"/>
  <c r="AQ535" i="3"/>
  <c r="AJ535" i="3"/>
  <c r="AI535" i="3"/>
  <c r="AG535" i="3"/>
  <c r="AB535" i="3"/>
  <c r="Z535" i="3"/>
  <c r="R535" i="3"/>
  <c r="E535" i="3" s="1"/>
  <c r="BB535" i="3" s="1"/>
  <c r="O535" i="3"/>
  <c r="F535" i="3"/>
  <c r="AZ534" i="3"/>
  <c r="AW534" i="3"/>
  <c r="AV534" i="3"/>
  <c r="AT534" i="3"/>
  <c r="AI534" i="3" s="1"/>
  <c r="AQ534" i="3"/>
  <c r="AJ534" i="3"/>
  <c r="AG534" i="3"/>
  <c r="AB534" i="3"/>
  <c r="Z534" i="3"/>
  <c r="R534" i="3"/>
  <c r="O534" i="3"/>
  <c r="F534" i="3"/>
  <c r="E534" i="3" s="1"/>
  <c r="BB534" i="3" s="1"/>
  <c r="AZ533" i="3"/>
  <c r="AW533" i="3"/>
  <c r="AV533" i="3" s="1"/>
  <c r="AT533" i="3"/>
  <c r="AQ533" i="3"/>
  <c r="AJ533" i="3"/>
  <c r="AG533" i="3"/>
  <c r="AB533" i="3"/>
  <c r="Z533" i="3"/>
  <c r="R533" i="3"/>
  <c r="O533" i="3"/>
  <c r="F533" i="3"/>
  <c r="E533" i="3" s="1"/>
  <c r="AZ532" i="3"/>
  <c r="AW532" i="3"/>
  <c r="AT532" i="3"/>
  <c r="AQ532" i="3"/>
  <c r="AJ532" i="3"/>
  <c r="AG532" i="3"/>
  <c r="AB532" i="3"/>
  <c r="Z532" i="3"/>
  <c r="R532" i="3"/>
  <c r="O532" i="3"/>
  <c r="F532" i="3"/>
  <c r="E532" i="3"/>
  <c r="AZ531" i="3"/>
  <c r="AW531" i="3"/>
  <c r="AV531" i="3"/>
  <c r="AT531" i="3"/>
  <c r="AQ531" i="3"/>
  <c r="AJ531" i="3"/>
  <c r="AI531" i="3"/>
  <c r="AG531" i="3"/>
  <c r="AB531" i="3"/>
  <c r="Z531" i="3"/>
  <c r="R531" i="3"/>
  <c r="E531" i="3" s="1"/>
  <c r="BB531" i="3" s="1"/>
  <c r="O531" i="3"/>
  <c r="F531" i="3"/>
  <c r="AZ530" i="3"/>
  <c r="AW530" i="3"/>
  <c r="AV530" i="3"/>
  <c r="AT530" i="3"/>
  <c r="AI530" i="3" s="1"/>
  <c r="AQ530" i="3"/>
  <c r="AJ530" i="3"/>
  <c r="AG530" i="3"/>
  <c r="AB530" i="3"/>
  <c r="Z530" i="3"/>
  <c r="R530" i="3"/>
  <c r="O530" i="3"/>
  <c r="F530" i="3"/>
  <c r="AZ529" i="3"/>
  <c r="AW529" i="3"/>
  <c r="AV529" i="3" s="1"/>
  <c r="AT529" i="3"/>
  <c r="AQ529" i="3"/>
  <c r="AJ529" i="3"/>
  <c r="AG529" i="3"/>
  <c r="AB529" i="3"/>
  <c r="Z529" i="3"/>
  <c r="R529" i="3"/>
  <c r="O529" i="3"/>
  <c r="F529" i="3"/>
  <c r="AZ528" i="3"/>
  <c r="AW528" i="3"/>
  <c r="AT528" i="3"/>
  <c r="AQ528" i="3"/>
  <c r="AJ528" i="3"/>
  <c r="AG528" i="3"/>
  <c r="AB528" i="3"/>
  <c r="Z528" i="3"/>
  <c r="R528" i="3"/>
  <c r="O528" i="3"/>
  <c r="F528" i="3"/>
  <c r="E528" i="3" s="1"/>
  <c r="AZ527" i="3"/>
  <c r="AW527" i="3"/>
  <c r="AV527" i="3"/>
  <c r="AT527" i="3"/>
  <c r="AQ527" i="3"/>
  <c r="AJ527" i="3"/>
  <c r="AI527" i="3"/>
  <c r="AG527" i="3"/>
  <c r="AB527" i="3"/>
  <c r="Z527" i="3"/>
  <c r="R527" i="3"/>
  <c r="E527" i="3" s="1"/>
  <c r="BB527" i="3" s="1"/>
  <c r="O527" i="3"/>
  <c r="F527" i="3"/>
  <c r="AZ526" i="3"/>
  <c r="AW526" i="3"/>
  <c r="AV526" i="3"/>
  <c r="AT526" i="3"/>
  <c r="AI526" i="3" s="1"/>
  <c r="AQ526" i="3"/>
  <c r="AJ526" i="3"/>
  <c r="AG526" i="3"/>
  <c r="AB526" i="3"/>
  <c r="Z526" i="3"/>
  <c r="R526" i="3"/>
  <c r="O526" i="3"/>
  <c r="F526" i="3"/>
  <c r="E526" i="3" s="1"/>
  <c r="BB526" i="3" s="1"/>
  <c r="AZ525" i="3"/>
  <c r="AW525" i="3"/>
  <c r="AV525" i="3" s="1"/>
  <c r="AT525" i="3"/>
  <c r="AQ525" i="3"/>
  <c r="AJ525" i="3"/>
  <c r="AG525" i="3"/>
  <c r="AB525" i="3"/>
  <c r="Z525" i="3"/>
  <c r="R525" i="3"/>
  <c r="O525" i="3"/>
  <c r="F525" i="3"/>
  <c r="AZ524" i="3"/>
  <c r="AW524" i="3"/>
  <c r="AT524" i="3"/>
  <c r="AQ524" i="3"/>
  <c r="AJ524" i="3"/>
  <c r="AG524" i="3"/>
  <c r="AB524" i="3"/>
  <c r="Z524" i="3"/>
  <c r="R524" i="3"/>
  <c r="O524" i="3"/>
  <c r="F524" i="3"/>
  <c r="E524" i="3" s="1"/>
  <c r="AZ523" i="3"/>
  <c r="AW523" i="3"/>
  <c r="AV523" i="3"/>
  <c r="AT523" i="3"/>
  <c r="AQ523" i="3"/>
  <c r="AJ523" i="3"/>
  <c r="AI523" i="3"/>
  <c r="AG523" i="3"/>
  <c r="AB523" i="3"/>
  <c r="Z523" i="3"/>
  <c r="R523" i="3"/>
  <c r="E523" i="3" s="1"/>
  <c r="BB523" i="3" s="1"/>
  <c r="O523" i="3"/>
  <c r="F523" i="3"/>
  <c r="AZ522" i="3"/>
  <c r="AW522" i="3"/>
  <c r="AV522" i="3"/>
  <c r="AT522" i="3"/>
  <c r="AI522" i="3" s="1"/>
  <c r="BB522" i="3" s="1"/>
  <c r="AQ522" i="3"/>
  <c r="AJ522" i="3"/>
  <c r="AG522" i="3"/>
  <c r="AB522" i="3"/>
  <c r="Z522" i="3"/>
  <c r="R522" i="3"/>
  <c r="O522" i="3"/>
  <c r="E522" i="3" s="1"/>
  <c r="F522" i="3"/>
  <c r="AZ521" i="3"/>
  <c r="AV521" i="3" s="1"/>
  <c r="AW521" i="3"/>
  <c r="AT521" i="3"/>
  <c r="AQ521" i="3"/>
  <c r="AJ521" i="3"/>
  <c r="AG521" i="3"/>
  <c r="AB521" i="3"/>
  <c r="Z521" i="3"/>
  <c r="R521" i="3"/>
  <c r="O521" i="3"/>
  <c r="F521" i="3"/>
  <c r="E521" i="3" s="1"/>
  <c r="AZ520" i="3"/>
  <c r="AW520" i="3"/>
  <c r="AT520" i="3"/>
  <c r="AQ520" i="3"/>
  <c r="AJ520" i="3"/>
  <c r="AG520" i="3"/>
  <c r="AB520" i="3"/>
  <c r="Z520" i="3"/>
  <c r="R520" i="3"/>
  <c r="O520" i="3"/>
  <c r="F520" i="3"/>
  <c r="E520" i="3"/>
  <c r="AZ519" i="3"/>
  <c r="AW519" i="3"/>
  <c r="AV519" i="3"/>
  <c r="AT519" i="3"/>
  <c r="AQ519" i="3"/>
  <c r="AJ519" i="3"/>
  <c r="AI519" i="3"/>
  <c r="AG519" i="3"/>
  <c r="AB519" i="3"/>
  <c r="Z519" i="3"/>
  <c r="R519" i="3"/>
  <c r="E519" i="3" s="1"/>
  <c r="BB519" i="3" s="1"/>
  <c r="O519" i="3"/>
  <c r="F519" i="3"/>
  <c r="AZ518" i="3"/>
  <c r="AW518" i="3"/>
  <c r="AV518" i="3"/>
  <c r="AT518" i="3"/>
  <c r="AI518" i="3" s="1"/>
  <c r="BB518" i="3" s="1"/>
  <c r="AQ518" i="3"/>
  <c r="AJ518" i="3"/>
  <c r="AG518" i="3"/>
  <c r="AB518" i="3"/>
  <c r="Z518" i="3"/>
  <c r="R518" i="3"/>
  <c r="O518" i="3"/>
  <c r="E518" i="3" s="1"/>
  <c r="F518" i="3"/>
  <c r="AZ517" i="3"/>
  <c r="AV517" i="3" s="1"/>
  <c r="AW517" i="3"/>
  <c r="AT517" i="3"/>
  <c r="AQ517" i="3"/>
  <c r="AJ517" i="3"/>
  <c r="AG517" i="3"/>
  <c r="AB517" i="3"/>
  <c r="Z517" i="3"/>
  <c r="R517" i="3"/>
  <c r="O517" i="3"/>
  <c r="F517" i="3"/>
  <c r="E517" i="3" s="1"/>
  <c r="AZ516" i="3"/>
  <c r="AW516" i="3"/>
  <c r="AT516" i="3"/>
  <c r="AQ516" i="3"/>
  <c r="AJ516" i="3"/>
  <c r="AG516" i="3"/>
  <c r="AB516" i="3"/>
  <c r="Z516" i="3"/>
  <c r="R516" i="3"/>
  <c r="O516" i="3"/>
  <c r="F516" i="3"/>
  <c r="E516" i="3"/>
  <c r="AZ515" i="3"/>
  <c r="AW515" i="3"/>
  <c r="AV515" i="3"/>
  <c r="AT515" i="3"/>
  <c r="AQ515" i="3"/>
  <c r="AJ515" i="3"/>
  <c r="AI515" i="3"/>
  <c r="AG515" i="3"/>
  <c r="AB515" i="3"/>
  <c r="Z515" i="3"/>
  <c r="R515" i="3"/>
  <c r="E515" i="3" s="1"/>
  <c r="BB515" i="3" s="1"/>
  <c r="O515" i="3"/>
  <c r="F515" i="3"/>
  <c r="AZ514" i="3"/>
  <c r="AW514" i="3"/>
  <c r="AV514" i="3"/>
  <c r="AT514" i="3"/>
  <c r="AI514" i="3" s="1"/>
  <c r="AQ514" i="3"/>
  <c r="AJ514" i="3"/>
  <c r="AG514" i="3"/>
  <c r="AB514" i="3"/>
  <c r="Z514" i="3"/>
  <c r="R514" i="3"/>
  <c r="O514" i="3"/>
  <c r="E514" i="3" s="1"/>
  <c r="BB514" i="3" s="1"/>
  <c r="F514" i="3"/>
  <c r="AZ513" i="3"/>
  <c r="AV513" i="3" s="1"/>
  <c r="AW513" i="3"/>
  <c r="AT513" i="3"/>
  <c r="AQ513" i="3"/>
  <c r="AJ513" i="3"/>
  <c r="AG513" i="3"/>
  <c r="AB513" i="3"/>
  <c r="Z513" i="3"/>
  <c r="R513" i="3"/>
  <c r="O513" i="3"/>
  <c r="F513" i="3"/>
  <c r="E513" i="3" s="1"/>
  <c r="AZ512" i="3"/>
  <c r="AW512" i="3"/>
  <c r="AT512" i="3"/>
  <c r="AQ512" i="3"/>
  <c r="AJ512" i="3"/>
  <c r="AG512" i="3"/>
  <c r="AB512" i="3"/>
  <c r="Z512" i="3"/>
  <c r="R512" i="3"/>
  <c r="O512" i="3"/>
  <c r="F512" i="3"/>
  <c r="E512" i="3"/>
  <c r="AZ511" i="3"/>
  <c r="AW511" i="3"/>
  <c r="AV511" i="3"/>
  <c r="AT511" i="3"/>
  <c r="AQ511" i="3"/>
  <c r="AJ511" i="3"/>
  <c r="AI511" i="3"/>
  <c r="AG511" i="3"/>
  <c r="AB511" i="3"/>
  <c r="Z511" i="3"/>
  <c r="R511" i="3"/>
  <c r="E511" i="3" s="1"/>
  <c r="BB511" i="3" s="1"/>
  <c r="O511" i="3"/>
  <c r="F511" i="3"/>
  <c r="AZ510" i="3"/>
  <c r="AW510" i="3"/>
  <c r="AV510" i="3"/>
  <c r="AT510" i="3"/>
  <c r="AI510" i="3" s="1"/>
  <c r="BB510" i="3" s="1"/>
  <c r="AQ510" i="3"/>
  <c r="AJ510" i="3"/>
  <c r="AG510" i="3"/>
  <c r="AB510" i="3"/>
  <c r="Z510" i="3"/>
  <c r="R510" i="3"/>
  <c r="O510" i="3"/>
  <c r="E510" i="3" s="1"/>
  <c r="F510" i="3"/>
  <c r="AZ509" i="3"/>
  <c r="AV509" i="3" s="1"/>
  <c r="AW509" i="3"/>
  <c r="AT509" i="3"/>
  <c r="AQ509" i="3"/>
  <c r="AJ509" i="3"/>
  <c r="AG509" i="3"/>
  <c r="AB509" i="3"/>
  <c r="Z509" i="3"/>
  <c r="R509" i="3"/>
  <c r="O509" i="3"/>
  <c r="F509" i="3"/>
  <c r="AZ508" i="3"/>
  <c r="AW508" i="3"/>
  <c r="AT508" i="3"/>
  <c r="AQ508" i="3"/>
  <c r="AJ508" i="3"/>
  <c r="AG508" i="3"/>
  <c r="AB508" i="3"/>
  <c r="Z508" i="3"/>
  <c r="R508" i="3"/>
  <c r="O508" i="3"/>
  <c r="F508" i="3"/>
  <c r="E508" i="3" s="1"/>
  <c r="AZ507" i="3"/>
  <c r="AW507" i="3"/>
  <c r="AV507" i="3"/>
  <c r="AT507" i="3"/>
  <c r="AQ507" i="3"/>
  <c r="AJ507" i="3"/>
  <c r="AI507" i="3"/>
  <c r="AG507" i="3"/>
  <c r="AB507" i="3"/>
  <c r="Z507" i="3"/>
  <c r="R507" i="3"/>
  <c r="E507" i="3" s="1"/>
  <c r="BB507" i="3" s="1"/>
  <c r="O507" i="3"/>
  <c r="F507" i="3"/>
  <c r="AZ506" i="3"/>
  <c r="AW506" i="3"/>
  <c r="AV506" i="3"/>
  <c r="AT506" i="3"/>
  <c r="AI506" i="3" s="1"/>
  <c r="AQ506" i="3"/>
  <c r="AJ506" i="3"/>
  <c r="AG506" i="3"/>
  <c r="AB506" i="3"/>
  <c r="Z506" i="3"/>
  <c r="R506" i="3"/>
  <c r="O506" i="3"/>
  <c r="F506" i="3"/>
  <c r="E506" i="3" s="1"/>
  <c r="BB506" i="3" s="1"/>
  <c r="AZ505" i="3"/>
  <c r="AW505" i="3"/>
  <c r="AV505" i="3" s="1"/>
  <c r="AT505" i="3"/>
  <c r="AQ505" i="3"/>
  <c r="AJ505" i="3"/>
  <c r="AG505" i="3"/>
  <c r="AB505" i="3"/>
  <c r="Z505" i="3"/>
  <c r="R505" i="3"/>
  <c r="O505" i="3"/>
  <c r="F505" i="3"/>
  <c r="E505" i="3" s="1"/>
  <c r="AZ504" i="3"/>
  <c r="AW504" i="3"/>
  <c r="AT504" i="3"/>
  <c r="AQ504" i="3"/>
  <c r="AJ504" i="3"/>
  <c r="AG504" i="3"/>
  <c r="AB504" i="3"/>
  <c r="Z504" i="3"/>
  <c r="R504" i="3"/>
  <c r="O504" i="3"/>
  <c r="F504" i="3"/>
  <c r="E504" i="3"/>
  <c r="AZ503" i="3"/>
  <c r="AW503" i="3"/>
  <c r="AV503" i="3"/>
  <c r="AT503" i="3"/>
  <c r="AQ503" i="3"/>
  <c r="AJ503" i="3"/>
  <c r="AI503" i="3"/>
  <c r="AG503" i="3"/>
  <c r="AB503" i="3"/>
  <c r="Z503" i="3"/>
  <c r="R503" i="3"/>
  <c r="E503" i="3" s="1"/>
  <c r="BB503" i="3" s="1"/>
  <c r="O503" i="3"/>
  <c r="F503" i="3"/>
  <c r="AZ502" i="3"/>
  <c r="AW502" i="3"/>
  <c r="AV502" i="3"/>
  <c r="AT502" i="3"/>
  <c r="AI502" i="3" s="1"/>
  <c r="BB502" i="3" s="1"/>
  <c r="AQ502" i="3"/>
  <c r="AJ502" i="3"/>
  <c r="AG502" i="3"/>
  <c r="AB502" i="3"/>
  <c r="Z502" i="3"/>
  <c r="R502" i="3"/>
  <c r="O502" i="3"/>
  <c r="E502" i="3" s="1"/>
  <c r="F502" i="3"/>
  <c r="AZ501" i="3"/>
  <c r="AW501" i="3"/>
  <c r="AV501" i="3" s="1"/>
  <c r="AT501" i="3"/>
  <c r="AQ501" i="3"/>
  <c r="AJ501" i="3"/>
  <c r="AG501" i="3"/>
  <c r="AB501" i="3"/>
  <c r="Z501" i="3"/>
  <c r="R501" i="3"/>
  <c r="O501" i="3"/>
  <c r="F501" i="3"/>
  <c r="E501" i="3" s="1"/>
  <c r="AZ500" i="3"/>
  <c r="AW500" i="3"/>
  <c r="AT500" i="3"/>
  <c r="AQ500" i="3"/>
  <c r="AJ500" i="3"/>
  <c r="AG500" i="3"/>
  <c r="AB500" i="3"/>
  <c r="Z500" i="3"/>
  <c r="R500" i="3"/>
  <c r="O500" i="3"/>
  <c r="F500" i="3"/>
  <c r="E500" i="3"/>
  <c r="AZ499" i="3"/>
  <c r="AW499" i="3"/>
  <c r="AV499" i="3"/>
  <c r="AT499" i="3"/>
  <c r="AQ499" i="3"/>
  <c r="AJ499" i="3"/>
  <c r="AI499" i="3"/>
  <c r="AG499" i="3"/>
  <c r="AB499" i="3"/>
  <c r="Z499" i="3"/>
  <c r="R499" i="3"/>
  <c r="E499" i="3" s="1"/>
  <c r="BB499" i="3" s="1"/>
  <c r="O499" i="3"/>
  <c r="F499" i="3"/>
  <c r="AZ498" i="3"/>
  <c r="AW498" i="3"/>
  <c r="AV498" i="3"/>
  <c r="AT498" i="3"/>
  <c r="AI498" i="3" s="1"/>
  <c r="AQ498" i="3"/>
  <c r="AJ498" i="3"/>
  <c r="AG498" i="3"/>
  <c r="AB498" i="3"/>
  <c r="Z498" i="3"/>
  <c r="R498" i="3"/>
  <c r="O498" i="3"/>
  <c r="E498" i="3" s="1"/>
  <c r="BB498" i="3" s="1"/>
  <c r="F498" i="3"/>
  <c r="AZ497" i="3"/>
  <c r="AV497" i="3" s="1"/>
  <c r="AW497" i="3"/>
  <c r="AT497" i="3"/>
  <c r="AQ497" i="3"/>
  <c r="AJ497" i="3"/>
  <c r="AG497" i="3"/>
  <c r="AB497" i="3"/>
  <c r="Z497" i="3"/>
  <c r="R497" i="3"/>
  <c r="O497" i="3"/>
  <c r="F497" i="3"/>
  <c r="E497" i="3" s="1"/>
  <c r="AZ496" i="3"/>
  <c r="AW496" i="3"/>
  <c r="AT496" i="3"/>
  <c r="AQ496" i="3"/>
  <c r="AJ496" i="3"/>
  <c r="AG496" i="3"/>
  <c r="AB496" i="3"/>
  <c r="Z496" i="3"/>
  <c r="R496" i="3"/>
  <c r="O496" i="3"/>
  <c r="F496" i="3"/>
  <c r="E496" i="3"/>
  <c r="AZ495" i="3"/>
  <c r="AW495" i="3"/>
  <c r="AV495" i="3"/>
  <c r="AT495" i="3"/>
  <c r="AQ495" i="3"/>
  <c r="AJ495" i="3"/>
  <c r="AI495" i="3"/>
  <c r="AG495" i="3"/>
  <c r="AB495" i="3"/>
  <c r="Z495" i="3"/>
  <c r="R495" i="3"/>
  <c r="E495" i="3" s="1"/>
  <c r="BB495" i="3" s="1"/>
  <c r="O495" i="3"/>
  <c r="F495" i="3"/>
  <c r="AZ494" i="3"/>
  <c r="AW494" i="3"/>
  <c r="AV494" i="3"/>
  <c r="AT494" i="3"/>
  <c r="AI494" i="3" s="1"/>
  <c r="AQ494" i="3"/>
  <c r="AJ494" i="3"/>
  <c r="AG494" i="3"/>
  <c r="AB494" i="3"/>
  <c r="Z494" i="3"/>
  <c r="R494" i="3"/>
  <c r="O494" i="3"/>
  <c r="F494" i="3"/>
  <c r="E494" i="3" s="1"/>
  <c r="BB494" i="3" s="1"/>
  <c r="AZ493" i="3"/>
  <c r="AW493" i="3"/>
  <c r="AV493" i="3" s="1"/>
  <c r="AT493" i="3"/>
  <c r="AQ493" i="3"/>
  <c r="AJ493" i="3"/>
  <c r="AG493" i="3"/>
  <c r="AB493" i="3"/>
  <c r="Z493" i="3"/>
  <c r="R493" i="3"/>
  <c r="O493" i="3"/>
  <c r="F493" i="3"/>
  <c r="AZ492" i="3"/>
  <c r="AW492" i="3"/>
  <c r="AT492" i="3"/>
  <c r="AQ492" i="3"/>
  <c r="AJ492" i="3"/>
  <c r="AG492" i="3"/>
  <c r="AB492" i="3"/>
  <c r="Z492" i="3"/>
  <c r="R492" i="3"/>
  <c r="O492" i="3"/>
  <c r="F492" i="3"/>
  <c r="E492" i="3" s="1"/>
  <c r="AZ491" i="3"/>
  <c r="AW491" i="3"/>
  <c r="AV491" i="3"/>
  <c r="AT491" i="3"/>
  <c r="AQ491" i="3"/>
  <c r="AJ491" i="3"/>
  <c r="AI491" i="3"/>
  <c r="AG491" i="3"/>
  <c r="AB491" i="3"/>
  <c r="Z491" i="3"/>
  <c r="R491" i="3"/>
  <c r="E491" i="3" s="1"/>
  <c r="BB491" i="3" s="1"/>
  <c r="O491" i="3"/>
  <c r="F491" i="3"/>
  <c r="AZ490" i="3"/>
  <c r="AW490" i="3"/>
  <c r="AV490" i="3"/>
  <c r="AT490" i="3"/>
  <c r="AI490" i="3" s="1"/>
  <c r="AQ490" i="3"/>
  <c r="AJ490" i="3"/>
  <c r="AG490" i="3"/>
  <c r="AB490" i="3"/>
  <c r="Z490" i="3"/>
  <c r="R490" i="3"/>
  <c r="O490" i="3"/>
  <c r="F490" i="3"/>
  <c r="E490" i="3" s="1"/>
  <c r="BB490" i="3" s="1"/>
  <c r="AZ489" i="3"/>
  <c r="AW489" i="3"/>
  <c r="AV489" i="3" s="1"/>
  <c r="AT489" i="3"/>
  <c r="AQ489" i="3"/>
  <c r="AJ489" i="3"/>
  <c r="AG489" i="3"/>
  <c r="AB489" i="3"/>
  <c r="Z489" i="3"/>
  <c r="R489" i="3"/>
  <c r="O489" i="3"/>
  <c r="F489" i="3"/>
  <c r="E489" i="3" s="1"/>
  <c r="AZ488" i="3"/>
  <c r="AW488" i="3"/>
  <c r="AT488" i="3"/>
  <c r="AQ488" i="3"/>
  <c r="AJ488" i="3"/>
  <c r="AG488" i="3"/>
  <c r="AB488" i="3"/>
  <c r="Z488" i="3"/>
  <c r="R488" i="3"/>
  <c r="O488" i="3"/>
  <c r="F488" i="3"/>
  <c r="E488" i="3"/>
  <c r="AZ487" i="3"/>
  <c r="AW487" i="3"/>
  <c r="AV487" i="3"/>
  <c r="AT487" i="3"/>
  <c r="AQ487" i="3"/>
  <c r="AJ487" i="3"/>
  <c r="AI487" i="3"/>
  <c r="AG487" i="3"/>
  <c r="AB487" i="3"/>
  <c r="Z487" i="3"/>
  <c r="R487" i="3"/>
  <c r="E487" i="3" s="1"/>
  <c r="BB487" i="3" s="1"/>
  <c r="O487" i="3"/>
  <c r="F487" i="3"/>
  <c r="AZ486" i="3"/>
  <c r="AW486" i="3"/>
  <c r="AV486" i="3"/>
  <c r="AT486" i="3"/>
  <c r="AI486" i="3" s="1"/>
  <c r="AQ486" i="3"/>
  <c r="AJ486" i="3"/>
  <c r="AG486" i="3"/>
  <c r="AB486" i="3"/>
  <c r="Z486" i="3"/>
  <c r="R486" i="3"/>
  <c r="O486" i="3"/>
  <c r="F486" i="3"/>
  <c r="AZ485" i="3"/>
  <c r="AW485" i="3"/>
  <c r="AV485" i="3" s="1"/>
  <c r="AT485" i="3"/>
  <c r="AQ485" i="3"/>
  <c r="AJ485" i="3"/>
  <c r="AG485" i="3"/>
  <c r="AB485" i="3"/>
  <c r="Z485" i="3"/>
  <c r="R485" i="3"/>
  <c r="O485" i="3"/>
  <c r="F485" i="3"/>
  <c r="E485" i="3" s="1"/>
  <c r="AZ484" i="3"/>
  <c r="AW484" i="3"/>
  <c r="AT484" i="3"/>
  <c r="AQ484" i="3"/>
  <c r="AJ484" i="3"/>
  <c r="AG484" i="3"/>
  <c r="AB484" i="3"/>
  <c r="Z484" i="3"/>
  <c r="R484" i="3"/>
  <c r="O484" i="3"/>
  <c r="F484" i="3"/>
  <c r="E484" i="3"/>
  <c r="AZ483" i="3"/>
  <c r="AW483" i="3"/>
  <c r="AV483" i="3"/>
  <c r="AT483" i="3"/>
  <c r="AQ483" i="3"/>
  <c r="AJ483" i="3"/>
  <c r="AI483" i="3"/>
  <c r="AG483" i="3"/>
  <c r="AB483" i="3"/>
  <c r="Z483" i="3"/>
  <c r="R483" i="3"/>
  <c r="E483" i="3" s="1"/>
  <c r="BB483" i="3" s="1"/>
  <c r="O483" i="3"/>
  <c r="F483" i="3"/>
  <c r="AZ482" i="3"/>
  <c r="AW482" i="3"/>
  <c r="AV482" i="3"/>
  <c r="AT482" i="3"/>
  <c r="AI482" i="3" s="1"/>
  <c r="AQ482" i="3"/>
  <c r="AJ482" i="3"/>
  <c r="AG482" i="3"/>
  <c r="AB482" i="3"/>
  <c r="Z482" i="3"/>
  <c r="R482" i="3"/>
  <c r="O482" i="3"/>
  <c r="F482" i="3"/>
  <c r="AZ481" i="3"/>
  <c r="AW481" i="3"/>
  <c r="AV481" i="3" s="1"/>
  <c r="AT481" i="3"/>
  <c r="AQ481" i="3"/>
  <c r="AJ481" i="3"/>
  <c r="AG481" i="3"/>
  <c r="AB481" i="3"/>
  <c r="Z481" i="3"/>
  <c r="R481" i="3"/>
  <c r="O481" i="3"/>
  <c r="F481" i="3"/>
  <c r="E481" i="3" s="1"/>
  <c r="AZ480" i="3"/>
  <c r="AW480" i="3"/>
  <c r="AT480" i="3"/>
  <c r="AQ480" i="3"/>
  <c r="AJ480" i="3"/>
  <c r="AG480" i="3"/>
  <c r="AB480" i="3"/>
  <c r="Z480" i="3"/>
  <c r="R480" i="3"/>
  <c r="O480" i="3"/>
  <c r="F480" i="3"/>
  <c r="E480" i="3"/>
  <c r="AZ479" i="3"/>
  <c r="AW479" i="3"/>
  <c r="AV479" i="3"/>
  <c r="AT479" i="3"/>
  <c r="AQ479" i="3"/>
  <c r="AJ479" i="3"/>
  <c r="AI479" i="3"/>
  <c r="AG479" i="3"/>
  <c r="AB479" i="3"/>
  <c r="Z479" i="3"/>
  <c r="R479" i="3"/>
  <c r="E479" i="3" s="1"/>
  <c r="BB479" i="3" s="1"/>
  <c r="O479" i="3"/>
  <c r="F479" i="3"/>
  <c r="AZ478" i="3"/>
  <c r="AW478" i="3"/>
  <c r="AV478" i="3"/>
  <c r="AT478" i="3"/>
  <c r="AI478" i="3" s="1"/>
  <c r="AQ478" i="3"/>
  <c r="AJ478" i="3"/>
  <c r="AG478" i="3"/>
  <c r="AB478" i="3"/>
  <c r="Z478" i="3"/>
  <c r="R478" i="3"/>
  <c r="O478" i="3"/>
  <c r="F478" i="3"/>
  <c r="E478" i="3" s="1"/>
  <c r="BB478" i="3" s="1"/>
  <c r="AZ477" i="3"/>
  <c r="AW477" i="3"/>
  <c r="AV477" i="3" s="1"/>
  <c r="AT477" i="3"/>
  <c r="AQ477" i="3"/>
  <c r="AJ477" i="3"/>
  <c r="AG477" i="3"/>
  <c r="AB477" i="3"/>
  <c r="Z477" i="3"/>
  <c r="R477" i="3"/>
  <c r="O477" i="3"/>
  <c r="F477" i="3"/>
  <c r="AZ476" i="3"/>
  <c r="AW476" i="3"/>
  <c r="AT476" i="3"/>
  <c r="AQ476" i="3"/>
  <c r="AJ476" i="3"/>
  <c r="AG476" i="3"/>
  <c r="AB476" i="3"/>
  <c r="Z476" i="3"/>
  <c r="R476" i="3"/>
  <c r="O476" i="3"/>
  <c r="F476" i="3"/>
  <c r="E476" i="3" s="1"/>
  <c r="AZ475" i="3"/>
  <c r="AW475" i="3"/>
  <c r="AV475" i="3"/>
  <c r="AT475" i="3"/>
  <c r="AQ475" i="3"/>
  <c r="AJ475" i="3"/>
  <c r="AI475" i="3"/>
  <c r="AG475" i="3"/>
  <c r="AB475" i="3"/>
  <c r="Z475" i="3"/>
  <c r="R475" i="3"/>
  <c r="E475" i="3" s="1"/>
  <c r="BB475" i="3" s="1"/>
  <c r="O475" i="3"/>
  <c r="F475" i="3"/>
  <c r="AZ474" i="3"/>
  <c r="AW474" i="3"/>
  <c r="AV474" i="3"/>
  <c r="AT474" i="3"/>
  <c r="AI474" i="3" s="1"/>
  <c r="AQ474" i="3"/>
  <c r="AJ474" i="3"/>
  <c r="AG474" i="3"/>
  <c r="AB474" i="3"/>
  <c r="Z474" i="3"/>
  <c r="R474" i="3"/>
  <c r="O474" i="3"/>
  <c r="F474" i="3"/>
  <c r="E474" i="3" s="1"/>
  <c r="BB474" i="3" s="1"/>
  <c r="AZ473" i="3"/>
  <c r="AW473" i="3"/>
  <c r="AV473" i="3" s="1"/>
  <c r="AT473" i="3"/>
  <c r="AQ473" i="3"/>
  <c r="AJ473" i="3"/>
  <c r="AG473" i="3"/>
  <c r="AB473" i="3"/>
  <c r="Z473" i="3"/>
  <c r="R473" i="3"/>
  <c r="O473" i="3"/>
  <c r="F473" i="3"/>
  <c r="E473" i="3" s="1"/>
  <c r="AZ472" i="3"/>
  <c r="AW472" i="3"/>
  <c r="AT472" i="3"/>
  <c r="AQ472" i="3"/>
  <c r="AJ472" i="3"/>
  <c r="AG472" i="3"/>
  <c r="AB472" i="3"/>
  <c r="Z472" i="3"/>
  <c r="R472" i="3"/>
  <c r="O472" i="3"/>
  <c r="F472" i="3"/>
  <c r="E472" i="3"/>
  <c r="AZ471" i="3"/>
  <c r="AW471" i="3"/>
  <c r="AV471" i="3"/>
  <c r="AT471" i="3"/>
  <c r="AQ471" i="3"/>
  <c r="AJ471" i="3"/>
  <c r="AI471" i="3"/>
  <c r="AG471" i="3"/>
  <c r="AB471" i="3"/>
  <c r="Z471" i="3"/>
  <c r="R471" i="3"/>
  <c r="E471" i="3" s="1"/>
  <c r="BB471" i="3" s="1"/>
  <c r="O471" i="3"/>
  <c r="F471" i="3"/>
  <c r="AZ470" i="3"/>
  <c r="AW470" i="3"/>
  <c r="AV470" i="3"/>
  <c r="AT470" i="3"/>
  <c r="AI470" i="3" s="1"/>
  <c r="AQ470" i="3"/>
  <c r="AJ470" i="3"/>
  <c r="AG470" i="3"/>
  <c r="AB470" i="3"/>
  <c r="Z470" i="3"/>
  <c r="R470" i="3"/>
  <c r="O470" i="3"/>
  <c r="F470" i="3"/>
  <c r="E470" i="3" s="1"/>
  <c r="BB470" i="3" s="1"/>
  <c r="AZ469" i="3"/>
  <c r="AW469" i="3"/>
  <c r="AV469" i="3" s="1"/>
  <c r="AT469" i="3"/>
  <c r="AQ469" i="3"/>
  <c r="AJ469" i="3"/>
  <c r="AG469" i="3"/>
  <c r="AB469" i="3"/>
  <c r="Z469" i="3"/>
  <c r="R469" i="3"/>
  <c r="O469" i="3"/>
  <c r="F469" i="3"/>
  <c r="E469" i="3" s="1"/>
  <c r="AZ468" i="3"/>
  <c r="AW468" i="3"/>
  <c r="AT468" i="3"/>
  <c r="AQ468" i="3"/>
  <c r="AJ468" i="3"/>
  <c r="AG468" i="3"/>
  <c r="AB468" i="3"/>
  <c r="Z468" i="3"/>
  <c r="R468" i="3"/>
  <c r="O468" i="3"/>
  <c r="F468" i="3"/>
  <c r="E468" i="3"/>
  <c r="AZ467" i="3"/>
  <c r="AW467" i="3"/>
  <c r="AV467" i="3"/>
  <c r="AT467" i="3"/>
  <c r="AQ467" i="3"/>
  <c r="AJ467" i="3"/>
  <c r="AI467" i="3"/>
  <c r="AG467" i="3"/>
  <c r="AB467" i="3"/>
  <c r="Z467" i="3"/>
  <c r="R467" i="3"/>
  <c r="E467" i="3" s="1"/>
  <c r="BB467" i="3" s="1"/>
  <c r="O467" i="3"/>
  <c r="F467" i="3"/>
  <c r="AZ466" i="3"/>
  <c r="AW466" i="3"/>
  <c r="AV466" i="3"/>
  <c r="AT466" i="3"/>
  <c r="AI466" i="3" s="1"/>
  <c r="AQ466" i="3"/>
  <c r="AJ466" i="3"/>
  <c r="AG466" i="3"/>
  <c r="AB466" i="3"/>
  <c r="Z466" i="3"/>
  <c r="R466" i="3"/>
  <c r="O466" i="3"/>
  <c r="E466" i="3" s="1"/>
  <c r="BB466" i="3" s="1"/>
  <c r="F466" i="3"/>
  <c r="AZ465" i="3"/>
  <c r="AV465" i="3" s="1"/>
  <c r="AW465" i="3"/>
  <c r="AT465" i="3"/>
  <c r="AQ465" i="3"/>
  <c r="AJ465" i="3"/>
  <c r="AG465" i="3"/>
  <c r="AB465" i="3"/>
  <c r="Z465" i="3"/>
  <c r="R465" i="3"/>
  <c r="O465" i="3"/>
  <c r="F465" i="3"/>
  <c r="AZ464" i="3"/>
  <c r="AW464" i="3"/>
  <c r="AT464" i="3"/>
  <c r="AQ464" i="3"/>
  <c r="AJ464" i="3"/>
  <c r="AG464" i="3"/>
  <c r="AB464" i="3"/>
  <c r="Z464" i="3"/>
  <c r="R464" i="3"/>
  <c r="O464" i="3"/>
  <c r="F464" i="3"/>
  <c r="E464" i="3" s="1"/>
  <c r="AZ463" i="3"/>
  <c r="AW463" i="3"/>
  <c r="AV463" i="3"/>
  <c r="AT463" i="3"/>
  <c r="AQ463" i="3"/>
  <c r="AJ463" i="3"/>
  <c r="AI463" i="3"/>
  <c r="AG463" i="3"/>
  <c r="AB463" i="3"/>
  <c r="Z463" i="3"/>
  <c r="R463" i="3"/>
  <c r="E463" i="3" s="1"/>
  <c r="BB463" i="3" s="1"/>
  <c r="O463" i="3"/>
  <c r="F463" i="3"/>
  <c r="AZ462" i="3"/>
  <c r="AW462" i="3"/>
  <c r="AV462" i="3"/>
  <c r="AT462" i="3"/>
  <c r="AI462" i="3" s="1"/>
  <c r="AQ462" i="3"/>
  <c r="AJ462" i="3"/>
  <c r="AG462" i="3"/>
  <c r="AB462" i="3"/>
  <c r="Z462" i="3"/>
  <c r="R462" i="3"/>
  <c r="O462" i="3"/>
  <c r="F462" i="3"/>
  <c r="E462" i="3" s="1"/>
  <c r="BB462" i="3" s="1"/>
  <c r="AZ461" i="3"/>
  <c r="AW461" i="3"/>
  <c r="AV461" i="3" s="1"/>
  <c r="AT461" i="3"/>
  <c r="AQ461" i="3"/>
  <c r="AJ461" i="3"/>
  <c r="AG461" i="3"/>
  <c r="AB461" i="3"/>
  <c r="Z461" i="3"/>
  <c r="R461" i="3"/>
  <c r="O461" i="3"/>
  <c r="F461" i="3"/>
  <c r="AZ460" i="3"/>
  <c r="AW460" i="3"/>
  <c r="AT460" i="3"/>
  <c r="AQ460" i="3"/>
  <c r="AJ460" i="3"/>
  <c r="AG460" i="3"/>
  <c r="AB460" i="3"/>
  <c r="Z460" i="3"/>
  <c r="R460" i="3"/>
  <c r="O460" i="3"/>
  <c r="F460" i="3"/>
  <c r="E460" i="3" s="1"/>
  <c r="AZ459" i="3"/>
  <c r="AW459" i="3"/>
  <c r="AV459" i="3"/>
  <c r="AT459" i="3"/>
  <c r="AQ459" i="3"/>
  <c r="AJ459" i="3"/>
  <c r="AI459" i="3"/>
  <c r="AG459" i="3"/>
  <c r="AB459" i="3"/>
  <c r="Z459" i="3"/>
  <c r="R459" i="3"/>
  <c r="O459" i="3"/>
  <c r="F459" i="3"/>
  <c r="AZ458" i="3"/>
  <c r="AV458" i="3" s="1"/>
  <c r="AW458" i="3"/>
  <c r="AT458" i="3"/>
  <c r="AQ458" i="3"/>
  <c r="AJ458" i="3"/>
  <c r="AI458" i="3" s="1"/>
  <c r="AG458" i="3"/>
  <c r="AB458" i="3"/>
  <c r="Z458" i="3"/>
  <c r="R458" i="3"/>
  <c r="O458" i="3"/>
  <c r="F458" i="3"/>
  <c r="E458" i="3"/>
  <c r="BB458" i="3" s="1"/>
  <c r="AZ457" i="3"/>
  <c r="AV457" i="3" s="1"/>
  <c r="AW457" i="3"/>
  <c r="AT457" i="3"/>
  <c r="AQ457" i="3"/>
  <c r="AI457" i="3" s="1"/>
  <c r="AJ457" i="3"/>
  <c r="AG457" i="3"/>
  <c r="AB457" i="3"/>
  <c r="Z457" i="3"/>
  <c r="R457" i="3"/>
  <c r="O457" i="3"/>
  <c r="F457" i="3"/>
  <c r="E457" i="3" s="1"/>
  <c r="AZ456" i="3"/>
  <c r="AW456" i="3"/>
  <c r="AV456" i="3" s="1"/>
  <c r="AT456" i="3"/>
  <c r="AQ456" i="3"/>
  <c r="AJ456" i="3"/>
  <c r="AI456" i="3" s="1"/>
  <c r="AG456" i="3"/>
  <c r="AB456" i="3"/>
  <c r="Z456" i="3"/>
  <c r="R456" i="3"/>
  <c r="O456" i="3"/>
  <c r="F456" i="3"/>
  <c r="E456" i="3"/>
  <c r="AZ455" i="3"/>
  <c r="AW455" i="3"/>
  <c r="AV455" i="3"/>
  <c r="AT455" i="3"/>
  <c r="AQ455" i="3"/>
  <c r="AJ455" i="3"/>
  <c r="AI455" i="3"/>
  <c r="AG455" i="3"/>
  <c r="AB455" i="3"/>
  <c r="Z455" i="3"/>
  <c r="R455" i="3"/>
  <c r="O455" i="3"/>
  <c r="F455" i="3"/>
  <c r="AZ454" i="3"/>
  <c r="AW454" i="3"/>
  <c r="AT454" i="3"/>
  <c r="AQ454" i="3"/>
  <c r="AJ454" i="3"/>
  <c r="AI454" i="3" s="1"/>
  <c r="AG454" i="3"/>
  <c r="AB454" i="3"/>
  <c r="Z454" i="3"/>
  <c r="R454" i="3"/>
  <c r="E454" i="3" s="1"/>
  <c r="O454" i="3"/>
  <c r="F454" i="3"/>
  <c r="AZ453" i="3"/>
  <c r="AW453" i="3"/>
  <c r="AV453" i="3"/>
  <c r="AT453" i="3"/>
  <c r="AI453" i="3" s="1"/>
  <c r="AQ453" i="3"/>
  <c r="AJ453" i="3"/>
  <c r="AG453" i="3"/>
  <c r="AB453" i="3"/>
  <c r="Z453" i="3"/>
  <c r="R453" i="3"/>
  <c r="O453" i="3"/>
  <c r="E453" i="3" s="1"/>
  <c r="BB453" i="3" s="1"/>
  <c r="F453" i="3"/>
  <c r="AZ452" i="3"/>
  <c r="AV452" i="3" s="1"/>
  <c r="AW452" i="3"/>
  <c r="AT452" i="3"/>
  <c r="AQ452" i="3"/>
  <c r="AI452" i="3" s="1"/>
  <c r="AJ452" i="3"/>
  <c r="AG452" i="3"/>
  <c r="AB452" i="3"/>
  <c r="Z452" i="3"/>
  <c r="R452" i="3"/>
  <c r="O452" i="3"/>
  <c r="F452" i="3"/>
  <c r="AZ451" i="3"/>
  <c r="AW451" i="3"/>
  <c r="AV451" i="3" s="1"/>
  <c r="AT451" i="3"/>
  <c r="AQ451" i="3"/>
  <c r="AJ451" i="3"/>
  <c r="AI451" i="3" s="1"/>
  <c r="AG451" i="3"/>
  <c r="AB451" i="3"/>
  <c r="Z451" i="3"/>
  <c r="R451" i="3"/>
  <c r="O451" i="3"/>
  <c r="F451" i="3"/>
  <c r="E451" i="3" s="1"/>
  <c r="BB451" i="3" s="1"/>
  <c r="AZ450" i="3"/>
  <c r="AW450" i="3"/>
  <c r="AV450" i="3"/>
  <c r="AT450" i="3"/>
  <c r="AQ450" i="3"/>
  <c r="AJ450" i="3"/>
  <c r="AI450" i="3"/>
  <c r="AG450" i="3"/>
  <c r="AB450" i="3"/>
  <c r="Z450" i="3"/>
  <c r="R450" i="3"/>
  <c r="E450" i="3" s="1"/>
  <c r="BB450" i="3" s="1"/>
  <c r="O450" i="3"/>
  <c r="F450" i="3"/>
  <c r="AZ449" i="3"/>
  <c r="AW449" i="3"/>
  <c r="AV449" i="3"/>
  <c r="AT449" i="3"/>
  <c r="AI449" i="3" s="1"/>
  <c r="AQ449" i="3"/>
  <c r="AJ449" i="3"/>
  <c r="AG449" i="3"/>
  <c r="AB449" i="3"/>
  <c r="Z449" i="3"/>
  <c r="R449" i="3"/>
  <c r="O449" i="3"/>
  <c r="E449" i="3" s="1"/>
  <c r="BB449" i="3" s="1"/>
  <c r="F449" i="3"/>
  <c r="AZ448" i="3"/>
  <c r="AV448" i="3" s="1"/>
  <c r="AW448" i="3"/>
  <c r="AT448" i="3"/>
  <c r="AQ448" i="3"/>
  <c r="AI448" i="3" s="1"/>
  <c r="AJ448" i="3"/>
  <c r="AG448" i="3"/>
  <c r="AB448" i="3"/>
  <c r="Z448" i="3"/>
  <c r="R448" i="3"/>
  <c r="O448" i="3"/>
  <c r="F448" i="3"/>
  <c r="AZ447" i="3"/>
  <c r="AW447" i="3"/>
  <c r="AV447" i="3" s="1"/>
  <c r="AT447" i="3"/>
  <c r="AQ447" i="3"/>
  <c r="AJ447" i="3"/>
  <c r="AI447" i="3" s="1"/>
  <c r="AG447" i="3"/>
  <c r="AB447" i="3"/>
  <c r="Z447" i="3"/>
  <c r="R447" i="3"/>
  <c r="O447" i="3"/>
  <c r="F447" i="3"/>
  <c r="E447" i="3" s="1"/>
  <c r="BB447" i="3" s="1"/>
  <c r="AZ446" i="3"/>
  <c r="AW446" i="3"/>
  <c r="AV446" i="3"/>
  <c r="AT446" i="3"/>
  <c r="AQ446" i="3"/>
  <c r="AJ446" i="3"/>
  <c r="AI446" i="3"/>
  <c r="AG446" i="3"/>
  <c r="AB446" i="3"/>
  <c r="Z446" i="3"/>
  <c r="R446" i="3"/>
  <c r="E446" i="3" s="1"/>
  <c r="BB446" i="3" s="1"/>
  <c r="O446" i="3"/>
  <c r="F446" i="3"/>
  <c r="AZ445" i="3"/>
  <c r="AW445" i="3"/>
  <c r="AV445" i="3"/>
  <c r="AT445" i="3"/>
  <c r="AI445" i="3" s="1"/>
  <c r="AQ445" i="3"/>
  <c r="AJ445" i="3"/>
  <c r="AG445" i="3"/>
  <c r="AB445" i="3"/>
  <c r="Z445" i="3"/>
  <c r="R445" i="3"/>
  <c r="O445" i="3"/>
  <c r="E445" i="3" s="1"/>
  <c r="BB445" i="3" s="1"/>
  <c r="F445" i="3"/>
  <c r="AZ444" i="3"/>
  <c r="AV444" i="3" s="1"/>
  <c r="AW444" i="3"/>
  <c r="AT444" i="3"/>
  <c r="AQ444" i="3"/>
  <c r="AI444" i="3" s="1"/>
  <c r="AJ444" i="3"/>
  <c r="AG444" i="3"/>
  <c r="AB444" i="3"/>
  <c r="Z444" i="3"/>
  <c r="R444" i="3"/>
  <c r="O444" i="3"/>
  <c r="F444" i="3"/>
  <c r="AZ443" i="3"/>
  <c r="AW443" i="3"/>
  <c r="AV443" i="3" s="1"/>
  <c r="AT443" i="3"/>
  <c r="AQ443" i="3"/>
  <c r="AJ443" i="3"/>
  <c r="AI443" i="3" s="1"/>
  <c r="AG443" i="3"/>
  <c r="AB443" i="3"/>
  <c r="Z443" i="3"/>
  <c r="R443" i="3"/>
  <c r="O443" i="3"/>
  <c r="F443" i="3"/>
  <c r="E443" i="3" s="1"/>
  <c r="BB443" i="3" s="1"/>
  <c r="AZ442" i="3"/>
  <c r="AW442" i="3"/>
  <c r="AV442" i="3"/>
  <c r="AT442" i="3"/>
  <c r="AQ442" i="3"/>
  <c r="AJ442" i="3"/>
  <c r="AI442" i="3"/>
  <c r="AG442" i="3"/>
  <c r="AB442" i="3"/>
  <c r="Z442" i="3"/>
  <c r="R442" i="3"/>
  <c r="E442" i="3" s="1"/>
  <c r="BB442" i="3" s="1"/>
  <c r="O442" i="3"/>
  <c r="F442" i="3"/>
  <c r="AZ441" i="3"/>
  <c r="AW441" i="3"/>
  <c r="AV441" i="3"/>
  <c r="AT441" i="3"/>
  <c r="AI441" i="3" s="1"/>
  <c r="AQ441" i="3"/>
  <c r="AJ441" i="3"/>
  <c r="AG441" i="3"/>
  <c r="AB441" i="3"/>
  <c r="Z441" i="3"/>
  <c r="R441" i="3"/>
  <c r="O441" i="3"/>
  <c r="E441" i="3" s="1"/>
  <c r="BB441" i="3" s="1"/>
  <c r="F441" i="3"/>
  <c r="AZ440" i="3"/>
  <c r="AV440" i="3" s="1"/>
  <c r="AW440" i="3"/>
  <c r="AT440" i="3"/>
  <c r="AQ440" i="3"/>
  <c r="AI440" i="3" s="1"/>
  <c r="AJ440" i="3"/>
  <c r="AG440" i="3"/>
  <c r="AB440" i="3"/>
  <c r="Z440" i="3"/>
  <c r="R440" i="3"/>
  <c r="O440" i="3"/>
  <c r="F440" i="3"/>
  <c r="AZ439" i="3"/>
  <c r="AW439" i="3"/>
  <c r="AV439" i="3" s="1"/>
  <c r="AT439" i="3"/>
  <c r="AQ439" i="3"/>
  <c r="AJ439" i="3"/>
  <c r="AI439" i="3" s="1"/>
  <c r="AG439" i="3"/>
  <c r="AB439" i="3"/>
  <c r="Z439" i="3"/>
  <c r="R439" i="3"/>
  <c r="O439" i="3"/>
  <c r="F439" i="3"/>
  <c r="E439" i="3" s="1"/>
  <c r="BB439" i="3" s="1"/>
  <c r="AZ438" i="3"/>
  <c r="AW438" i="3"/>
  <c r="AV438" i="3"/>
  <c r="AT438" i="3"/>
  <c r="AQ438" i="3"/>
  <c r="AJ438" i="3"/>
  <c r="AI438" i="3"/>
  <c r="AG438" i="3"/>
  <c r="AB438" i="3"/>
  <c r="Z438" i="3"/>
  <c r="R438" i="3"/>
  <c r="E438" i="3" s="1"/>
  <c r="BB438" i="3" s="1"/>
  <c r="O438" i="3"/>
  <c r="F438" i="3"/>
  <c r="AZ437" i="3"/>
  <c r="AW437" i="3"/>
  <c r="AV437" i="3"/>
  <c r="AT437" i="3"/>
  <c r="AI437" i="3" s="1"/>
  <c r="AQ437" i="3"/>
  <c r="AJ437" i="3"/>
  <c r="AG437" i="3"/>
  <c r="AB437" i="3"/>
  <c r="Z437" i="3"/>
  <c r="R437" i="3"/>
  <c r="O437" i="3"/>
  <c r="E437" i="3" s="1"/>
  <c r="BB437" i="3" s="1"/>
  <c r="F437" i="3"/>
  <c r="AZ436" i="3"/>
  <c r="AV436" i="3" s="1"/>
  <c r="AW436" i="3"/>
  <c r="AT436" i="3"/>
  <c r="AQ436" i="3"/>
  <c r="AI436" i="3" s="1"/>
  <c r="AJ436" i="3"/>
  <c r="AG436" i="3"/>
  <c r="AB436" i="3"/>
  <c r="Z436" i="3"/>
  <c r="R436" i="3"/>
  <c r="O436" i="3"/>
  <c r="F436" i="3"/>
  <c r="AZ435" i="3"/>
  <c r="AW435" i="3"/>
  <c r="AV435" i="3" s="1"/>
  <c r="AT435" i="3"/>
  <c r="AQ435" i="3"/>
  <c r="AJ435" i="3"/>
  <c r="AI435" i="3" s="1"/>
  <c r="AG435" i="3"/>
  <c r="AB435" i="3"/>
  <c r="Z435" i="3"/>
  <c r="R435" i="3"/>
  <c r="O435" i="3"/>
  <c r="F435" i="3"/>
  <c r="E435" i="3" s="1"/>
  <c r="BB435" i="3" s="1"/>
  <c r="AZ434" i="3"/>
  <c r="AW434" i="3"/>
  <c r="AV434" i="3"/>
  <c r="AT434" i="3"/>
  <c r="AQ434" i="3"/>
  <c r="AJ434" i="3"/>
  <c r="AI434" i="3"/>
  <c r="AG434" i="3"/>
  <c r="AB434" i="3"/>
  <c r="Z434" i="3"/>
  <c r="R434" i="3"/>
  <c r="E434" i="3" s="1"/>
  <c r="BB434" i="3" s="1"/>
  <c r="O434" i="3"/>
  <c r="F434" i="3"/>
  <c r="AZ433" i="3"/>
  <c r="AW433" i="3"/>
  <c r="AV433" i="3"/>
  <c r="AT433" i="3"/>
  <c r="AI433" i="3" s="1"/>
  <c r="BB433" i="3" s="1"/>
  <c r="AQ433" i="3"/>
  <c r="AJ433" i="3"/>
  <c r="AG433" i="3"/>
  <c r="AB433" i="3"/>
  <c r="Z433" i="3"/>
  <c r="R433" i="3"/>
  <c r="O433" i="3"/>
  <c r="E433" i="3" s="1"/>
  <c r="F433" i="3"/>
  <c r="AZ432" i="3"/>
  <c r="AV432" i="3" s="1"/>
  <c r="AW432" i="3"/>
  <c r="AT432" i="3"/>
  <c r="AQ432" i="3"/>
  <c r="AI432" i="3" s="1"/>
  <c r="AJ432" i="3"/>
  <c r="AG432" i="3"/>
  <c r="AB432" i="3"/>
  <c r="Z432" i="3"/>
  <c r="R432" i="3"/>
  <c r="O432" i="3"/>
  <c r="F432" i="3"/>
  <c r="AZ431" i="3"/>
  <c r="AW431" i="3"/>
  <c r="AV431" i="3" s="1"/>
  <c r="AT431" i="3"/>
  <c r="AQ431" i="3"/>
  <c r="AJ431" i="3"/>
  <c r="AI431" i="3" s="1"/>
  <c r="AG431" i="3"/>
  <c r="AB431" i="3"/>
  <c r="Z431" i="3"/>
  <c r="R431" i="3"/>
  <c r="O431" i="3"/>
  <c r="F431" i="3"/>
  <c r="E431" i="3" s="1"/>
  <c r="AZ430" i="3"/>
  <c r="AW430" i="3"/>
  <c r="AV430" i="3" s="1"/>
  <c r="AT430" i="3"/>
  <c r="AQ430" i="3"/>
  <c r="AJ430" i="3"/>
  <c r="AI430" i="3" s="1"/>
  <c r="AG430" i="3"/>
  <c r="AB430" i="3"/>
  <c r="Z430" i="3"/>
  <c r="R430" i="3"/>
  <c r="O430" i="3"/>
  <c r="F430" i="3"/>
  <c r="E430" i="3"/>
  <c r="AZ429" i="3"/>
  <c r="AW429" i="3"/>
  <c r="AV429" i="3"/>
  <c r="AT429" i="3"/>
  <c r="AQ429" i="3"/>
  <c r="AJ429" i="3"/>
  <c r="AI429" i="3"/>
  <c r="AG429" i="3"/>
  <c r="AB429" i="3"/>
  <c r="Z429" i="3"/>
  <c r="R429" i="3"/>
  <c r="O429" i="3"/>
  <c r="F429" i="3"/>
  <c r="AZ428" i="3"/>
  <c r="AV428" i="3" s="1"/>
  <c r="AW428" i="3"/>
  <c r="AT428" i="3"/>
  <c r="AQ428" i="3"/>
  <c r="AI428" i="3" s="1"/>
  <c r="AJ428" i="3"/>
  <c r="AG428" i="3"/>
  <c r="AB428" i="3"/>
  <c r="Z428" i="3"/>
  <c r="R428" i="3"/>
  <c r="O428" i="3"/>
  <c r="F428" i="3"/>
  <c r="AZ427" i="3"/>
  <c r="AW427" i="3"/>
  <c r="AV427" i="3" s="1"/>
  <c r="AT427" i="3"/>
  <c r="AQ427" i="3"/>
  <c r="AJ427" i="3"/>
  <c r="AI427" i="3" s="1"/>
  <c r="AG427" i="3"/>
  <c r="AB427" i="3"/>
  <c r="Z427" i="3"/>
  <c r="R427" i="3"/>
  <c r="O427" i="3"/>
  <c r="F427" i="3"/>
  <c r="E427" i="3" s="1"/>
  <c r="AZ426" i="3"/>
  <c r="AW426" i="3"/>
  <c r="AV426" i="3"/>
  <c r="AT426" i="3"/>
  <c r="AQ426" i="3"/>
  <c r="AJ426" i="3"/>
  <c r="AI426" i="3"/>
  <c r="AG426" i="3"/>
  <c r="AB426" i="3"/>
  <c r="Z426" i="3"/>
  <c r="R426" i="3"/>
  <c r="E426" i="3" s="1"/>
  <c r="BB426" i="3" s="1"/>
  <c r="O426" i="3"/>
  <c r="F426" i="3"/>
  <c r="AZ425" i="3"/>
  <c r="AW425" i="3"/>
  <c r="AV425" i="3"/>
  <c r="AT425" i="3"/>
  <c r="AI425" i="3" s="1"/>
  <c r="BB425" i="3" s="1"/>
  <c r="AQ425" i="3"/>
  <c r="AJ425" i="3"/>
  <c r="AG425" i="3"/>
  <c r="AB425" i="3"/>
  <c r="Z425" i="3"/>
  <c r="R425" i="3"/>
  <c r="O425" i="3"/>
  <c r="E425" i="3" s="1"/>
  <c r="F425" i="3"/>
  <c r="AZ424" i="3"/>
  <c r="AV424" i="3" s="1"/>
  <c r="AW424" i="3"/>
  <c r="AT424" i="3"/>
  <c r="AQ424" i="3"/>
  <c r="AI424" i="3" s="1"/>
  <c r="AJ424" i="3"/>
  <c r="AG424" i="3"/>
  <c r="AB424" i="3"/>
  <c r="Z424" i="3"/>
  <c r="R424" i="3"/>
  <c r="O424" i="3"/>
  <c r="F424" i="3"/>
  <c r="AZ423" i="3"/>
  <c r="AW423" i="3"/>
  <c r="AV423" i="3" s="1"/>
  <c r="AT423" i="3"/>
  <c r="AQ423" i="3"/>
  <c r="AJ423" i="3"/>
  <c r="AI423" i="3" s="1"/>
  <c r="AG423" i="3"/>
  <c r="AB423" i="3"/>
  <c r="Z423" i="3"/>
  <c r="R423" i="3"/>
  <c r="O423" i="3"/>
  <c r="F423" i="3"/>
  <c r="E423" i="3" s="1"/>
  <c r="AZ422" i="3"/>
  <c r="AW422" i="3"/>
  <c r="AV422" i="3" s="1"/>
  <c r="AT422" i="3"/>
  <c r="AQ422" i="3"/>
  <c r="AJ422" i="3"/>
  <c r="AI422" i="3" s="1"/>
  <c r="AG422" i="3"/>
  <c r="AB422" i="3"/>
  <c r="Z422" i="3"/>
  <c r="R422" i="3"/>
  <c r="O422" i="3"/>
  <c r="F422" i="3"/>
  <c r="E422" i="3"/>
  <c r="AZ421" i="3"/>
  <c r="AW421" i="3"/>
  <c r="AV421" i="3"/>
  <c r="AT421" i="3"/>
  <c r="AQ421" i="3"/>
  <c r="AJ421" i="3"/>
  <c r="AI421" i="3"/>
  <c r="AG421" i="3"/>
  <c r="AB421" i="3"/>
  <c r="Z421" i="3"/>
  <c r="R421" i="3"/>
  <c r="O421" i="3"/>
  <c r="F421" i="3"/>
  <c r="AZ420" i="3"/>
  <c r="AV420" i="3" s="1"/>
  <c r="AW420" i="3"/>
  <c r="AT420" i="3"/>
  <c r="AQ420" i="3"/>
  <c r="AI420" i="3" s="1"/>
  <c r="AJ420" i="3"/>
  <c r="AG420" i="3"/>
  <c r="AB420" i="3"/>
  <c r="Z420" i="3"/>
  <c r="R420" i="3"/>
  <c r="O420" i="3"/>
  <c r="F420" i="3"/>
  <c r="AZ419" i="3"/>
  <c r="AW419" i="3"/>
  <c r="AV419" i="3" s="1"/>
  <c r="AT419" i="3"/>
  <c r="AQ419" i="3"/>
  <c r="AJ419" i="3"/>
  <c r="AI419" i="3" s="1"/>
  <c r="AG419" i="3"/>
  <c r="AB419" i="3"/>
  <c r="Z419" i="3"/>
  <c r="R419" i="3"/>
  <c r="O419" i="3"/>
  <c r="F419" i="3"/>
  <c r="E419" i="3" s="1"/>
  <c r="AZ418" i="3"/>
  <c r="AW418" i="3"/>
  <c r="AV418" i="3"/>
  <c r="AT418" i="3"/>
  <c r="AQ418" i="3"/>
  <c r="AJ418" i="3"/>
  <c r="AI418" i="3"/>
  <c r="AG418" i="3"/>
  <c r="AB418" i="3"/>
  <c r="Z418" i="3"/>
  <c r="R418" i="3"/>
  <c r="E418" i="3" s="1"/>
  <c r="BB418" i="3" s="1"/>
  <c r="O418" i="3"/>
  <c r="F418" i="3"/>
  <c r="AZ417" i="3"/>
  <c r="AW417" i="3"/>
  <c r="AV417" i="3"/>
  <c r="AT417" i="3"/>
  <c r="AI417" i="3" s="1"/>
  <c r="AQ417" i="3"/>
  <c r="AJ417" i="3"/>
  <c r="AG417" i="3"/>
  <c r="AB417" i="3"/>
  <c r="Z417" i="3"/>
  <c r="R417" i="3"/>
  <c r="O417" i="3"/>
  <c r="E417" i="3" s="1"/>
  <c r="BB417" i="3" s="1"/>
  <c r="F417" i="3"/>
  <c r="AZ416" i="3"/>
  <c r="AV416" i="3" s="1"/>
  <c r="AW416" i="3"/>
  <c r="AT416" i="3"/>
  <c r="AQ416" i="3"/>
  <c r="AI416" i="3" s="1"/>
  <c r="AJ416" i="3"/>
  <c r="AG416" i="3"/>
  <c r="AB416" i="3"/>
  <c r="Z416" i="3"/>
  <c r="R416" i="3"/>
  <c r="O416" i="3"/>
  <c r="F416" i="3"/>
  <c r="AZ415" i="3"/>
  <c r="AW415" i="3"/>
  <c r="AV415" i="3" s="1"/>
  <c r="AT415" i="3"/>
  <c r="AQ415" i="3"/>
  <c r="AJ415" i="3"/>
  <c r="AI415" i="3" s="1"/>
  <c r="AG415" i="3"/>
  <c r="AB415" i="3"/>
  <c r="Z415" i="3"/>
  <c r="R415" i="3"/>
  <c r="O415" i="3"/>
  <c r="F415" i="3"/>
  <c r="E415" i="3" s="1"/>
  <c r="AZ414" i="3"/>
  <c r="AW414" i="3"/>
  <c r="AV414" i="3" s="1"/>
  <c r="AT414" i="3"/>
  <c r="AQ414" i="3"/>
  <c r="AJ414" i="3"/>
  <c r="AI414" i="3" s="1"/>
  <c r="AG414" i="3"/>
  <c r="AB414" i="3"/>
  <c r="Z414" i="3"/>
  <c r="R414" i="3"/>
  <c r="O414" i="3"/>
  <c r="F414" i="3"/>
  <c r="E414" i="3"/>
  <c r="AZ413" i="3"/>
  <c r="AW413" i="3"/>
  <c r="AV413" i="3"/>
  <c r="AT413" i="3"/>
  <c r="AQ413" i="3"/>
  <c r="AJ413" i="3"/>
  <c r="AI413" i="3"/>
  <c r="AG413" i="3"/>
  <c r="AB413" i="3"/>
  <c r="Z413" i="3"/>
  <c r="R413" i="3"/>
  <c r="O413" i="3"/>
  <c r="F413" i="3"/>
  <c r="AZ412" i="3"/>
  <c r="AV412" i="3" s="1"/>
  <c r="AW412" i="3"/>
  <c r="AT412" i="3"/>
  <c r="AQ412" i="3"/>
  <c r="AI412" i="3" s="1"/>
  <c r="AJ412" i="3"/>
  <c r="AG412" i="3"/>
  <c r="AB412" i="3"/>
  <c r="Z412" i="3"/>
  <c r="R412" i="3"/>
  <c r="O412" i="3"/>
  <c r="F412" i="3"/>
  <c r="AZ411" i="3"/>
  <c r="AW411" i="3"/>
  <c r="AV411" i="3" s="1"/>
  <c r="AT411" i="3"/>
  <c r="AQ411" i="3"/>
  <c r="AJ411" i="3"/>
  <c r="AI411" i="3" s="1"/>
  <c r="AG411" i="3"/>
  <c r="AB411" i="3"/>
  <c r="Z411" i="3"/>
  <c r="R411" i="3"/>
  <c r="O411" i="3"/>
  <c r="F411" i="3"/>
  <c r="E411" i="3" s="1"/>
  <c r="AZ410" i="3"/>
  <c r="AW410" i="3"/>
  <c r="AV410" i="3"/>
  <c r="AT410" i="3"/>
  <c r="AQ410" i="3"/>
  <c r="AJ410" i="3"/>
  <c r="AI410" i="3"/>
  <c r="AG410" i="3"/>
  <c r="AB410" i="3"/>
  <c r="Z410" i="3"/>
  <c r="R410" i="3"/>
  <c r="E410" i="3" s="1"/>
  <c r="BB410" i="3" s="1"/>
  <c r="O410" i="3"/>
  <c r="F410" i="3"/>
  <c r="AZ409" i="3"/>
  <c r="AW409" i="3"/>
  <c r="AV409" i="3"/>
  <c r="AT409" i="3"/>
  <c r="AI409" i="3" s="1"/>
  <c r="AQ409" i="3"/>
  <c r="AJ409" i="3"/>
  <c r="AG409" i="3"/>
  <c r="AB409" i="3"/>
  <c r="Z409" i="3"/>
  <c r="R409" i="3"/>
  <c r="O409" i="3"/>
  <c r="E409" i="3" s="1"/>
  <c r="BB409" i="3" s="1"/>
  <c r="F409" i="3"/>
  <c r="AZ408" i="3"/>
  <c r="AV408" i="3" s="1"/>
  <c r="AW408" i="3"/>
  <c r="AT408" i="3"/>
  <c r="AQ408" i="3"/>
  <c r="AI408" i="3" s="1"/>
  <c r="AJ408" i="3"/>
  <c r="AG408" i="3"/>
  <c r="AB408" i="3"/>
  <c r="Z408" i="3"/>
  <c r="R408" i="3"/>
  <c r="O408" i="3"/>
  <c r="F408" i="3"/>
  <c r="AZ407" i="3"/>
  <c r="AW407" i="3"/>
  <c r="AV407" i="3" s="1"/>
  <c r="AT407" i="3"/>
  <c r="AQ407" i="3"/>
  <c r="AJ407" i="3"/>
  <c r="AI407" i="3" s="1"/>
  <c r="AG407" i="3"/>
  <c r="AB407" i="3"/>
  <c r="Z407" i="3"/>
  <c r="R407" i="3"/>
  <c r="O407" i="3"/>
  <c r="F407" i="3"/>
  <c r="E407" i="3" s="1"/>
  <c r="AZ406" i="3"/>
  <c r="AW406" i="3"/>
  <c r="AV406" i="3" s="1"/>
  <c r="AT406" i="3"/>
  <c r="AQ406" i="3"/>
  <c r="AJ406" i="3"/>
  <c r="AI406" i="3" s="1"/>
  <c r="AG406" i="3"/>
  <c r="AB406" i="3"/>
  <c r="Z406" i="3"/>
  <c r="R406" i="3"/>
  <c r="O406" i="3"/>
  <c r="F406" i="3"/>
  <c r="E406" i="3"/>
  <c r="AZ405" i="3"/>
  <c r="AW405" i="3"/>
  <c r="AV405" i="3"/>
  <c r="AT405" i="3"/>
  <c r="AQ405" i="3"/>
  <c r="AJ405" i="3"/>
  <c r="AI405" i="3"/>
  <c r="AG405" i="3"/>
  <c r="AB405" i="3"/>
  <c r="Z405" i="3"/>
  <c r="R405" i="3"/>
  <c r="O405" i="3"/>
  <c r="F405" i="3"/>
  <c r="AZ404" i="3"/>
  <c r="AV404" i="3" s="1"/>
  <c r="AW404" i="3"/>
  <c r="AT404" i="3"/>
  <c r="AQ404" i="3"/>
  <c r="AI404" i="3" s="1"/>
  <c r="AJ404" i="3"/>
  <c r="AG404" i="3"/>
  <c r="AB404" i="3"/>
  <c r="Z404" i="3"/>
  <c r="R404" i="3"/>
  <c r="O404" i="3"/>
  <c r="F404" i="3"/>
  <c r="AZ403" i="3"/>
  <c r="AW403" i="3"/>
  <c r="AV403" i="3" s="1"/>
  <c r="AT403" i="3"/>
  <c r="AQ403" i="3"/>
  <c r="AJ403" i="3"/>
  <c r="AI403" i="3" s="1"/>
  <c r="AG403" i="3"/>
  <c r="AB403" i="3"/>
  <c r="Z403" i="3"/>
  <c r="R403" i="3"/>
  <c r="O403" i="3"/>
  <c r="F403" i="3"/>
  <c r="E403" i="3" s="1"/>
  <c r="AZ402" i="3"/>
  <c r="AW402" i="3"/>
  <c r="AV402" i="3"/>
  <c r="AT402" i="3"/>
  <c r="AQ402" i="3"/>
  <c r="AJ402" i="3"/>
  <c r="AI402" i="3"/>
  <c r="AG402" i="3"/>
  <c r="AB402" i="3"/>
  <c r="Z402" i="3"/>
  <c r="R402" i="3"/>
  <c r="E402" i="3" s="1"/>
  <c r="BB402" i="3" s="1"/>
  <c r="O402" i="3"/>
  <c r="F402" i="3"/>
  <c r="AZ401" i="3"/>
  <c r="AW401" i="3"/>
  <c r="AV401" i="3"/>
  <c r="AT401" i="3"/>
  <c r="AI401" i="3" s="1"/>
  <c r="BB401" i="3" s="1"/>
  <c r="AQ401" i="3"/>
  <c r="AJ401" i="3"/>
  <c r="AG401" i="3"/>
  <c r="AB401" i="3"/>
  <c r="Z401" i="3"/>
  <c r="R401" i="3"/>
  <c r="O401" i="3"/>
  <c r="E401" i="3" s="1"/>
  <c r="F401" i="3"/>
  <c r="AZ400" i="3"/>
  <c r="AV400" i="3" s="1"/>
  <c r="AW400" i="3"/>
  <c r="AT400" i="3"/>
  <c r="AQ400" i="3"/>
  <c r="AI400" i="3" s="1"/>
  <c r="AJ400" i="3"/>
  <c r="AG400" i="3"/>
  <c r="AB400" i="3"/>
  <c r="Z400" i="3"/>
  <c r="R400" i="3"/>
  <c r="O400" i="3"/>
  <c r="F400" i="3"/>
  <c r="AZ399" i="3"/>
  <c r="AW399" i="3"/>
  <c r="AV399" i="3" s="1"/>
  <c r="AT399" i="3"/>
  <c r="AQ399" i="3"/>
  <c r="AJ399" i="3"/>
  <c r="AI399" i="3" s="1"/>
  <c r="AG399" i="3"/>
  <c r="AB399" i="3"/>
  <c r="Z399" i="3"/>
  <c r="R399" i="3"/>
  <c r="O399" i="3"/>
  <c r="F399" i="3"/>
  <c r="E399" i="3" s="1"/>
  <c r="BB399" i="3" s="1"/>
  <c r="AZ398" i="3"/>
  <c r="AW398" i="3"/>
  <c r="AV398" i="3" s="1"/>
  <c r="AT398" i="3"/>
  <c r="AQ398" i="3"/>
  <c r="AJ398" i="3"/>
  <c r="AI398" i="3" s="1"/>
  <c r="AG398" i="3"/>
  <c r="AB398" i="3"/>
  <c r="Z398" i="3"/>
  <c r="R398" i="3"/>
  <c r="O398" i="3"/>
  <c r="F398" i="3"/>
  <c r="E398" i="3"/>
  <c r="AZ397" i="3"/>
  <c r="AW397" i="3"/>
  <c r="AV397" i="3"/>
  <c r="AT397" i="3"/>
  <c r="AQ397" i="3"/>
  <c r="AJ397" i="3"/>
  <c r="AI397" i="3"/>
  <c r="AG397" i="3"/>
  <c r="AB397" i="3"/>
  <c r="Z397" i="3"/>
  <c r="R397" i="3"/>
  <c r="O397" i="3"/>
  <c r="F397" i="3"/>
  <c r="AZ396" i="3"/>
  <c r="AV396" i="3" s="1"/>
  <c r="AW396" i="3"/>
  <c r="AT396" i="3"/>
  <c r="AQ396" i="3"/>
  <c r="AI396" i="3" s="1"/>
  <c r="AJ396" i="3"/>
  <c r="AG396" i="3"/>
  <c r="AB396" i="3"/>
  <c r="Z396" i="3"/>
  <c r="R396" i="3"/>
  <c r="O396" i="3"/>
  <c r="F396" i="3"/>
  <c r="AZ395" i="3"/>
  <c r="AW395" i="3"/>
  <c r="AV395" i="3" s="1"/>
  <c r="AT395" i="3"/>
  <c r="AQ395" i="3"/>
  <c r="AJ395" i="3"/>
  <c r="AI395" i="3" s="1"/>
  <c r="AG395" i="3"/>
  <c r="AB395" i="3"/>
  <c r="Z395" i="3"/>
  <c r="R395" i="3"/>
  <c r="O395" i="3"/>
  <c r="F395" i="3"/>
  <c r="E395" i="3" s="1"/>
  <c r="AZ394" i="3"/>
  <c r="AW394" i="3"/>
  <c r="AV394" i="3"/>
  <c r="AT394" i="3"/>
  <c r="AQ394" i="3"/>
  <c r="AJ394" i="3"/>
  <c r="AI394" i="3"/>
  <c r="AG394" i="3"/>
  <c r="AB394" i="3"/>
  <c r="Z394" i="3"/>
  <c r="R394" i="3"/>
  <c r="E394" i="3" s="1"/>
  <c r="BB394" i="3" s="1"/>
  <c r="O394" i="3"/>
  <c r="F394" i="3"/>
  <c r="AZ393" i="3"/>
  <c r="AW393" i="3"/>
  <c r="AV393" i="3"/>
  <c r="AT393" i="3"/>
  <c r="AI393" i="3" s="1"/>
  <c r="BB393" i="3" s="1"/>
  <c r="AQ393" i="3"/>
  <c r="AJ393" i="3"/>
  <c r="AG393" i="3"/>
  <c r="AB393" i="3"/>
  <c r="Z393" i="3"/>
  <c r="R393" i="3"/>
  <c r="O393" i="3"/>
  <c r="E393" i="3" s="1"/>
  <c r="F393" i="3"/>
  <c r="AZ392" i="3"/>
  <c r="AV392" i="3" s="1"/>
  <c r="AW392" i="3"/>
  <c r="AT392" i="3"/>
  <c r="AQ392" i="3"/>
  <c r="AI392" i="3" s="1"/>
  <c r="AJ392" i="3"/>
  <c r="AG392" i="3"/>
  <c r="AB392" i="3"/>
  <c r="Z392" i="3"/>
  <c r="R392" i="3"/>
  <c r="O392" i="3"/>
  <c r="F392" i="3"/>
  <c r="AZ391" i="3"/>
  <c r="AW391" i="3"/>
  <c r="AV391" i="3" s="1"/>
  <c r="AT391" i="3"/>
  <c r="AQ391" i="3"/>
  <c r="AJ391" i="3"/>
  <c r="AI391" i="3" s="1"/>
  <c r="AG391" i="3"/>
  <c r="AB391" i="3"/>
  <c r="Z391" i="3"/>
  <c r="R391" i="3"/>
  <c r="O391" i="3"/>
  <c r="F391" i="3"/>
  <c r="E391" i="3" s="1"/>
  <c r="BB391" i="3" s="1"/>
  <c r="AZ390" i="3"/>
  <c r="AW390" i="3"/>
  <c r="AV390" i="3" s="1"/>
  <c r="AT390" i="3"/>
  <c r="AQ390" i="3"/>
  <c r="AJ390" i="3"/>
  <c r="AI390" i="3" s="1"/>
  <c r="AG390" i="3"/>
  <c r="AB390" i="3"/>
  <c r="Z390" i="3"/>
  <c r="R390" i="3"/>
  <c r="O390" i="3"/>
  <c r="F390" i="3"/>
  <c r="E390" i="3"/>
  <c r="AZ389" i="3"/>
  <c r="AW389" i="3"/>
  <c r="AV389" i="3"/>
  <c r="AT389" i="3"/>
  <c r="AQ389" i="3"/>
  <c r="AJ389" i="3"/>
  <c r="AI389" i="3"/>
  <c r="AG389" i="3"/>
  <c r="AB389" i="3"/>
  <c r="Z389" i="3"/>
  <c r="R389" i="3"/>
  <c r="O389" i="3"/>
  <c r="F389" i="3"/>
  <c r="AZ388" i="3"/>
  <c r="AV388" i="3" s="1"/>
  <c r="AW388" i="3"/>
  <c r="AT388" i="3"/>
  <c r="AQ388" i="3"/>
  <c r="AI388" i="3" s="1"/>
  <c r="AJ388" i="3"/>
  <c r="AG388" i="3"/>
  <c r="AB388" i="3"/>
  <c r="Z388" i="3"/>
  <c r="R388" i="3"/>
  <c r="O388" i="3"/>
  <c r="F388" i="3"/>
  <c r="AZ387" i="3"/>
  <c r="AW387" i="3"/>
  <c r="AV387" i="3" s="1"/>
  <c r="AT387" i="3"/>
  <c r="AQ387" i="3"/>
  <c r="AJ387" i="3"/>
  <c r="AI387" i="3" s="1"/>
  <c r="AG387" i="3"/>
  <c r="AB387" i="3"/>
  <c r="Z387" i="3"/>
  <c r="R387" i="3"/>
  <c r="O387" i="3"/>
  <c r="F387" i="3"/>
  <c r="E387" i="3" s="1"/>
  <c r="AZ386" i="3"/>
  <c r="AW386" i="3"/>
  <c r="AV386" i="3"/>
  <c r="AT386" i="3"/>
  <c r="AQ386" i="3"/>
  <c r="AJ386" i="3"/>
  <c r="AI386" i="3"/>
  <c r="AG386" i="3"/>
  <c r="AB386" i="3"/>
  <c r="Z386" i="3"/>
  <c r="R386" i="3"/>
  <c r="E386" i="3" s="1"/>
  <c r="BB386" i="3" s="1"/>
  <c r="O386" i="3"/>
  <c r="F386" i="3"/>
  <c r="AZ385" i="3"/>
  <c r="AW385" i="3"/>
  <c r="AV385" i="3"/>
  <c r="AT385" i="3"/>
  <c r="AI385" i="3" s="1"/>
  <c r="AQ385" i="3"/>
  <c r="AJ385" i="3"/>
  <c r="AG385" i="3"/>
  <c r="AB385" i="3"/>
  <c r="Z385" i="3"/>
  <c r="R385" i="3"/>
  <c r="O385" i="3"/>
  <c r="E385" i="3" s="1"/>
  <c r="BB385" i="3" s="1"/>
  <c r="F385" i="3"/>
  <c r="AZ384" i="3"/>
  <c r="AV384" i="3" s="1"/>
  <c r="AW384" i="3"/>
  <c r="AT384" i="3"/>
  <c r="AQ384" i="3"/>
  <c r="AI384" i="3" s="1"/>
  <c r="AJ384" i="3"/>
  <c r="AG384" i="3"/>
  <c r="AB384" i="3"/>
  <c r="Z384" i="3"/>
  <c r="R384" i="3"/>
  <c r="O384" i="3"/>
  <c r="F384" i="3"/>
  <c r="AZ383" i="3"/>
  <c r="AW383" i="3"/>
  <c r="AV383" i="3" s="1"/>
  <c r="AT383" i="3"/>
  <c r="AQ383" i="3"/>
  <c r="AJ383" i="3"/>
  <c r="AI383" i="3" s="1"/>
  <c r="AG383" i="3"/>
  <c r="AB383" i="3"/>
  <c r="Z383" i="3"/>
  <c r="R383" i="3"/>
  <c r="O383" i="3"/>
  <c r="F383" i="3"/>
  <c r="E383" i="3" s="1"/>
  <c r="BB383" i="3" s="1"/>
  <c r="AZ382" i="3"/>
  <c r="AW382" i="3"/>
  <c r="AV382" i="3" s="1"/>
  <c r="AT382" i="3"/>
  <c r="AQ382" i="3"/>
  <c r="AJ382" i="3"/>
  <c r="AI382" i="3" s="1"/>
  <c r="AG382" i="3"/>
  <c r="AB382" i="3"/>
  <c r="Z382" i="3"/>
  <c r="R382" i="3"/>
  <c r="O382" i="3"/>
  <c r="F382" i="3"/>
  <c r="E382" i="3"/>
  <c r="AZ381" i="3"/>
  <c r="AW381" i="3"/>
  <c r="AV381" i="3"/>
  <c r="AT381" i="3"/>
  <c r="AQ381" i="3"/>
  <c r="AJ381" i="3"/>
  <c r="AI381" i="3"/>
  <c r="AG381" i="3"/>
  <c r="AB381" i="3"/>
  <c r="Z381" i="3"/>
  <c r="R381" i="3"/>
  <c r="O381" i="3"/>
  <c r="F381" i="3"/>
  <c r="AZ380" i="3"/>
  <c r="AV380" i="3" s="1"/>
  <c r="AW380" i="3"/>
  <c r="AT380" i="3"/>
  <c r="AQ380" i="3"/>
  <c r="AI380" i="3" s="1"/>
  <c r="AJ380" i="3"/>
  <c r="AG380" i="3"/>
  <c r="AB380" i="3"/>
  <c r="Z380" i="3"/>
  <c r="R380" i="3"/>
  <c r="O380" i="3"/>
  <c r="F380" i="3"/>
  <c r="AZ379" i="3"/>
  <c r="AW379" i="3"/>
  <c r="AV379" i="3" s="1"/>
  <c r="AT379" i="3"/>
  <c r="AQ379" i="3"/>
  <c r="AJ379" i="3"/>
  <c r="AI379" i="3" s="1"/>
  <c r="AG379" i="3"/>
  <c r="AB379" i="3"/>
  <c r="Z379" i="3"/>
  <c r="R379" i="3"/>
  <c r="O379" i="3"/>
  <c r="F379" i="3"/>
  <c r="E379" i="3" s="1"/>
  <c r="AZ378" i="3"/>
  <c r="AW378" i="3"/>
  <c r="AV378" i="3"/>
  <c r="AT378" i="3"/>
  <c r="AQ378" i="3"/>
  <c r="AJ378" i="3"/>
  <c r="AI378" i="3"/>
  <c r="AG378" i="3"/>
  <c r="AB378" i="3"/>
  <c r="Z378" i="3"/>
  <c r="R378" i="3"/>
  <c r="E378" i="3" s="1"/>
  <c r="BB378" i="3" s="1"/>
  <c r="O378" i="3"/>
  <c r="F378" i="3"/>
  <c r="AZ377" i="3"/>
  <c r="AW377" i="3"/>
  <c r="AV377" i="3"/>
  <c r="AT377" i="3"/>
  <c r="AI377" i="3" s="1"/>
  <c r="AQ377" i="3"/>
  <c r="AJ377" i="3"/>
  <c r="AG377" i="3"/>
  <c r="AB377" i="3"/>
  <c r="Z377" i="3"/>
  <c r="R377" i="3"/>
  <c r="O377" i="3"/>
  <c r="E377" i="3" s="1"/>
  <c r="BB377" i="3" s="1"/>
  <c r="F377" i="3"/>
  <c r="AZ376" i="3"/>
  <c r="AV376" i="3" s="1"/>
  <c r="AW376" i="3"/>
  <c r="AT376" i="3"/>
  <c r="AQ376" i="3"/>
  <c r="AI376" i="3" s="1"/>
  <c r="AJ376" i="3"/>
  <c r="AG376" i="3"/>
  <c r="AB376" i="3"/>
  <c r="Z376" i="3"/>
  <c r="R376" i="3"/>
  <c r="O376" i="3"/>
  <c r="F376" i="3"/>
  <c r="AZ375" i="3"/>
  <c r="AW375" i="3"/>
  <c r="AV375" i="3" s="1"/>
  <c r="AT375" i="3"/>
  <c r="AQ375" i="3"/>
  <c r="AJ375" i="3"/>
  <c r="AI375" i="3" s="1"/>
  <c r="AG375" i="3"/>
  <c r="AB375" i="3"/>
  <c r="Z375" i="3"/>
  <c r="R375" i="3"/>
  <c r="O375" i="3"/>
  <c r="F375" i="3"/>
  <c r="E375" i="3" s="1"/>
  <c r="BB375" i="3" s="1"/>
  <c r="AZ374" i="3"/>
  <c r="AW374" i="3"/>
  <c r="AV374" i="3" s="1"/>
  <c r="AT374" i="3"/>
  <c r="AQ374" i="3"/>
  <c r="AJ374" i="3"/>
  <c r="AI374" i="3" s="1"/>
  <c r="AG374" i="3"/>
  <c r="AB374" i="3"/>
  <c r="Z374" i="3"/>
  <c r="R374" i="3"/>
  <c r="O374" i="3"/>
  <c r="F374" i="3"/>
  <c r="E374" i="3"/>
  <c r="AZ373" i="3"/>
  <c r="AW373" i="3"/>
  <c r="AV373" i="3"/>
  <c r="AT373" i="3"/>
  <c r="AQ373" i="3"/>
  <c r="AJ373" i="3"/>
  <c r="AI373" i="3"/>
  <c r="AG373" i="3"/>
  <c r="AB373" i="3"/>
  <c r="Z373" i="3"/>
  <c r="R373" i="3"/>
  <c r="O373" i="3"/>
  <c r="F373" i="3"/>
  <c r="AZ372" i="3"/>
  <c r="AV372" i="3" s="1"/>
  <c r="AW372" i="3"/>
  <c r="AT372" i="3"/>
  <c r="AQ372" i="3"/>
  <c r="AI372" i="3" s="1"/>
  <c r="AJ372" i="3"/>
  <c r="AG372" i="3"/>
  <c r="AB372" i="3"/>
  <c r="Z372" i="3"/>
  <c r="R372" i="3"/>
  <c r="O372" i="3"/>
  <c r="F372" i="3"/>
  <c r="AZ371" i="3"/>
  <c r="AW371" i="3"/>
  <c r="AV371" i="3" s="1"/>
  <c r="AT371" i="3"/>
  <c r="AQ371" i="3"/>
  <c r="AJ371" i="3"/>
  <c r="AI371" i="3" s="1"/>
  <c r="AG371" i="3"/>
  <c r="AB371" i="3"/>
  <c r="Z371" i="3"/>
  <c r="R371" i="3"/>
  <c r="O371" i="3"/>
  <c r="F371" i="3"/>
  <c r="E371" i="3" s="1"/>
  <c r="AZ370" i="3"/>
  <c r="AW370" i="3"/>
  <c r="AV370" i="3"/>
  <c r="AT370" i="3"/>
  <c r="AQ370" i="3"/>
  <c r="AJ370" i="3"/>
  <c r="AI370" i="3"/>
  <c r="AG370" i="3"/>
  <c r="AB370" i="3"/>
  <c r="Z370" i="3"/>
  <c r="R370" i="3"/>
  <c r="E370" i="3" s="1"/>
  <c r="BB370" i="3" s="1"/>
  <c r="O370" i="3"/>
  <c r="F370" i="3"/>
  <c r="AZ369" i="3"/>
  <c r="AW369" i="3"/>
  <c r="AV369" i="3"/>
  <c r="AT369" i="3"/>
  <c r="AI369" i="3" s="1"/>
  <c r="BB369" i="3" s="1"/>
  <c r="AQ369" i="3"/>
  <c r="AJ369" i="3"/>
  <c r="AG369" i="3"/>
  <c r="AB369" i="3"/>
  <c r="Z369" i="3"/>
  <c r="R369" i="3"/>
  <c r="O369" i="3"/>
  <c r="E369" i="3" s="1"/>
  <c r="F369" i="3"/>
  <c r="AZ368" i="3"/>
  <c r="AV368" i="3" s="1"/>
  <c r="AW368" i="3"/>
  <c r="AT368" i="3"/>
  <c r="AQ368" i="3"/>
  <c r="AI368" i="3" s="1"/>
  <c r="AJ368" i="3"/>
  <c r="AG368" i="3"/>
  <c r="AB368" i="3"/>
  <c r="Z368" i="3"/>
  <c r="R368" i="3"/>
  <c r="O368" i="3"/>
  <c r="F368" i="3"/>
  <c r="AZ367" i="3"/>
  <c r="AW367" i="3"/>
  <c r="AV367" i="3" s="1"/>
  <c r="AT367" i="3"/>
  <c r="AQ367" i="3"/>
  <c r="AJ367" i="3"/>
  <c r="AI367" i="3" s="1"/>
  <c r="AG367" i="3"/>
  <c r="AB367" i="3"/>
  <c r="Z367" i="3"/>
  <c r="R367" i="3"/>
  <c r="O367" i="3"/>
  <c r="F367" i="3"/>
  <c r="E367" i="3" s="1"/>
  <c r="BB367" i="3" s="1"/>
  <c r="AZ366" i="3"/>
  <c r="AW366" i="3"/>
  <c r="AV366" i="3" s="1"/>
  <c r="AT366" i="3"/>
  <c r="AQ366" i="3"/>
  <c r="AJ366" i="3"/>
  <c r="AI366" i="3" s="1"/>
  <c r="AG366" i="3"/>
  <c r="AB366" i="3"/>
  <c r="Z366" i="3"/>
  <c r="R366" i="3"/>
  <c r="O366" i="3"/>
  <c r="F366" i="3"/>
  <c r="E366" i="3"/>
  <c r="AZ365" i="3"/>
  <c r="AW365" i="3"/>
  <c r="AV365" i="3"/>
  <c r="AT365" i="3"/>
  <c r="AQ365" i="3"/>
  <c r="AJ365" i="3"/>
  <c r="AI365" i="3"/>
  <c r="AG365" i="3"/>
  <c r="AB365" i="3"/>
  <c r="Z365" i="3"/>
  <c r="R365" i="3"/>
  <c r="O365" i="3"/>
  <c r="F365" i="3"/>
  <c r="AZ364" i="3"/>
  <c r="AV364" i="3" s="1"/>
  <c r="AW364" i="3"/>
  <c r="AT364" i="3"/>
  <c r="AQ364" i="3"/>
  <c r="AI364" i="3" s="1"/>
  <c r="AJ364" i="3"/>
  <c r="AG364" i="3"/>
  <c r="AB364" i="3"/>
  <c r="Z364" i="3"/>
  <c r="R364" i="3"/>
  <c r="O364" i="3"/>
  <c r="F364" i="3"/>
  <c r="AZ363" i="3"/>
  <c r="AW363" i="3"/>
  <c r="AV363" i="3" s="1"/>
  <c r="AT363" i="3"/>
  <c r="AQ363" i="3"/>
  <c r="AJ363" i="3"/>
  <c r="AI363" i="3" s="1"/>
  <c r="AG363" i="3"/>
  <c r="AB363" i="3"/>
  <c r="Z363" i="3"/>
  <c r="R363" i="3"/>
  <c r="O363" i="3"/>
  <c r="F363" i="3"/>
  <c r="E363" i="3" s="1"/>
  <c r="AZ362" i="3"/>
  <c r="AW362" i="3"/>
  <c r="AV362" i="3"/>
  <c r="AT362" i="3"/>
  <c r="AQ362" i="3"/>
  <c r="AJ362" i="3"/>
  <c r="AI362" i="3"/>
  <c r="AG362" i="3"/>
  <c r="AB362" i="3"/>
  <c r="Z362" i="3"/>
  <c r="R362" i="3"/>
  <c r="E362" i="3" s="1"/>
  <c r="BB362" i="3" s="1"/>
  <c r="O362" i="3"/>
  <c r="F362" i="3"/>
  <c r="AZ361" i="3"/>
  <c r="AW361" i="3"/>
  <c r="AV361" i="3"/>
  <c r="AT361" i="3"/>
  <c r="AI361" i="3" s="1"/>
  <c r="BB361" i="3" s="1"/>
  <c r="AQ361" i="3"/>
  <c r="AJ361" i="3"/>
  <c r="AG361" i="3"/>
  <c r="AB361" i="3"/>
  <c r="Z361" i="3"/>
  <c r="R361" i="3"/>
  <c r="O361" i="3"/>
  <c r="E361" i="3" s="1"/>
  <c r="F361" i="3"/>
  <c r="AZ360" i="3"/>
  <c r="AV360" i="3" s="1"/>
  <c r="AW360" i="3"/>
  <c r="AT360" i="3"/>
  <c r="AQ360" i="3"/>
  <c r="AI360" i="3" s="1"/>
  <c r="AJ360" i="3"/>
  <c r="AG360" i="3"/>
  <c r="AB360" i="3"/>
  <c r="Z360" i="3"/>
  <c r="R360" i="3"/>
  <c r="O360" i="3"/>
  <c r="F360" i="3"/>
  <c r="AZ359" i="3"/>
  <c r="AW359" i="3"/>
  <c r="AV359" i="3" s="1"/>
  <c r="AT359" i="3"/>
  <c r="AQ359" i="3"/>
  <c r="AJ359" i="3"/>
  <c r="AI359" i="3" s="1"/>
  <c r="AG359" i="3"/>
  <c r="AB359" i="3"/>
  <c r="Z359" i="3"/>
  <c r="R359" i="3"/>
  <c r="O359" i="3"/>
  <c r="F359" i="3"/>
  <c r="E359" i="3" s="1"/>
  <c r="BB359" i="3" s="1"/>
  <c r="AZ358" i="3"/>
  <c r="AW358" i="3"/>
  <c r="AV358" i="3" s="1"/>
  <c r="AT358" i="3"/>
  <c r="AQ358" i="3"/>
  <c r="AJ358" i="3"/>
  <c r="AI358" i="3" s="1"/>
  <c r="AG358" i="3"/>
  <c r="AB358" i="3"/>
  <c r="Z358" i="3"/>
  <c r="R358" i="3"/>
  <c r="O358" i="3"/>
  <c r="F358" i="3"/>
  <c r="E358" i="3"/>
  <c r="AZ357" i="3"/>
  <c r="AW357" i="3"/>
  <c r="AV357" i="3"/>
  <c r="AT357" i="3"/>
  <c r="AQ357" i="3"/>
  <c r="AJ357" i="3"/>
  <c r="AI357" i="3"/>
  <c r="AG357" i="3"/>
  <c r="AB357" i="3"/>
  <c r="Z357" i="3"/>
  <c r="R357" i="3"/>
  <c r="O357" i="3"/>
  <c r="F357" i="3"/>
  <c r="AZ356" i="3"/>
  <c r="AV356" i="3" s="1"/>
  <c r="AW356" i="3"/>
  <c r="AT356" i="3"/>
  <c r="AQ356" i="3"/>
  <c r="AI356" i="3" s="1"/>
  <c r="AJ356" i="3"/>
  <c r="AG356" i="3"/>
  <c r="AB356" i="3"/>
  <c r="Z356" i="3"/>
  <c r="R356" i="3"/>
  <c r="O356" i="3"/>
  <c r="F356" i="3"/>
  <c r="AZ355" i="3"/>
  <c r="AW355" i="3"/>
  <c r="AV355" i="3" s="1"/>
  <c r="AT355" i="3"/>
  <c r="AQ355" i="3"/>
  <c r="AJ355" i="3"/>
  <c r="AI355" i="3" s="1"/>
  <c r="AG355" i="3"/>
  <c r="AB355" i="3"/>
  <c r="Z355" i="3"/>
  <c r="R355" i="3"/>
  <c r="O355" i="3"/>
  <c r="F355" i="3"/>
  <c r="E355" i="3" s="1"/>
  <c r="AZ354" i="3"/>
  <c r="AW354" i="3"/>
  <c r="AV354" i="3"/>
  <c r="AT354" i="3"/>
  <c r="AQ354" i="3"/>
  <c r="AJ354" i="3"/>
  <c r="AI354" i="3"/>
  <c r="AG354" i="3"/>
  <c r="AB354" i="3"/>
  <c r="Z354" i="3"/>
  <c r="R354" i="3"/>
  <c r="E354" i="3" s="1"/>
  <c r="BB354" i="3" s="1"/>
  <c r="O354" i="3"/>
  <c r="F354" i="3"/>
  <c r="AZ353" i="3"/>
  <c r="AW353" i="3"/>
  <c r="AV353" i="3"/>
  <c r="AT353" i="3"/>
  <c r="AI353" i="3" s="1"/>
  <c r="AQ353" i="3"/>
  <c r="AJ353" i="3"/>
  <c r="AG353" i="3"/>
  <c r="AB353" i="3"/>
  <c r="Z353" i="3"/>
  <c r="R353" i="3"/>
  <c r="O353" i="3"/>
  <c r="E353" i="3" s="1"/>
  <c r="BB353" i="3" s="1"/>
  <c r="F353" i="3"/>
  <c r="AZ352" i="3"/>
  <c r="AV352" i="3" s="1"/>
  <c r="AW352" i="3"/>
  <c r="AT352" i="3"/>
  <c r="AQ352" i="3"/>
  <c r="AI352" i="3" s="1"/>
  <c r="AJ352" i="3"/>
  <c r="AG352" i="3"/>
  <c r="AB352" i="3"/>
  <c r="Z352" i="3"/>
  <c r="R352" i="3"/>
  <c r="O352" i="3"/>
  <c r="F352" i="3"/>
  <c r="AZ351" i="3"/>
  <c r="AW351" i="3"/>
  <c r="AV351" i="3" s="1"/>
  <c r="AT351" i="3"/>
  <c r="AQ351" i="3"/>
  <c r="AJ351" i="3"/>
  <c r="AI351" i="3" s="1"/>
  <c r="AG351" i="3"/>
  <c r="AB351" i="3"/>
  <c r="Z351" i="3"/>
  <c r="R351" i="3"/>
  <c r="O351" i="3"/>
  <c r="F351" i="3"/>
  <c r="E351" i="3" s="1"/>
  <c r="BB351" i="3" s="1"/>
  <c r="AZ350" i="3"/>
  <c r="AW350" i="3"/>
  <c r="AV350" i="3" s="1"/>
  <c r="AT350" i="3"/>
  <c r="AQ350" i="3"/>
  <c r="AJ350" i="3"/>
  <c r="AI350" i="3" s="1"/>
  <c r="AG350" i="3"/>
  <c r="AB350" i="3"/>
  <c r="Z350" i="3"/>
  <c r="R350" i="3"/>
  <c r="O350" i="3"/>
  <c r="F350" i="3"/>
  <c r="E350" i="3"/>
  <c r="AZ349" i="3"/>
  <c r="AW349" i="3"/>
  <c r="AV349" i="3"/>
  <c r="AT349" i="3"/>
  <c r="AQ349" i="3"/>
  <c r="AJ349" i="3"/>
  <c r="AI349" i="3"/>
  <c r="AG349" i="3"/>
  <c r="AB349" i="3"/>
  <c r="Z349" i="3"/>
  <c r="R349" i="3"/>
  <c r="O349" i="3"/>
  <c r="F349" i="3"/>
  <c r="AZ348" i="3"/>
  <c r="AV348" i="3" s="1"/>
  <c r="AW348" i="3"/>
  <c r="AT348" i="3"/>
  <c r="AQ348" i="3"/>
  <c r="AI348" i="3" s="1"/>
  <c r="AJ348" i="3"/>
  <c r="AG348" i="3"/>
  <c r="AB348" i="3"/>
  <c r="Z348" i="3"/>
  <c r="R348" i="3"/>
  <c r="O348" i="3"/>
  <c r="F348" i="3"/>
  <c r="AZ347" i="3"/>
  <c r="AW347" i="3"/>
  <c r="AV347" i="3" s="1"/>
  <c r="AT347" i="3"/>
  <c r="AQ347" i="3"/>
  <c r="AJ347" i="3"/>
  <c r="AI347" i="3" s="1"/>
  <c r="AG347" i="3"/>
  <c r="AB347" i="3"/>
  <c r="Z347" i="3"/>
  <c r="R347" i="3"/>
  <c r="O347" i="3"/>
  <c r="F347" i="3"/>
  <c r="E347" i="3" s="1"/>
  <c r="AZ346" i="3"/>
  <c r="AW346" i="3"/>
  <c r="AV346" i="3"/>
  <c r="AT346" i="3"/>
  <c r="AQ346" i="3"/>
  <c r="AJ346" i="3"/>
  <c r="AI346" i="3"/>
  <c r="AG346" i="3"/>
  <c r="AB346" i="3"/>
  <c r="Z346" i="3"/>
  <c r="R346" i="3"/>
  <c r="E346" i="3" s="1"/>
  <c r="BB346" i="3" s="1"/>
  <c r="O346" i="3"/>
  <c r="F346" i="3"/>
  <c r="AZ345" i="3"/>
  <c r="AW345" i="3"/>
  <c r="AV345" i="3"/>
  <c r="AT345" i="3"/>
  <c r="AI345" i="3" s="1"/>
  <c r="AQ345" i="3"/>
  <c r="AJ345" i="3"/>
  <c r="AG345" i="3"/>
  <c r="AB345" i="3"/>
  <c r="Z345" i="3"/>
  <c r="R345" i="3"/>
  <c r="O345" i="3"/>
  <c r="E345" i="3" s="1"/>
  <c r="BB345" i="3" s="1"/>
  <c r="F345" i="3"/>
  <c r="AZ344" i="3"/>
  <c r="AV344" i="3" s="1"/>
  <c r="AW344" i="3"/>
  <c r="AT344" i="3"/>
  <c r="AQ344" i="3"/>
  <c r="AI344" i="3" s="1"/>
  <c r="AJ344" i="3"/>
  <c r="AG344" i="3"/>
  <c r="AB344" i="3"/>
  <c r="Z344" i="3"/>
  <c r="R344" i="3"/>
  <c r="O344" i="3"/>
  <c r="F344" i="3"/>
  <c r="AZ343" i="3"/>
  <c r="AW343" i="3"/>
  <c r="AV343" i="3" s="1"/>
  <c r="AT343" i="3"/>
  <c r="AQ343" i="3"/>
  <c r="AJ343" i="3"/>
  <c r="AI343" i="3" s="1"/>
  <c r="AG343" i="3"/>
  <c r="AB343" i="3"/>
  <c r="Z343" i="3"/>
  <c r="R343" i="3"/>
  <c r="O343" i="3"/>
  <c r="F343" i="3"/>
  <c r="E343" i="3" s="1"/>
  <c r="BB343" i="3" s="1"/>
  <c r="AZ342" i="3"/>
  <c r="AW342" i="3"/>
  <c r="AV342" i="3" s="1"/>
  <c r="AT342" i="3"/>
  <c r="AQ342" i="3"/>
  <c r="AJ342" i="3"/>
  <c r="AI342" i="3" s="1"/>
  <c r="AG342" i="3"/>
  <c r="AB342" i="3"/>
  <c r="Z342" i="3"/>
  <c r="R342" i="3"/>
  <c r="O342" i="3"/>
  <c r="F342" i="3"/>
  <c r="E342" i="3"/>
  <c r="AZ341" i="3"/>
  <c r="AW341" i="3"/>
  <c r="AV341" i="3"/>
  <c r="AT341" i="3"/>
  <c r="AQ341" i="3"/>
  <c r="AJ341" i="3"/>
  <c r="AI341" i="3"/>
  <c r="AG341" i="3"/>
  <c r="AB341" i="3"/>
  <c r="Z341" i="3"/>
  <c r="R341" i="3"/>
  <c r="O341" i="3"/>
  <c r="F341" i="3"/>
  <c r="AZ340" i="3"/>
  <c r="AV340" i="3" s="1"/>
  <c r="AW340" i="3"/>
  <c r="AT340" i="3"/>
  <c r="AQ340" i="3"/>
  <c r="AI340" i="3" s="1"/>
  <c r="AJ340" i="3"/>
  <c r="AG340" i="3"/>
  <c r="AB340" i="3"/>
  <c r="Z340" i="3"/>
  <c r="R340" i="3"/>
  <c r="O340" i="3"/>
  <c r="F340" i="3"/>
  <c r="AZ339" i="3"/>
  <c r="AW339" i="3"/>
  <c r="AV339" i="3" s="1"/>
  <c r="AT339" i="3"/>
  <c r="AQ339" i="3"/>
  <c r="AJ339" i="3"/>
  <c r="AI339" i="3" s="1"/>
  <c r="AG339" i="3"/>
  <c r="AB339" i="3"/>
  <c r="Z339" i="3"/>
  <c r="R339" i="3"/>
  <c r="O339" i="3"/>
  <c r="F339" i="3"/>
  <c r="E339" i="3" s="1"/>
  <c r="AZ338" i="3"/>
  <c r="AW338" i="3"/>
  <c r="AV338" i="3"/>
  <c r="AT338" i="3"/>
  <c r="AQ338" i="3"/>
  <c r="AJ338" i="3"/>
  <c r="AI338" i="3"/>
  <c r="AG338" i="3"/>
  <c r="AB338" i="3"/>
  <c r="Z338" i="3"/>
  <c r="R338" i="3"/>
  <c r="E338" i="3" s="1"/>
  <c r="BB338" i="3" s="1"/>
  <c r="O338" i="3"/>
  <c r="F338" i="3"/>
  <c r="AZ337" i="3"/>
  <c r="AW337" i="3"/>
  <c r="AV337" i="3"/>
  <c r="AT337" i="3"/>
  <c r="AI337" i="3" s="1"/>
  <c r="BB337" i="3" s="1"/>
  <c r="AQ337" i="3"/>
  <c r="AJ337" i="3"/>
  <c r="AG337" i="3"/>
  <c r="AB337" i="3"/>
  <c r="Z337" i="3"/>
  <c r="R337" i="3"/>
  <c r="O337" i="3"/>
  <c r="E337" i="3" s="1"/>
  <c r="F337" i="3"/>
  <c r="AZ336" i="3"/>
  <c r="AV336" i="3" s="1"/>
  <c r="AW336" i="3"/>
  <c r="AT336" i="3"/>
  <c r="AQ336" i="3"/>
  <c r="AI336" i="3" s="1"/>
  <c r="AJ336" i="3"/>
  <c r="AG336" i="3"/>
  <c r="AB336" i="3"/>
  <c r="Z336" i="3"/>
  <c r="R336" i="3"/>
  <c r="O336" i="3"/>
  <c r="F336" i="3"/>
  <c r="AZ335" i="3"/>
  <c r="AW335" i="3"/>
  <c r="AV335" i="3" s="1"/>
  <c r="AT335" i="3"/>
  <c r="AQ335" i="3"/>
  <c r="AJ335" i="3"/>
  <c r="AI335" i="3" s="1"/>
  <c r="AG335" i="3"/>
  <c r="AB335" i="3"/>
  <c r="Z335" i="3"/>
  <c r="R335" i="3"/>
  <c r="O335" i="3"/>
  <c r="F335" i="3"/>
  <c r="E335" i="3" s="1"/>
  <c r="BB335" i="3" s="1"/>
  <c r="AZ334" i="3"/>
  <c r="AW334" i="3"/>
  <c r="AV334" i="3" s="1"/>
  <c r="AT334" i="3"/>
  <c r="AQ334" i="3"/>
  <c r="AJ334" i="3"/>
  <c r="AI334" i="3" s="1"/>
  <c r="AG334" i="3"/>
  <c r="AB334" i="3"/>
  <c r="Z334" i="3"/>
  <c r="R334" i="3"/>
  <c r="O334" i="3"/>
  <c r="F334" i="3"/>
  <c r="E334" i="3"/>
  <c r="AZ333" i="3"/>
  <c r="AW333" i="3"/>
  <c r="AV333" i="3"/>
  <c r="AT333" i="3"/>
  <c r="AQ333" i="3"/>
  <c r="AJ333" i="3"/>
  <c r="AI333" i="3"/>
  <c r="AG333" i="3"/>
  <c r="AB333" i="3"/>
  <c r="Z333" i="3"/>
  <c r="R333" i="3"/>
  <c r="O333" i="3"/>
  <c r="F333" i="3"/>
  <c r="AZ332" i="3"/>
  <c r="AV332" i="3" s="1"/>
  <c r="AW332" i="3"/>
  <c r="AT332" i="3"/>
  <c r="AQ332" i="3"/>
  <c r="AI332" i="3" s="1"/>
  <c r="AJ332" i="3"/>
  <c r="AG332" i="3"/>
  <c r="AB332" i="3"/>
  <c r="Z332" i="3"/>
  <c r="R332" i="3"/>
  <c r="O332" i="3"/>
  <c r="F332" i="3"/>
  <c r="AZ331" i="3"/>
  <c r="AW331" i="3"/>
  <c r="AV331" i="3" s="1"/>
  <c r="AT331" i="3"/>
  <c r="AQ331" i="3"/>
  <c r="AJ331" i="3"/>
  <c r="AI331" i="3" s="1"/>
  <c r="AG331" i="3"/>
  <c r="AB331" i="3"/>
  <c r="Z331" i="3"/>
  <c r="R331" i="3"/>
  <c r="O331" i="3"/>
  <c r="F331" i="3"/>
  <c r="E331" i="3" s="1"/>
  <c r="AZ330" i="3"/>
  <c r="AW330" i="3"/>
  <c r="AV330" i="3"/>
  <c r="AT330" i="3"/>
  <c r="AQ330" i="3"/>
  <c r="AJ330" i="3"/>
  <c r="AI330" i="3"/>
  <c r="AG330" i="3"/>
  <c r="AB330" i="3"/>
  <c r="Z330" i="3"/>
  <c r="R330" i="3"/>
  <c r="E330" i="3" s="1"/>
  <c r="BB330" i="3" s="1"/>
  <c r="O330" i="3"/>
  <c r="F330" i="3"/>
  <c r="AZ329" i="3"/>
  <c r="AW329" i="3"/>
  <c r="AV329" i="3"/>
  <c r="AT329" i="3"/>
  <c r="AI329" i="3" s="1"/>
  <c r="BB329" i="3" s="1"/>
  <c r="AQ329" i="3"/>
  <c r="AJ329" i="3"/>
  <c r="AG329" i="3"/>
  <c r="AB329" i="3"/>
  <c r="Z329" i="3"/>
  <c r="R329" i="3"/>
  <c r="O329" i="3"/>
  <c r="E329" i="3" s="1"/>
  <c r="F329" i="3"/>
  <c r="AZ328" i="3"/>
  <c r="AV328" i="3" s="1"/>
  <c r="AW328" i="3"/>
  <c r="AT328" i="3"/>
  <c r="AQ328" i="3"/>
  <c r="AI328" i="3" s="1"/>
  <c r="AJ328" i="3"/>
  <c r="AG328" i="3"/>
  <c r="AB328" i="3"/>
  <c r="Z328" i="3"/>
  <c r="R328" i="3"/>
  <c r="O328" i="3"/>
  <c r="F328" i="3"/>
  <c r="AZ327" i="3"/>
  <c r="AW327" i="3"/>
  <c r="AV327" i="3" s="1"/>
  <c r="AT327" i="3"/>
  <c r="AQ327" i="3"/>
  <c r="AJ327" i="3"/>
  <c r="AI327" i="3" s="1"/>
  <c r="AG327" i="3"/>
  <c r="AB327" i="3"/>
  <c r="Z327" i="3"/>
  <c r="R327" i="3"/>
  <c r="O327" i="3"/>
  <c r="F327" i="3"/>
  <c r="E327" i="3" s="1"/>
  <c r="BB327" i="3" s="1"/>
  <c r="AZ326" i="3"/>
  <c r="AW326" i="3"/>
  <c r="AV326" i="3" s="1"/>
  <c r="AT326" i="3"/>
  <c r="AQ326" i="3"/>
  <c r="AJ326" i="3"/>
  <c r="AI326" i="3" s="1"/>
  <c r="AG326" i="3"/>
  <c r="AB326" i="3"/>
  <c r="Z326" i="3"/>
  <c r="R326" i="3"/>
  <c r="O326" i="3"/>
  <c r="F326" i="3"/>
  <c r="E326" i="3"/>
  <c r="AZ325" i="3"/>
  <c r="AW325" i="3"/>
  <c r="AV325" i="3"/>
  <c r="AT325" i="3"/>
  <c r="AQ325" i="3"/>
  <c r="AJ325" i="3"/>
  <c r="AI325" i="3"/>
  <c r="AG325" i="3"/>
  <c r="AB325" i="3"/>
  <c r="Z325" i="3"/>
  <c r="R325" i="3"/>
  <c r="O325" i="3"/>
  <c r="F325" i="3"/>
  <c r="AZ324" i="3"/>
  <c r="AW324" i="3"/>
  <c r="AT324" i="3"/>
  <c r="AQ324" i="3"/>
  <c r="AJ324" i="3"/>
  <c r="AI324" i="3" s="1"/>
  <c r="AG324" i="3"/>
  <c r="AB324" i="3"/>
  <c r="Z324" i="3"/>
  <c r="R324" i="3"/>
  <c r="O324" i="3"/>
  <c r="F324" i="3"/>
  <c r="AZ323" i="3"/>
  <c r="AW323" i="3"/>
  <c r="AV323" i="3" s="1"/>
  <c r="AT323" i="3"/>
  <c r="AQ323" i="3"/>
  <c r="AJ323" i="3"/>
  <c r="AI323" i="3" s="1"/>
  <c r="AG323" i="3"/>
  <c r="AB323" i="3"/>
  <c r="Z323" i="3"/>
  <c r="R323" i="3"/>
  <c r="O323" i="3"/>
  <c r="F323" i="3"/>
  <c r="E323" i="3" s="1"/>
  <c r="AZ322" i="3"/>
  <c r="AW322" i="3"/>
  <c r="AV322" i="3"/>
  <c r="AT322" i="3"/>
  <c r="AQ322" i="3"/>
  <c r="AJ322" i="3"/>
  <c r="AI322" i="3"/>
  <c r="AG322" i="3"/>
  <c r="AB322" i="3"/>
  <c r="Z322" i="3"/>
  <c r="R322" i="3"/>
  <c r="E322" i="3" s="1"/>
  <c r="BB322" i="3" s="1"/>
  <c r="O322" i="3"/>
  <c r="F322" i="3"/>
  <c r="AZ321" i="3"/>
  <c r="AW321" i="3"/>
  <c r="AV321" i="3"/>
  <c r="AT321" i="3"/>
  <c r="AI321" i="3" s="1"/>
  <c r="AQ321" i="3"/>
  <c r="AJ321" i="3"/>
  <c r="AG321" i="3"/>
  <c r="AB321" i="3"/>
  <c r="Z321" i="3"/>
  <c r="R321" i="3"/>
  <c r="O321" i="3"/>
  <c r="F321" i="3"/>
  <c r="AZ320" i="3"/>
  <c r="AW320" i="3"/>
  <c r="AV320" i="3" s="1"/>
  <c r="AT320" i="3"/>
  <c r="AQ320" i="3"/>
  <c r="AJ320" i="3"/>
  <c r="AI320" i="3" s="1"/>
  <c r="AG320" i="3"/>
  <c r="AB320" i="3"/>
  <c r="Z320" i="3"/>
  <c r="R320" i="3"/>
  <c r="O320" i="3"/>
  <c r="F320" i="3"/>
  <c r="AZ319" i="3"/>
  <c r="AW319" i="3"/>
  <c r="AV319" i="3" s="1"/>
  <c r="AT319" i="3"/>
  <c r="AQ319" i="3"/>
  <c r="AJ319" i="3"/>
  <c r="AI319" i="3" s="1"/>
  <c r="AG319" i="3"/>
  <c r="AB319" i="3"/>
  <c r="Z319" i="3"/>
  <c r="R319" i="3"/>
  <c r="O319" i="3"/>
  <c r="F319" i="3"/>
  <c r="E319" i="3" s="1"/>
  <c r="BB319" i="3" s="1"/>
  <c r="AZ318" i="3"/>
  <c r="AW318" i="3"/>
  <c r="AV318" i="3" s="1"/>
  <c r="AT318" i="3"/>
  <c r="AQ318" i="3"/>
  <c r="AJ318" i="3"/>
  <c r="AI318" i="3" s="1"/>
  <c r="AG318" i="3"/>
  <c r="AB318" i="3"/>
  <c r="Z318" i="3"/>
  <c r="R318" i="3"/>
  <c r="O318" i="3"/>
  <c r="F318" i="3"/>
  <c r="E318" i="3"/>
  <c r="AZ317" i="3"/>
  <c r="AW317" i="3"/>
  <c r="AV317" i="3"/>
  <c r="AT317" i="3"/>
  <c r="AQ317" i="3"/>
  <c r="AJ317" i="3"/>
  <c r="AI317" i="3"/>
  <c r="AG317" i="3"/>
  <c r="AB317" i="3"/>
  <c r="Z317" i="3"/>
  <c r="R317" i="3"/>
  <c r="O317" i="3"/>
  <c r="F317" i="3"/>
  <c r="AZ316" i="3"/>
  <c r="AW316" i="3"/>
  <c r="AT316" i="3"/>
  <c r="AQ316" i="3"/>
  <c r="AJ316" i="3"/>
  <c r="AI316" i="3" s="1"/>
  <c r="AG316" i="3"/>
  <c r="AB316" i="3"/>
  <c r="Z316" i="3"/>
  <c r="R316" i="3"/>
  <c r="O316" i="3"/>
  <c r="F316" i="3"/>
  <c r="AZ315" i="3"/>
  <c r="AW315" i="3"/>
  <c r="AV315" i="3" s="1"/>
  <c r="AT315" i="3"/>
  <c r="AQ315" i="3"/>
  <c r="AJ315" i="3"/>
  <c r="AI315" i="3" s="1"/>
  <c r="AG315" i="3"/>
  <c r="AB315" i="3"/>
  <c r="Z315" i="3"/>
  <c r="R315" i="3"/>
  <c r="O315" i="3"/>
  <c r="F315" i="3"/>
  <c r="E315" i="3" s="1"/>
  <c r="AZ314" i="3"/>
  <c r="AW314" i="3"/>
  <c r="AV314" i="3"/>
  <c r="AT314" i="3"/>
  <c r="AQ314" i="3"/>
  <c r="AJ314" i="3"/>
  <c r="AI314" i="3"/>
  <c r="AG314" i="3"/>
  <c r="AB314" i="3"/>
  <c r="Z314" i="3"/>
  <c r="R314" i="3"/>
  <c r="E314" i="3" s="1"/>
  <c r="BB314" i="3" s="1"/>
  <c r="O314" i="3"/>
  <c r="F314" i="3"/>
  <c r="AZ313" i="3"/>
  <c r="AW313" i="3"/>
  <c r="AV313" i="3"/>
  <c r="AT313" i="3"/>
  <c r="AI313" i="3" s="1"/>
  <c r="AQ313" i="3"/>
  <c r="AJ313" i="3"/>
  <c r="AG313" i="3"/>
  <c r="AB313" i="3"/>
  <c r="Z313" i="3"/>
  <c r="R313" i="3"/>
  <c r="O313" i="3"/>
  <c r="F313" i="3"/>
  <c r="AZ312" i="3"/>
  <c r="AW312" i="3"/>
  <c r="AV312" i="3" s="1"/>
  <c r="AT312" i="3"/>
  <c r="AQ312" i="3"/>
  <c r="AJ312" i="3"/>
  <c r="AI312" i="3" s="1"/>
  <c r="AG312" i="3"/>
  <c r="AB312" i="3"/>
  <c r="Z312" i="3"/>
  <c r="R312" i="3"/>
  <c r="O312" i="3"/>
  <c r="F312" i="3"/>
  <c r="AZ311" i="3"/>
  <c r="AW311" i="3"/>
  <c r="AV311" i="3" s="1"/>
  <c r="AT311" i="3"/>
  <c r="AQ311" i="3"/>
  <c r="AJ311" i="3"/>
  <c r="AI311" i="3" s="1"/>
  <c r="AG311" i="3"/>
  <c r="AB311" i="3"/>
  <c r="Z311" i="3"/>
  <c r="R311" i="3"/>
  <c r="O311" i="3"/>
  <c r="F311" i="3"/>
  <c r="E311" i="3" s="1"/>
  <c r="BB311" i="3" s="1"/>
  <c r="AZ310" i="3"/>
  <c r="AW310" i="3"/>
  <c r="AV310" i="3" s="1"/>
  <c r="AT310" i="3"/>
  <c r="AQ310" i="3"/>
  <c r="AJ310" i="3"/>
  <c r="AI310" i="3" s="1"/>
  <c r="AG310" i="3"/>
  <c r="AB310" i="3"/>
  <c r="Z310" i="3"/>
  <c r="R310" i="3"/>
  <c r="O310" i="3"/>
  <c r="F310" i="3"/>
  <c r="E310" i="3"/>
  <c r="AZ309" i="3"/>
  <c r="AW309" i="3"/>
  <c r="AV309" i="3"/>
  <c r="AT309" i="3"/>
  <c r="AQ309" i="3"/>
  <c r="AJ309" i="3"/>
  <c r="AI309" i="3"/>
  <c r="AG309" i="3"/>
  <c r="AB309" i="3"/>
  <c r="Z309" i="3"/>
  <c r="R309" i="3"/>
  <c r="O309" i="3"/>
  <c r="F309" i="3"/>
  <c r="AZ308" i="3"/>
  <c r="AV308" i="3" s="1"/>
  <c r="AW308" i="3"/>
  <c r="AT308" i="3"/>
  <c r="AQ308" i="3"/>
  <c r="AI308" i="3" s="1"/>
  <c r="AJ308" i="3"/>
  <c r="AG308" i="3"/>
  <c r="AB308" i="3"/>
  <c r="Z308" i="3"/>
  <c r="R308" i="3"/>
  <c r="O308" i="3"/>
  <c r="F308" i="3"/>
  <c r="AZ307" i="3"/>
  <c r="AW307" i="3"/>
  <c r="AV307" i="3" s="1"/>
  <c r="AT307" i="3"/>
  <c r="AQ307" i="3"/>
  <c r="AJ307" i="3"/>
  <c r="AI307" i="3" s="1"/>
  <c r="AG307" i="3"/>
  <c r="AB307" i="3"/>
  <c r="Z307" i="3"/>
  <c r="R307" i="3"/>
  <c r="O307" i="3"/>
  <c r="F307" i="3"/>
  <c r="E307" i="3"/>
  <c r="AZ306" i="3"/>
  <c r="AW306" i="3"/>
  <c r="AV306" i="3"/>
  <c r="AT306" i="3"/>
  <c r="AQ306" i="3"/>
  <c r="AJ306" i="3"/>
  <c r="AI306" i="3"/>
  <c r="AG306" i="3"/>
  <c r="AB306" i="3"/>
  <c r="Z306" i="3"/>
  <c r="R306" i="3"/>
  <c r="O306" i="3"/>
  <c r="F306" i="3"/>
  <c r="AZ305" i="3"/>
  <c r="AV305" i="3" s="1"/>
  <c r="AW305" i="3"/>
  <c r="AT305" i="3"/>
  <c r="AQ305" i="3"/>
  <c r="AI305" i="3" s="1"/>
  <c r="AJ305" i="3"/>
  <c r="AG305" i="3"/>
  <c r="AB305" i="3"/>
  <c r="Z305" i="3"/>
  <c r="R305" i="3"/>
  <c r="O305" i="3"/>
  <c r="F305" i="3"/>
  <c r="AZ304" i="3"/>
  <c r="AW304" i="3"/>
  <c r="AV304" i="3" s="1"/>
  <c r="AT304" i="3"/>
  <c r="AQ304" i="3"/>
  <c r="AJ304" i="3"/>
  <c r="AI304" i="3" s="1"/>
  <c r="AG304" i="3"/>
  <c r="AB304" i="3"/>
  <c r="Z304" i="3"/>
  <c r="R304" i="3"/>
  <c r="O304" i="3"/>
  <c r="F304" i="3"/>
  <c r="E304" i="3" s="1"/>
  <c r="AZ303" i="3"/>
  <c r="AW303" i="3"/>
  <c r="AV303" i="3" s="1"/>
  <c r="AT303" i="3"/>
  <c r="AQ303" i="3"/>
  <c r="AJ303" i="3"/>
  <c r="AI303" i="3" s="1"/>
  <c r="AG303" i="3"/>
  <c r="AB303" i="3"/>
  <c r="Z303" i="3"/>
  <c r="R303" i="3"/>
  <c r="O303" i="3"/>
  <c r="F303" i="3"/>
  <c r="E303" i="3"/>
  <c r="AZ302" i="3"/>
  <c r="AW302" i="3"/>
  <c r="AV302" i="3"/>
  <c r="AT302" i="3"/>
  <c r="AQ302" i="3"/>
  <c r="AJ302" i="3"/>
  <c r="AI302" i="3"/>
  <c r="AG302" i="3"/>
  <c r="AB302" i="3"/>
  <c r="Z302" i="3"/>
  <c r="R302" i="3"/>
  <c r="O302" i="3"/>
  <c r="F302" i="3"/>
  <c r="AZ301" i="3"/>
  <c r="AV301" i="3" s="1"/>
  <c r="AW301" i="3"/>
  <c r="AT301" i="3"/>
  <c r="AQ301" i="3"/>
  <c r="AI301" i="3" s="1"/>
  <c r="AJ301" i="3"/>
  <c r="AG301" i="3"/>
  <c r="AB301" i="3"/>
  <c r="Z301" i="3"/>
  <c r="R301" i="3"/>
  <c r="O301" i="3"/>
  <c r="F301" i="3"/>
  <c r="AZ300" i="3"/>
  <c r="AW300" i="3"/>
  <c r="AV300" i="3" s="1"/>
  <c r="AT300" i="3"/>
  <c r="AQ300" i="3"/>
  <c r="AJ300" i="3"/>
  <c r="AI300" i="3" s="1"/>
  <c r="AG300" i="3"/>
  <c r="AB300" i="3"/>
  <c r="Z300" i="3"/>
  <c r="R300" i="3"/>
  <c r="O300" i="3"/>
  <c r="F300" i="3"/>
  <c r="E300" i="3" s="1"/>
  <c r="AZ299" i="3"/>
  <c r="AW299" i="3"/>
  <c r="AV299" i="3" s="1"/>
  <c r="AT299" i="3"/>
  <c r="AQ299" i="3"/>
  <c r="AJ299" i="3"/>
  <c r="AI299" i="3" s="1"/>
  <c r="AG299" i="3"/>
  <c r="AB299" i="3"/>
  <c r="Z299" i="3"/>
  <c r="R299" i="3"/>
  <c r="O299" i="3"/>
  <c r="F299" i="3"/>
  <c r="E299" i="3"/>
  <c r="BB299" i="3" s="1"/>
  <c r="AZ298" i="3"/>
  <c r="AW298" i="3"/>
  <c r="AV298" i="3"/>
  <c r="AT298" i="3"/>
  <c r="AQ298" i="3"/>
  <c r="AJ298" i="3"/>
  <c r="AI298" i="3"/>
  <c r="AG298" i="3"/>
  <c r="AB298" i="3"/>
  <c r="Z298" i="3"/>
  <c r="R298" i="3"/>
  <c r="O298" i="3"/>
  <c r="F298" i="3"/>
  <c r="AZ297" i="3"/>
  <c r="AV297" i="3" s="1"/>
  <c r="AW297" i="3"/>
  <c r="AT297" i="3"/>
  <c r="AQ297" i="3"/>
  <c r="AI297" i="3" s="1"/>
  <c r="AJ297" i="3"/>
  <c r="AG297" i="3"/>
  <c r="AB297" i="3"/>
  <c r="Z297" i="3"/>
  <c r="R297" i="3"/>
  <c r="O297" i="3"/>
  <c r="F297" i="3"/>
  <c r="AZ296" i="3"/>
  <c r="AW296" i="3"/>
  <c r="AV296" i="3" s="1"/>
  <c r="AT296" i="3"/>
  <c r="AQ296" i="3"/>
  <c r="AJ296" i="3"/>
  <c r="AI296" i="3" s="1"/>
  <c r="AG296" i="3"/>
  <c r="AB296" i="3"/>
  <c r="Z296" i="3"/>
  <c r="R296" i="3"/>
  <c r="O296" i="3"/>
  <c r="F296" i="3"/>
  <c r="E296" i="3" s="1"/>
  <c r="BB296" i="3" s="1"/>
  <c r="AZ295" i="3"/>
  <c r="AW295" i="3"/>
  <c r="AV295" i="3" s="1"/>
  <c r="AT295" i="3"/>
  <c r="AQ295" i="3"/>
  <c r="AJ295" i="3"/>
  <c r="AI295" i="3" s="1"/>
  <c r="AG295" i="3"/>
  <c r="AB295" i="3"/>
  <c r="Z295" i="3"/>
  <c r="R295" i="3"/>
  <c r="O295" i="3"/>
  <c r="F295" i="3"/>
  <c r="E295" i="3"/>
  <c r="BB295" i="3" s="1"/>
  <c r="AZ294" i="3"/>
  <c r="AW294" i="3"/>
  <c r="AV294" i="3"/>
  <c r="AT294" i="3"/>
  <c r="AQ294" i="3"/>
  <c r="AJ294" i="3"/>
  <c r="AI294" i="3"/>
  <c r="AG294" i="3"/>
  <c r="AB294" i="3"/>
  <c r="Z294" i="3"/>
  <c r="R294" i="3"/>
  <c r="O294" i="3"/>
  <c r="F294" i="3"/>
  <c r="AZ293" i="3"/>
  <c r="AW293" i="3"/>
  <c r="AT293" i="3"/>
  <c r="AQ293" i="3"/>
  <c r="AJ293" i="3"/>
  <c r="AI293" i="3" s="1"/>
  <c r="AG293" i="3"/>
  <c r="AB293" i="3"/>
  <c r="Z293" i="3"/>
  <c r="R293" i="3"/>
  <c r="O293" i="3"/>
  <c r="F293" i="3"/>
  <c r="AZ292" i="3"/>
  <c r="AW292" i="3"/>
  <c r="AV292" i="3" s="1"/>
  <c r="AT292" i="3"/>
  <c r="AQ292" i="3"/>
  <c r="AJ292" i="3"/>
  <c r="AI292" i="3" s="1"/>
  <c r="AG292" i="3"/>
  <c r="AB292" i="3"/>
  <c r="Z292" i="3"/>
  <c r="R292" i="3"/>
  <c r="O292" i="3"/>
  <c r="F292" i="3"/>
  <c r="E292" i="3" s="1"/>
  <c r="BB292" i="3" s="1"/>
  <c r="AZ291" i="3"/>
  <c r="AW291" i="3"/>
  <c r="AV291" i="3" s="1"/>
  <c r="AT291" i="3"/>
  <c r="AQ291" i="3"/>
  <c r="AJ291" i="3"/>
  <c r="AI291" i="3" s="1"/>
  <c r="AG291" i="3"/>
  <c r="AB291" i="3"/>
  <c r="Z291" i="3"/>
  <c r="R291" i="3"/>
  <c r="O291" i="3"/>
  <c r="F291" i="3"/>
  <c r="E291" i="3"/>
  <c r="AZ290" i="3"/>
  <c r="AW290" i="3"/>
  <c r="AV290" i="3"/>
  <c r="AT290" i="3"/>
  <c r="AQ290" i="3"/>
  <c r="AJ290" i="3"/>
  <c r="AI290" i="3"/>
  <c r="AG290" i="3"/>
  <c r="AB290" i="3"/>
  <c r="Z290" i="3"/>
  <c r="R290" i="3"/>
  <c r="O290" i="3"/>
  <c r="F290" i="3"/>
  <c r="AZ289" i="3"/>
  <c r="AW289" i="3"/>
  <c r="AT289" i="3"/>
  <c r="AQ289" i="3"/>
  <c r="AI289" i="3" s="1"/>
  <c r="AJ289" i="3"/>
  <c r="AG289" i="3"/>
  <c r="AB289" i="3"/>
  <c r="Z289" i="3"/>
  <c r="R289" i="3"/>
  <c r="O289" i="3"/>
  <c r="F289" i="3"/>
  <c r="AZ288" i="3"/>
  <c r="AW288" i="3"/>
  <c r="AV288" i="3" s="1"/>
  <c r="AT288" i="3"/>
  <c r="AQ288" i="3"/>
  <c r="AJ288" i="3"/>
  <c r="AI288" i="3" s="1"/>
  <c r="AG288" i="3"/>
  <c r="AB288" i="3"/>
  <c r="Z288" i="3"/>
  <c r="R288" i="3"/>
  <c r="O288" i="3"/>
  <c r="F288" i="3"/>
  <c r="E288" i="3" s="1"/>
  <c r="AZ287" i="3"/>
  <c r="AW287" i="3"/>
  <c r="AV287" i="3" s="1"/>
  <c r="AT287" i="3"/>
  <c r="AQ287" i="3"/>
  <c r="AJ287" i="3"/>
  <c r="AI287" i="3" s="1"/>
  <c r="AG287" i="3"/>
  <c r="AB287" i="3"/>
  <c r="Z287" i="3"/>
  <c r="R287" i="3"/>
  <c r="O287" i="3"/>
  <c r="F287" i="3"/>
  <c r="E287" i="3"/>
  <c r="AZ286" i="3"/>
  <c r="AW286" i="3"/>
  <c r="AV286" i="3"/>
  <c r="AT286" i="3"/>
  <c r="AQ286" i="3"/>
  <c r="AJ286" i="3"/>
  <c r="AI286" i="3"/>
  <c r="AG286" i="3"/>
  <c r="AB286" i="3"/>
  <c r="Z286" i="3"/>
  <c r="R286" i="3"/>
  <c r="O286" i="3"/>
  <c r="F286" i="3"/>
  <c r="AZ285" i="3"/>
  <c r="AW285" i="3"/>
  <c r="AT285" i="3"/>
  <c r="AQ285" i="3"/>
  <c r="AJ285" i="3"/>
  <c r="AI285" i="3" s="1"/>
  <c r="AG285" i="3"/>
  <c r="AB285" i="3"/>
  <c r="Z285" i="3"/>
  <c r="R285" i="3"/>
  <c r="O285" i="3"/>
  <c r="F285" i="3"/>
  <c r="AZ284" i="3"/>
  <c r="AW284" i="3"/>
  <c r="AV284" i="3" s="1"/>
  <c r="AT284" i="3"/>
  <c r="AQ284" i="3"/>
  <c r="AJ284" i="3"/>
  <c r="AI284" i="3" s="1"/>
  <c r="AG284" i="3"/>
  <c r="AB284" i="3"/>
  <c r="Z284" i="3"/>
  <c r="R284" i="3"/>
  <c r="O284" i="3"/>
  <c r="F284" i="3"/>
  <c r="E284" i="3" s="1"/>
  <c r="AZ283" i="3"/>
  <c r="AW283" i="3"/>
  <c r="AV283" i="3" s="1"/>
  <c r="AT283" i="3"/>
  <c r="AQ283" i="3"/>
  <c r="AJ283" i="3"/>
  <c r="AI283" i="3" s="1"/>
  <c r="AG283" i="3"/>
  <c r="AB283" i="3"/>
  <c r="Z283" i="3"/>
  <c r="R283" i="3"/>
  <c r="O283" i="3"/>
  <c r="F283" i="3"/>
  <c r="E283" i="3"/>
  <c r="BB283" i="3" s="1"/>
  <c r="AZ282" i="3"/>
  <c r="AW282" i="3"/>
  <c r="AV282" i="3"/>
  <c r="AT282" i="3"/>
  <c r="AQ282" i="3"/>
  <c r="AJ282" i="3"/>
  <c r="AI282" i="3"/>
  <c r="AG282" i="3"/>
  <c r="AB282" i="3"/>
  <c r="Z282" i="3"/>
  <c r="R282" i="3"/>
  <c r="O282" i="3"/>
  <c r="F282" i="3"/>
  <c r="AZ281" i="3"/>
  <c r="AW281" i="3"/>
  <c r="AT281" i="3"/>
  <c r="AQ281" i="3"/>
  <c r="AJ281" i="3"/>
  <c r="AI281" i="3" s="1"/>
  <c r="AG281" i="3"/>
  <c r="AB281" i="3"/>
  <c r="Z281" i="3"/>
  <c r="R281" i="3"/>
  <c r="O281" i="3"/>
  <c r="F281" i="3"/>
  <c r="AZ280" i="3"/>
  <c r="AW280" i="3"/>
  <c r="AV280" i="3" s="1"/>
  <c r="AT280" i="3"/>
  <c r="AQ280" i="3"/>
  <c r="AJ280" i="3"/>
  <c r="AI280" i="3" s="1"/>
  <c r="AG280" i="3"/>
  <c r="AB280" i="3"/>
  <c r="Z280" i="3"/>
  <c r="R280" i="3"/>
  <c r="O280" i="3"/>
  <c r="F280" i="3"/>
  <c r="E280" i="3" s="1"/>
  <c r="BB280" i="3" s="1"/>
  <c r="AZ279" i="3"/>
  <c r="AW279" i="3"/>
  <c r="AV279" i="3"/>
  <c r="AT279" i="3"/>
  <c r="AQ279" i="3"/>
  <c r="AJ279" i="3"/>
  <c r="AI279" i="3"/>
  <c r="AG279" i="3"/>
  <c r="AB279" i="3"/>
  <c r="Z279" i="3"/>
  <c r="R279" i="3"/>
  <c r="E279" i="3" s="1"/>
  <c r="BB279" i="3" s="1"/>
  <c r="O279" i="3"/>
  <c r="F279" i="3"/>
  <c r="AZ278" i="3"/>
  <c r="AW278" i="3"/>
  <c r="AV278" i="3"/>
  <c r="AT278" i="3"/>
  <c r="AI278" i="3" s="1"/>
  <c r="AQ278" i="3"/>
  <c r="AJ278" i="3"/>
  <c r="AG278" i="3"/>
  <c r="AB278" i="3"/>
  <c r="Z278" i="3"/>
  <c r="R278" i="3"/>
  <c r="O278" i="3"/>
  <c r="F278" i="3"/>
  <c r="AZ277" i="3"/>
  <c r="AW277" i="3"/>
  <c r="AT277" i="3"/>
  <c r="AQ277" i="3"/>
  <c r="AJ277" i="3"/>
  <c r="AI277" i="3" s="1"/>
  <c r="AG277" i="3"/>
  <c r="AB277" i="3"/>
  <c r="Z277" i="3"/>
  <c r="R277" i="3"/>
  <c r="O277" i="3"/>
  <c r="F277" i="3"/>
  <c r="AZ276" i="3"/>
  <c r="AW276" i="3"/>
  <c r="AV276" i="3" s="1"/>
  <c r="AT276" i="3"/>
  <c r="AQ276" i="3"/>
  <c r="AJ276" i="3"/>
  <c r="AI276" i="3" s="1"/>
  <c r="AG276" i="3"/>
  <c r="AB276" i="3"/>
  <c r="Z276" i="3"/>
  <c r="R276" i="3"/>
  <c r="O276" i="3"/>
  <c r="F276" i="3"/>
  <c r="E276" i="3" s="1"/>
  <c r="AZ275" i="3"/>
  <c r="AW275" i="3"/>
  <c r="AV275" i="3" s="1"/>
  <c r="AT275" i="3"/>
  <c r="AQ275" i="3"/>
  <c r="AJ275" i="3"/>
  <c r="AI275" i="3" s="1"/>
  <c r="AG275" i="3"/>
  <c r="AB275" i="3"/>
  <c r="Z275" i="3"/>
  <c r="R275" i="3"/>
  <c r="O275" i="3"/>
  <c r="F275" i="3"/>
  <c r="E275" i="3"/>
  <c r="AZ274" i="3"/>
  <c r="AW274" i="3"/>
  <c r="AV274" i="3"/>
  <c r="AT274" i="3"/>
  <c r="AQ274" i="3"/>
  <c r="AJ274" i="3"/>
  <c r="AI274" i="3"/>
  <c r="AG274" i="3"/>
  <c r="AB274" i="3"/>
  <c r="Z274" i="3"/>
  <c r="R274" i="3"/>
  <c r="O274" i="3"/>
  <c r="F274" i="3"/>
  <c r="AZ273" i="3"/>
  <c r="AV273" i="3" s="1"/>
  <c r="AW273" i="3"/>
  <c r="AT273" i="3"/>
  <c r="AQ273" i="3"/>
  <c r="AI273" i="3" s="1"/>
  <c r="AJ273" i="3"/>
  <c r="AG273" i="3"/>
  <c r="AB273" i="3"/>
  <c r="Z273" i="3"/>
  <c r="R273" i="3"/>
  <c r="O273" i="3"/>
  <c r="F273" i="3"/>
  <c r="AZ272" i="3"/>
  <c r="AW272" i="3"/>
  <c r="AV272" i="3" s="1"/>
  <c r="AT272" i="3"/>
  <c r="AQ272" i="3"/>
  <c r="AJ272" i="3"/>
  <c r="AI272" i="3" s="1"/>
  <c r="AG272" i="3"/>
  <c r="AB272" i="3"/>
  <c r="Z272" i="3"/>
  <c r="R272" i="3"/>
  <c r="O272" i="3"/>
  <c r="F272" i="3"/>
  <c r="E272" i="3" s="1"/>
  <c r="BB272" i="3" s="1"/>
  <c r="AZ271" i="3"/>
  <c r="AW271" i="3"/>
  <c r="AV271" i="3"/>
  <c r="AT271" i="3"/>
  <c r="AQ271" i="3"/>
  <c r="AJ271" i="3"/>
  <c r="AI271" i="3"/>
  <c r="AG271" i="3"/>
  <c r="AB271" i="3"/>
  <c r="Z271" i="3"/>
  <c r="R271" i="3"/>
  <c r="E271" i="3" s="1"/>
  <c r="BB271" i="3" s="1"/>
  <c r="O271" i="3"/>
  <c r="F271" i="3"/>
  <c r="AZ270" i="3"/>
  <c r="AW270" i="3"/>
  <c r="AV270" i="3"/>
  <c r="AT270" i="3"/>
  <c r="AI270" i="3" s="1"/>
  <c r="AQ270" i="3"/>
  <c r="AJ270" i="3"/>
  <c r="AG270" i="3"/>
  <c r="AB270" i="3"/>
  <c r="Z270" i="3"/>
  <c r="R270" i="3"/>
  <c r="O270" i="3"/>
  <c r="E270" i="3" s="1"/>
  <c r="F270" i="3"/>
  <c r="AZ269" i="3"/>
  <c r="AV269" i="3" s="1"/>
  <c r="AW269" i="3"/>
  <c r="AT269" i="3"/>
  <c r="AQ269" i="3"/>
  <c r="AI269" i="3" s="1"/>
  <c r="AJ269" i="3"/>
  <c r="AG269" i="3"/>
  <c r="AB269" i="3"/>
  <c r="Z269" i="3"/>
  <c r="R269" i="3"/>
  <c r="O269" i="3"/>
  <c r="F269" i="3"/>
  <c r="AZ268" i="3"/>
  <c r="AW268" i="3"/>
  <c r="AV268" i="3" s="1"/>
  <c r="AT268" i="3"/>
  <c r="AQ268" i="3"/>
  <c r="AJ268" i="3"/>
  <c r="AI268" i="3" s="1"/>
  <c r="AG268" i="3"/>
  <c r="AB268" i="3"/>
  <c r="Z268" i="3"/>
  <c r="R268" i="3"/>
  <c r="O268" i="3"/>
  <c r="F268" i="3"/>
  <c r="E268" i="3" s="1"/>
  <c r="AZ267" i="3"/>
  <c r="AW267" i="3"/>
  <c r="AV267" i="3" s="1"/>
  <c r="AT267" i="3"/>
  <c r="AQ267" i="3"/>
  <c r="AJ267" i="3"/>
  <c r="AI267" i="3" s="1"/>
  <c r="AG267" i="3"/>
  <c r="AB267" i="3"/>
  <c r="Z267" i="3"/>
  <c r="R267" i="3"/>
  <c r="O267" i="3"/>
  <c r="F267" i="3"/>
  <c r="E267" i="3"/>
  <c r="AZ266" i="3"/>
  <c r="AW266" i="3"/>
  <c r="AV266" i="3"/>
  <c r="AT266" i="3"/>
  <c r="AQ266" i="3"/>
  <c r="AJ266" i="3"/>
  <c r="AI266" i="3"/>
  <c r="AG266" i="3"/>
  <c r="AB266" i="3"/>
  <c r="Z266" i="3"/>
  <c r="R266" i="3"/>
  <c r="O266" i="3"/>
  <c r="F266" i="3"/>
  <c r="AZ265" i="3"/>
  <c r="AW265" i="3"/>
  <c r="AV265" i="3" s="1"/>
  <c r="AT265" i="3"/>
  <c r="AQ265" i="3"/>
  <c r="AJ265" i="3"/>
  <c r="AI265" i="3" s="1"/>
  <c r="AG265" i="3"/>
  <c r="AB265" i="3"/>
  <c r="Z265" i="3"/>
  <c r="R265" i="3"/>
  <c r="O265" i="3"/>
  <c r="F265" i="3"/>
  <c r="AZ264" i="3"/>
  <c r="AW264" i="3"/>
  <c r="AV264" i="3" s="1"/>
  <c r="AT264" i="3"/>
  <c r="AQ264" i="3"/>
  <c r="AJ264" i="3"/>
  <c r="AI264" i="3" s="1"/>
  <c r="AG264" i="3"/>
  <c r="AB264" i="3"/>
  <c r="Z264" i="3"/>
  <c r="R264" i="3"/>
  <c r="O264" i="3"/>
  <c r="F264" i="3"/>
  <c r="E264" i="3" s="1"/>
  <c r="BB264" i="3" s="1"/>
  <c r="AZ263" i="3"/>
  <c r="AW263" i="3"/>
  <c r="AV263" i="3"/>
  <c r="AT263" i="3"/>
  <c r="AQ263" i="3"/>
  <c r="AJ263" i="3"/>
  <c r="AI263" i="3" s="1"/>
  <c r="AG263" i="3"/>
  <c r="AB263" i="3"/>
  <c r="Z263" i="3"/>
  <c r="R263" i="3"/>
  <c r="O263" i="3"/>
  <c r="F263" i="3"/>
  <c r="E263" i="3"/>
  <c r="AZ262" i="3"/>
  <c r="AW262" i="3"/>
  <c r="AV262" i="3"/>
  <c r="AT262" i="3"/>
  <c r="AQ262" i="3"/>
  <c r="AJ262" i="3"/>
  <c r="AI262" i="3"/>
  <c r="AG262" i="3"/>
  <c r="AB262" i="3"/>
  <c r="Z262" i="3"/>
  <c r="R262" i="3"/>
  <c r="O262" i="3"/>
  <c r="F262" i="3"/>
  <c r="AZ261" i="3"/>
  <c r="AW261" i="3"/>
  <c r="AT261" i="3"/>
  <c r="AQ261" i="3"/>
  <c r="AJ261" i="3"/>
  <c r="AI261" i="3" s="1"/>
  <c r="AG261" i="3"/>
  <c r="AB261" i="3"/>
  <c r="Z261" i="3"/>
  <c r="R261" i="3"/>
  <c r="O261" i="3"/>
  <c r="F261" i="3"/>
  <c r="AZ260" i="3"/>
  <c r="AW260" i="3"/>
  <c r="AV260" i="3" s="1"/>
  <c r="AT260" i="3"/>
  <c r="AQ260" i="3"/>
  <c r="AJ260" i="3"/>
  <c r="AI260" i="3" s="1"/>
  <c r="AG260" i="3"/>
  <c r="AB260" i="3"/>
  <c r="Z260" i="3"/>
  <c r="R260" i="3"/>
  <c r="O260" i="3"/>
  <c r="F260" i="3"/>
  <c r="E260" i="3" s="1"/>
  <c r="AZ259" i="3"/>
  <c r="AW259" i="3"/>
  <c r="AV259" i="3" s="1"/>
  <c r="AT259" i="3"/>
  <c r="AQ259" i="3"/>
  <c r="AJ259" i="3"/>
  <c r="AI259" i="3" s="1"/>
  <c r="AG259" i="3"/>
  <c r="AB259" i="3"/>
  <c r="Z259" i="3"/>
  <c r="R259" i="3"/>
  <c r="O259" i="3"/>
  <c r="F259" i="3"/>
  <c r="E259" i="3"/>
  <c r="BB259" i="3" s="1"/>
  <c r="AZ258" i="3"/>
  <c r="AW258" i="3"/>
  <c r="AV258" i="3"/>
  <c r="AT258" i="3"/>
  <c r="AQ258" i="3"/>
  <c r="AJ258" i="3"/>
  <c r="AI258" i="3"/>
  <c r="AG258" i="3"/>
  <c r="AB258" i="3"/>
  <c r="Z258" i="3"/>
  <c r="R258" i="3"/>
  <c r="O258" i="3"/>
  <c r="F258" i="3"/>
  <c r="AZ257" i="3"/>
  <c r="AW257" i="3"/>
  <c r="AV257" i="3" s="1"/>
  <c r="AT257" i="3"/>
  <c r="AQ257" i="3"/>
  <c r="AJ257" i="3"/>
  <c r="AI257" i="3" s="1"/>
  <c r="AG257" i="3"/>
  <c r="AB257" i="3"/>
  <c r="Z257" i="3"/>
  <c r="R257" i="3"/>
  <c r="O257" i="3"/>
  <c r="F257" i="3"/>
  <c r="AZ256" i="3"/>
  <c r="AW256" i="3"/>
  <c r="AV256" i="3" s="1"/>
  <c r="AT256" i="3"/>
  <c r="AQ256" i="3"/>
  <c r="AJ256" i="3"/>
  <c r="AI256" i="3" s="1"/>
  <c r="AG256" i="3"/>
  <c r="AB256" i="3"/>
  <c r="Z256" i="3"/>
  <c r="R256" i="3"/>
  <c r="O256" i="3"/>
  <c r="F256" i="3"/>
  <c r="E256" i="3" s="1"/>
  <c r="BB256" i="3" s="1"/>
  <c r="AZ255" i="3"/>
  <c r="AW255" i="3"/>
  <c r="AV255" i="3" s="1"/>
  <c r="AT255" i="3"/>
  <c r="AQ255" i="3"/>
  <c r="AJ255" i="3"/>
  <c r="AI255" i="3" s="1"/>
  <c r="AG255" i="3"/>
  <c r="AB255" i="3"/>
  <c r="Z255" i="3"/>
  <c r="R255" i="3"/>
  <c r="O255" i="3"/>
  <c r="F255" i="3"/>
  <c r="E255" i="3"/>
  <c r="AZ254" i="3"/>
  <c r="AW254" i="3"/>
  <c r="AV254" i="3"/>
  <c r="AT254" i="3"/>
  <c r="AQ254" i="3"/>
  <c r="AJ254" i="3"/>
  <c r="AI254" i="3"/>
  <c r="AG254" i="3"/>
  <c r="AB254" i="3"/>
  <c r="Z254" i="3"/>
  <c r="R254" i="3"/>
  <c r="O254" i="3"/>
  <c r="F254" i="3"/>
  <c r="AZ253" i="3"/>
  <c r="AV253" i="3" s="1"/>
  <c r="AW253" i="3"/>
  <c r="AT253" i="3"/>
  <c r="AQ253" i="3"/>
  <c r="AJ253" i="3"/>
  <c r="AI253" i="3" s="1"/>
  <c r="AG253" i="3"/>
  <c r="AB253" i="3"/>
  <c r="Z253" i="3"/>
  <c r="R253" i="3"/>
  <c r="O253" i="3"/>
  <c r="F253" i="3"/>
  <c r="AZ252" i="3"/>
  <c r="AW252" i="3"/>
  <c r="AV252" i="3" s="1"/>
  <c r="AT252" i="3"/>
  <c r="AQ252" i="3"/>
  <c r="AJ252" i="3"/>
  <c r="AI252" i="3" s="1"/>
  <c r="AG252" i="3"/>
  <c r="AB252" i="3"/>
  <c r="Z252" i="3"/>
  <c r="R252" i="3"/>
  <c r="O252" i="3"/>
  <c r="F252" i="3"/>
  <c r="E252" i="3" s="1"/>
  <c r="AZ251" i="3"/>
  <c r="AW251" i="3"/>
  <c r="AV251" i="3" s="1"/>
  <c r="AT251" i="3"/>
  <c r="AQ251" i="3"/>
  <c r="AJ251" i="3"/>
  <c r="AI251" i="3" s="1"/>
  <c r="AG251" i="3"/>
  <c r="AB251" i="3"/>
  <c r="Z251" i="3"/>
  <c r="R251" i="3"/>
  <c r="O251" i="3"/>
  <c r="F251" i="3"/>
  <c r="E251" i="3"/>
  <c r="AZ250" i="3"/>
  <c r="AW250" i="3"/>
  <c r="AV250" i="3"/>
  <c r="AT250" i="3"/>
  <c r="AQ250" i="3"/>
  <c r="AJ250" i="3"/>
  <c r="AI250" i="3"/>
  <c r="AG250" i="3"/>
  <c r="AB250" i="3"/>
  <c r="Z250" i="3"/>
  <c r="R250" i="3"/>
  <c r="O250" i="3"/>
  <c r="F250" i="3"/>
  <c r="AZ249" i="3"/>
  <c r="AW249" i="3"/>
  <c r="AV249" i="3" s="1"/>
  <c r="AT249" i="3"/>
  <c r="AQ249" i="3"/>
  <c r="AI249" i="3" s="1"/>
  <c r="AJ249" i="3"/>
  <c r="AG249" i="3"/>
  <c r="AB249" i="3"/>
  <c r="Z249" i="3"/>
  <c r="R249" i="3"/>
  <c r="O249" i="3"/>
  <c r="F249" i="3"/>
  <c r="AZ248" i="3"/>
  <c r="AW248" i="3"/>
  <c r="AV248" i="3" s="1"/>
  <c r="AT248" i="3"/>
  <c r="AQ248" i="3"/>
  <c r="AJ248" i="3"/>
  <c r="AI248" i="3" s="1"/>
  <c r="AG248" i="3"/>
  <c r="AB248" i="3"/>
  <c r="Z248" i="3"/>
  <c r="R248" i="3"/>
  <c r="O248" i="3"/>
  <c r="F248" i="3"/>
  <c r="E248" i="3" s="1"/>
  <c r="BB248" i="3" s="1"/>
  <c r="AZ247" i="3"/>
  <c r="AW247" i="3"/>
  <c r="AV247" i="3" s="1"/>
  <c r="AT247" i="3"/>
  <c r="AQ247" i="3"/>
  <c r="AJ247" i="3"/>
  <c r="AI247" i="3" s="1"/>
  <c r="AG247" i="3"/>
  <c r="AB247" i="3"/>
  <c r="Z247" i="3"/>
  <c r="R247" i="3"/>
  <c r="O247" i="3"/>
  <c r="F247" i="3"/>
  <c r="E247" i="3"/>
  <c r="AZ246" i="3"/>
  <c r="AW246" i="3"/>
  <c r="AV246" i="3"/>
  <c r="AT246" i="3"/>
  <c r="AQ246" i="3"/>
  <c r="AJ246" i="3"/>
  <c r="AI246" i="3"/>
  <c r="AG246" i="3"/>
  <c r="AB246" i="3"/>
  <c r="Z246" i="3"/>
  <c r="R246" i="3"/>
  <c r="O246" i="3"/>
  <c r="F246" i="3"/>
  <c r="AZ245" i="3"/>
  <c r="AV245" i="3" s="1"/>
  <c r="AW245" i="3"/>
  <c r="AT245" i="3"/>
  <c r="AQ245" i="3"/>
  <c r="AI245" i="3" s="1"/>
  <c r="AJ245" i="3"/>
  <c r="AG245" i="3"/>
  <c r="AB245" i="3"/>
  <c r="Z245" i="3"/>
  <c r="R245" i="3"/>
  <c r="O245" i="3"/>
  <c r="F245" i="3"/>
  <c r="AZ244" i="3"/>
  <c r="AW244" i="3"/>
  <c r="AV244" i="3" s="1"/>
  <c r="AT244" i="3"/>
  <c r="AQ244" i="3"/>
  <c r="AJ244" i="3"/>
  <c r="AI244" i="3" s="1"/>
  <c r="AG244" i="3"/>
  <c r="AB244" i="3"/>
  <c r="Z244" i="3"/>
  <c r="R244" i="3"/>
  <c r="O244" i="3"/>
  <c r="F244" i="3"/>
  <c r="E244" i="3" s="1"/>
  <c r="AZ243" i="3"/>
  <c r="AW243" i="3"/>
  <c r="AV243" i="3" s="1"/>
  <c r="AT243" i="3"/>
  <c r="AQ243" i="3"/>
  <c r="AJ243" i="3"/>
  <c r="AI243" i="3" s="1"/>
  <c r="AG243" i="3"/>
  <c r="AB243" i="3"/>
  <c r="Z243" i="3"/>
  <c r="R243" i="3"/>
  <c r="O243" i="3"/>
  <c r="F243" i="3"/>
  <c r="E243" i="3"/>
  <c r="BB243" i="3" s="1"/>
  <c r="AZ242" i="3"/>
  <c r="AW242" i="3"/>
  <c r="AV242" i="3"/>
  <c r="AT242" i="3"/>
  <c r="AQ242" i="3"/>
  <c r="AJ242" i="3"/>
  <c r="AI242" i="3"/>
  <c r="AG242" i="3"/>
  <c r="AB242" i="3"/>
  <c r="Z242" i="3"/>
  <c r="R242" i="3"/>
  <c r="O242" i="3"/>
  <c r="F242" i="3"/>
  <c r="AZ241" i="3"/>
  <c r="AV241" i="3" s="1"/>
  <c r="AW241" i="3"/>
  <c r="AT241" i="3"/>
  <c r="AQ241" i="3"/>
  <c r="AI241" i="3" s="1"/>
  <c r="AJ241" i="3"/>
  <c r="AG241" i="3"/>
  <c r="AB241" i="3"/>
  <c r="Z241" i="3"/>
  <c r="R241" i="3"/>
  <c r="O241" i="3"/>
  <c r="F241" i="3"/>
  <c r="AZ240" i="3"/>
  <c r="AW240" i="3"/>
  <c r="AV240" i="3" s="1"/>
  <c r="AT240" i="3"/>
  <c r="AQ240" i="3"/>
  <c r="AJ240" i="3"/>
  <c r="AI240" i="3" s="1"/>
  <c r="AG240" i="3"/>
  <c r="AB240" i="3"/>
  <c r="Z240" i="3"/>
  <c r="R240" i="3"/>
  <c r="O240" i="3"/>
  <c r="F240" i="3"/>
  <c r="E240" i="3" s="1"/>
  <c r="BB240" i="3" s="1"/>
  <c r="AZ239" i="3"/>
  <c r="AW239" i="3"/>
  <c r="AV239" i="3" s="1"/>
  <c r="AT239" i="3"/>
  <c r="AQ239" i="3"/>
  <c r="AJ239" i="3"/>
  <c r="AI239" i="3" s="1"/>
  <c r="AG239" i="3"/>
  <c r="AB239" i="3"/>
  <c r="Z239" i="3"/>
  <c r="R239" i="3"/>
  <c r="O239" i="3"/>
  <c r="F239" i="3"/>
  <c r="E239" i="3"/>
  <c r="AZ238" i="3"/>
  <c r="AW238" i="3"/>
  <c r="AV238" i="3"/>
  <c r="AT238" i="3"/>
  <c r="AQ238" i="3"/>
  <c r="AJ238" i="3"/>
  <c r="AI238" i="3"/>
  <c r="AG238" i="3"/>
  <c r="AB238" i="3"/>
  <c r="Z238" i="3"/>
  <c r="R238" i="3"/>
  <c r="O238" i="3"/>
  <c r="F238" i="3"/>
  <c r="AZ237" i="3"/>
  <c r="AW237" i="3"/>
  <c r="AT237" i="3"/>
  <c r="AQ237" i="3"/>
  <c r="AJ237" i="3"/>
  <c r="AI237" i="3" s="1"/>
  <c r="AG237" i="3"/>
  <c r="AB237" i="3"/>
  <c r="Z237" i="3"/>
  <c r="R237" i="3"/>
  <c r="O237" i="3"/>
  <c r="F237" i="3"/>
  <c r="AZ236" i="3"/>
  <c r="AW236" i="3"/>
  <c r="AV236" i="3" s="1"/>
  <c r="AT236" i="3"/>
  <c r="AQ236" i="3"/>
  <c r="AJ236" i="3"/>
  <c r="AI236" i="3" s="1"/>
  <c r="AG236" i="3"/>
  <c r="AB236" i="3"/>
  <c r="Z236" i="3"/>
  <c r="R236" i="3"/>
  <c r="O236" i="3"/>
  <c r="F236" i="3"/>
  <c r="E236" i="3" s="1"/>
  <c r="AZ235" i="3"/>
  <c r="AW235" i="3"/>
  <c r="AV235" i="3" s="1"/>
  <c r="AT235" i="3"/>
  <c r="AQ235" i="3"/>
  <c r="AJ235" i="3"/>
  <c r="AI235" i="3" s="1"/>
  <c r="AG235" i="3"/>
  <c r="AB235" i="3"/>
  <c r="Z235" i="3"/>
  <c r="R235" i="3"/>
  <c r="O235" i="3"/>
  <c r="F235" i="3"/>
  <c r="E235" i="3"/>
  <c r="AZ234" i="3"/>
  <c r="AW234" i="3"/>
  <c r="AV234" i="3"/>
  <c r="AT234" i="3"/>
  <c r="AQ234" i="3"/>
  <c r="AJ234" i="3"/>
  <c r="AI234" i="3"/>
  <c r="AG234" i="3"/>
  <c r="AB234" i="3"/>
  <c r="Z234" i="3"/>
  <c r="R234" i="3"/>
  <c r="O234" i="3"/>
  <c r="F234" i="3"/>
  <c r="AZ233" i="3"/>
  <c r="AW233" i="3"/>
  <c r="AV233" i="3" s="1"/>
  <c r="AT233" i="3"/>
  <c r="AQ233" i="3"/>
  <c r="AJ233" i="3"/>
  <c r="AI233" i="3" s="1"/>
  <c r="AG233" i="3"/>
  <c r="AB233" i="3"/>
  <c r="Z233" i="3"/>
  <c r="R233" i="3"/>
  <c r="O233" i="3"/>
  <c r="F233" i="3"/>
  <c r="AZ232" i="3"/>
  <c r="AW232" i="3"/>
  <c r="AV232" i="3" s="1"/>
  <c r="AT232" i="3"/>
  <c r="AQ232" i="3"/>
  <c r="AJ232" i="3"/>
  <c r="AI232" i="3" s="1"/>
  <c r="AG232" i="3"/>
  <c r="AB232" i="3"/>
  <c r="Z232" i="3"/>
  <c r="R232" i="3"/>
  <c r="O232" i="3"/>
  <c r="F232" i="3"/>
  <c r="E232" i="3" s="1"/>
  <c r="BB232" i="3" s="1"/>
  <c r="AZ231" i="3"/>
  <c r="AW231" i="3"/>
  <c r="AV231" i="3" s="1"/>
  <c r="AT231" i="3"/>
  <c r="AQ231" i="3"/>
  <c r="AJ231" i="3"/>
  <c r="AI231" i="3" s="1"/>
  <c r="AG231" i="3"/>
  <c r="AB231" i="3"/>
  <c r="Z231" i="3"/>
  <c r="R231" i="3"/>
  <c r="O231" i="3"/>
  <c r="F231" i="3"/>
  <c r="E231" i="3"/>
  <c r="AZ230" i="3"/>
  <c r="AW230" i="3"/>
  <c r="AV230" i="3"/>
  <c r="AT230" i="3"/>
  <c r="AQ230" i="3"/>
  <c r="AJ230" i="3"/>
  <c r="AI230" i="3"/>
  <c r="AG230" i="3"/>
  <c r="AB230" i="3"/>
  <c r="Z230" i="3"/>
  <c r="R230" i="3"/>
  <c r="O230" i="3"/>
  <c r="F230" i="3"/>
  <c r="AZ229" i="3"/>
  <c r="AW229" i="3"/>
  <c r="AT229" i="3"/>
  <c r="AQ229" i="3"/>
  <c r="AJ229" i="3"/>
  <c r="AI229" i="3" s="1"/>
  <c r="AG229" i="3"/>
  <c r="AB229" i="3"/>
  <c r="Z229" i="3"/>
  <c r="R229" i="3"/>
  <c r="O229" i="3"/>
  <c r="F229" i="3"/>
  <c r="AZ228" i="3"/>
  <c r="AW228" i="3"/>
  <c r="AV228" i="3" s="1"/>
  <c r="AT228" i="3"/>
  <c r="AQ228" i="3"/>
  <c r="AJ228" i="3"/>
  <c r="AI228" i="3" s="1"/>
  <c r="AG228" i="3"/>
  <c r="AB228" i="3"/>
  <c r="Z228" i="3"/>
  <c r="R228" i="3"/>
  <c r="O228" i="3"/>
  <c r="F228" i="3"/>
  <c r="E228" i="3" s="1"/>
  <c r="AZ227" i="3"/>
  <c r="AW227" i="3"/>
  <c r="AV227" i="3" s="1"/>
  <c r="AT227" i="3"/>
  <c r="AQ227" i="3"/>
  <c r="AJ227" i="3"/>
  <c r="AI227" i="3" s="1"/>
  <c r="AG227" i="3"/>
  <c r="AB227" i="3"/>
  <c r="Z227" i="3"/>
  <c r="R227" i="3"/>
  <c r="O227" i="3"/>
  <c r="F227" i="3"/>
  <c r="E227" i="3"/>
  <c r="BB227" i="3" s="1"/>
  <c r="AZ226" i="3"/>
  <c r="AW226" i="3"/>
  <c r="AV226" i="3"/>
  <c r="AT226" i="3"/>
  <c r="AQ226" i="3"/>
  <c r="AJ226" i="3"/>
  <c r="AI226" i="3"/>
  <c r="AG226" i="3"/>
  <c r="AB226" i="3"/>
  <c r="Z226" i="3"/>
  <c r="R226" i="3"/>
  <c r="O226" i="3"/>
  <c r="F226" i="3"/>
  <c r="AZ225" i="3"/>
  <c r="AW225" i="3"/>
  <c r="AV225" i="3" s="1"/>
  <c r="AT225" i="3"/>
  <c r="AQ225" i="3"/>
  <c r="AJ225" i="3"/>
  <c r="AI225" i="3" s="1"/>
  <c r="AG225" i="3"/>
  <c r="AB225" i="3"/>
  <c r="Z225" i="3"/>
  <c r="R225" i="3"/>
  <c r="O225" i="3"/>
  <c r="F225" i="3"/>
  <c r="AZ224" i="3"/>
  <c r="AW224" i="3"/>
  <c r="AV224" i="3" s="1"/>
  <c r="AT224" i="3"/>
  <c r="AQ224" i="3"/>
  <c r="AJ224" i="3"/>
  <c r="AI224" i="3" s="1"/>
  <c r="AG224" i="3"/>
  <c r="AB224" i="3"/>
  <c r="Z224" i="3"/>
  <c r="R224" i="3"/>
  <c r="O224" i="3"/>
  <c r="F224" i="3"/>
  <c r="E224" i="3" s="1"/>
  <c r="BB224" i="3" s="1"/>
  <c r="AZ223" i="3"/>
  <c r="AW223" i="3"/>
  <c r="AV223" i="3" s="1"/>
  <c r="AT223" i="3"/>
  <c r="AQ223" i="3"/>
  <c r="AJ223" i="3"/>
  <c r="AI223" i="3" s="1"/>
  <c r="AG223" i="3"/>
  <c r="AB223" i="3"/>
  <c r="Z223" i="3"/>
  <c r="R223" i="3"/>
  <c r="O223" i="3"/>
  <c r="F223" i="3"/>
  <c r="E223" i="3"/>
  <c r="AZ222" i="3"/>
  <c r="AW222" i="3"/>
  <c r="AV222" i="3"/>
  <c r="AT222" i="3"/>
  <c r="AQ222" i="3"/>
  <c r="AJ222" i="3"/>
  <c r="AI222" i="3"/>
  <c r="AG222" i="3"/>
  <c r="AB222" i="3"/>
  <c r="Z222" i="3"/>
  <c r="R222" i="3"/>
  <c r="O222" i="3"/>
  <c r="F222" i="3"/>
  <c r="AZ221" i="3"/>
  <c r="AW221" i="3"/>
  <c r="AT221" i="3"/>
  <c r="AQ221" i="3"/>
  <c r="AJ221" i="3"/>
  <c r="AI221" i="3" s="1"/>
  <c r="AG221" i="3"/>
  <c r="AB221" i="3"/>
  <c r="Z221" i="3"/>
  <c r="R221" i="3"/>
  <c r="O221" i="3"/>
  <c r="F221" i="3"/>
  <c r="AZ220" i="3"/>
  <c r="AW220" i="3"/>
  <c r="AV220" i="3" s="1"/>
  <c r="AT220" i="3"/>
  <c r="AQ220" i="3"/>
  <c r="AJ220" i="3"/>
  <c r="AI220" i="3" s="1"/>
  <c r="AG220" i="3"/>
  <c r="AB220" i="3"/>
  <c r="Z220" i="3"/>
  <c r="R220" i="3"/>
  <c r="O220" i="3"/>
  <c r="F220" i="3"/>
  <c r="E220" i="3" s="1"/>
  <c r="AZ219" i="3"/>
  <c r="AW219" i="3"/>
  <c r="AV219" i="3" s="1"/>
  <c r="AT219" i="3"/>
  <c r="AQ219" i="3"/>
  <c r="AJ219" i="3"/>
  <c r="AI219" i="3" s="1"/>
  <c r="AG219" i="3"/>
  <c r="AB219" i="3"/>
  <c r="Z219" i="3"/>
  <c r="R219" i="3"/>
  <c r="O219" i="3"/>
  <c r="F219" i="3"/>
  <c r="E219" i="3"/>
  <c r="AZ218" i="3"/>
  <c r="AW218" i="3"/>
  <c r="AV218" i="3"/>
  <c r="AT218" i="3"/>
  <c r="AQ218" i="3"/>
  <c r="AJ218" i="3"/>
  <c r="AI218" i="3"/>
  <c r="AG218" i="3"/>
  <c r="AB218" i="3"/>
  <c r="Z218" i="3"/>
  <c r="R218" i="3"/>
  <c r="O218" i="3"/>
  <c r="F218" i="3"/>
  <c r="AZ217" i="3"/>
  <c r="AV217" i="3" s="1"/>
  <c r="AW217" i="3"/>
  <c r="AT217" i="3"/>
  <c r="AQ217" i="3"/>
  <c r="AI217" i="3" s="1"/>
  <c r="AJ217" i="3"/>
  <c r="AG217" i="3"/>
  <c r="AB217" i="3"/>
  <c r="Z217" i="3"/>
  <c r="R217" i="3"/>
  <c r="O217" i="3"/>
  <c r="F217" i="3"/>
  <c r="AZ216" i="3"/>
  <c r="AW216" i="3"/>
  <c r="AV216" i="3" s="1"/>
  <c r="AT216" i="3"/>
  <c r="AQ216" i="3"/>
  <c r="AJ216" i="3"/>
  <c r="AI216" i="3" s="1"/>
  <c r="AG216" i="3"/>
  <c r="AB216" i="3"/>
  <c r="Z216" i="3"/>
  <c r="R216" i="3"/>
  <c r="O216" i="3"/>
  <c r="F216" i="3"/>
  <c r="E216" i="3" s="1"/>
  <c r="BB216" i="3" s="1"/>
  <c r="AZ215" i="3"/>
  <c r="AW215" i="3"/>
  <c r="AV215" i="3" s="1"/>
  <c r="AT215" i="3"/>
  <c r="AQ215" i="3"/>
  <c r="AJ215" i="3"/>
  <c r="AI215" i="3" s="1"/>
  <c r="AG215" i="3"/>
  <c r="AB215" i="3"/>
  <c r="Z215" i="3"/>
  <c r="R215" i="3"/>
  <c r="O215" i="3"/>
  <c r="F215" i="3"/>
  <c r="E215" i="3"/>
  <c r="AZ214" i="3"/>
  <c r="AW214" i="3"/>
  <c r="AV214" i="3"/>
  <c r="AT214" i="3"/>
  <c r="AQ214" i="3"/>
  <c r="AJ214" i="3"/>
  <c r="AI214" i="3"/>
  <c r="AG214" i="3"/>
  <c r="AB214" i="3"/>
  <c r="Z214" i="3"/>
  <c r="R214" i="3"/>
  <c r="O214" i="3"/>
  <c r="F214" i="3"/>
  <c r="AZ213" i="3"/>
  <c r="AW213" i="3"/>
  <c r="AT213" i="3"/>
  <c r="AQ213" i="3"/>
  <c r="AJ213" i="3"/>
  <c r="AI213" i="3" s="1"/>
  <c r="AG213" i="3"/>
  <c r="AB213" i="3"/>
  <c r="Z213" i="3"/>
  <c r="R213" i="3"/>
  <c r="O213" i="3"/>
  <c r="F213" i="3"/>
  <c r="AZ212" i="3"/>
  <c r="AW212" i="3"/>
  <c r="AV212" i="3" s="1"/>
  <c r="AT212" i="3"/>
  <c r="AQ212" i="3"/>
  <c r="AJ212" i="3"/>
  <c r="AI212" i="3" s="1"/>
  <c r="AG212" i="3"/>
  <c r="AB212" i="3"/>
  <c r="Z212" i="3"/>
  <c r="R212" i="3"/>
  <c r="O212" i="3"/>
  <c r="F212" i="3"/>
  <c r="E212" i="3" s="1"/>
  <c r="AZ211" i="3"/>
  <c r="AW211" i="3"/>
  <c r="AV211" i="3" s="1"/>
  <c r="AT211" i="3"/>
  <c r="AQ211" i="3"/>
  <c r="AJ211" i="3"/>
  <c r="AI211" i="3" s="1"/>
  <c r="AG211" i="3"/>
  <c r="AB211" i="3"/>
  <c r="Z211" i="3"/>
  <c r="R211" i="3"/>
  <c r="O211" i="3"/>
  <c r="F211" i="3"/>
  <c r="E211" i="3"/>
  <c r="BB211" i="3" s="1"/>
  <c r="AZ210" i="3"/>
  <c r="AW210" i="3"/>
  <c r="AV210" i="3"/>
  <c r="AT210" i="3"/>
  <c r="AQ210" i="3"/>
  <c r="AJ210" i="3"/>
  <c r="AI210" i="3"/>
  <c r="AG210" i="3"/>
  <c r="AB210" i="3"/>
  <c r="Z210" i="3"/>
  <c r="R210" i="3"/>
  <c r="O210" i="3"/>
  <c r="F210" i="3"/>
  <c r="AZ209" i="3"/>
  <c r="AW209" i="3"/>
  <c r="AV209" i="3" s="1"/>
  <c r="AT209" i="3"/>
  <c r="AQ209" i="3"/>
  <c r="AJ209" i="3"/>
  <c r="AI209" i="3" s="1"/>
  <c r="AG209" i="3"/>
  <c r="AB209" i="3"/>
  <c r="Z209" i="3"/>
  <c r="R209" i="3"/>
  <c r="O209" i="3"/>
  <c r="F209" i="3"/>
  <c r="AZ208" i="3"/>
  <c r="AW208" i="3"/>
  <c r="AV208" i="3" s="1"/>
  <c r="AT208" i="3"/>
  <c r="AQ208" i="3"/>
  <c r="AJ208" i="3"/>
  <c r="AI208" i="3" s="1"/>
  <c r="AG208" i="3"/>
  <c r="AB208" i="3"/>
  <c r="Z208" i="3"/>
  <c r="R208" i="3"/>
  <c r="O208" i="3"/>
  <c r="F208" i="3"/>
  <c r="E208" i="3" s="1"/>
  <c r="BB208" i="3" s="1"/>
  <c r="AZ207" i="3"/>
  <c r="AW207" i="3"/>
  <c r="AV207" i="3" s="1"/>
  <c r="AT207" i="3"/>
  <c r="AQ207" i="3"/>
  <c r="AJ207" i="3"/>
  <c r="AI207" i="3" s="1"/>
  <c r="AG207" i="3"/>
  <c r="AB207" i="3"/>
  <c r="Z207" i="3"/>
  <c r="R207" i="3"/>
  <c r="O207" i="3"/>
  <c r="F207" i="3"/>
  <c r="E207" i="3"/>
  <c r="AZ206" i="3"/>
  <c r="AW206" i="3"/>
  <c r="AV206" i="3"/>
  <c r="AT206" i="3"/>
  <c r="AQ206" i="3"/>
  <c r="AJ206" i="3"/>
  <c r="AI206" i="3"/>
  <c r="AG206" i="3"/>
  <c r="AB206" i="3"/>
  <c r="Z206" i="3"/>
  <c r="R206" i="3"/>
  <c r="O206" i="3"/>
  <c r="F206" i="3"/>
  <c r="AZ205" i="3"/>
  <c r="AV205" i="3" s="1"/>
  <c r="AW205" i="3"/>
  <c r="AT205" i="3"/>
  <c r="AQ205" i="3"/>
  <c r="AJ205" i="3"/>
  <c r="AI205" i="3" s="1"/>
  <c r="AG205" i="3"/>
  <c r="AB205" i="3"/>
  <c r="Z205" i="3"/>
  <c r="R205" i="3"/>
  <c r="O205" i="3"/>
  <c r="F205" i="3"/>
  <c r="AZ204" i="3"/>
  <c r="AW204" i="3"/>
  <c r="AV204" i="3" s="1"/>
  <c r="AT204" i="3"/>
  <c r="AQ204" i="3"/>
  <c r="AJ204" i="3"/>
  <c r="AI204" i="3" s="1"/>
  <c r="AG204" i="3"/>
  <c r="AB204" i="3"/>
  <c r="Z204" i="3"/>
  <c r="R204" i="3"/>
  <c r="O204" i="3"/>
  <c r="F204" i="3"/>
  <c r="E204" i="3" s="1"/>
  <c r="AZ203" i="3"/>
  <c r="AW203" i="3"/>
  <c r="AV203" i="3" s="1"/>
  <c r="AT203" i="3"/>
  <c r="AQ203" i="3"/>
  <c r="AJ203" i="3"/>
  <c r="AI203" i="3" s="1"/>
  <c r="AG203" i="3"/>
  <c r="AB203" i="3"/>
  <c r="Z203" i="3"/>
  <c r="R203" i="3"/>
  <c r="O203" i="3"/>
  <c r="F203" i="3"/>
  <c r="E203" i="3"/>
  <c r="AZ202" i="3"/>
  <c r="AW202" i="3"/>
  <c r="AV202" i="3"/>
  <c r="AT202" i="3"/>
  <c r="AQ202" i="3"/>
  <c r="AJ202" i="3"/>
  <c r="AI202" i="3"/>
  <c r="AG202" i="3"/>
  <c r="AB202" i="3"/>
  <c r="Z202" i="3"/>
  <c r="R202" i="3"/>
  <c r="O202" i="3"/>
  <c r="F202" i="3"/>
  <c r="AZ201" i="3"/>
  <c r="AW201" i="3"/>
  <c r="AV201" i="3" s="1"/>
  <c r="AT201" i="3"/>
  <c r="AQ201" i="3"/>
  <c r="AJ201" i="3"/>
  <c r="AI201" i="3" s="1"/>
  <c r="AG201" i="3"/>
  <c r="AB201" i="3"/>
  <c r="Z201" i="3"/>
  <c r="R201" i="3"/>
  <c r="O201" i="3"/>
  <c r="F201" i="3"/>
  <c r="AZ200" i="3"/>
  <c r="AW200" i="3"/>
  <c r="AV200" i="3" s="1"/>
  <c r="AT200" i="3"/>
  <c r="AQ200" i="3"/>
  <c r="AJ200" i="3"/>
  <c r="AI200" i="3" s="1"/>
  <c r="AG200" i="3"/>
  <c r="AB200" i="3"/>
  <c r="Z200" i="3"/>
  <c r="R200" i="3"/>
  <c r="O200" i="3"/>
  <c r="F200" i="3"/>
  <c r="E200" i="3" s="1"/>
  <c r="BB200" i="3" s="1"/>
  <c r="AZ199" i="3"/>
  <c r="AW199" i="3"/>
  <c r="AV199" i="3" s="1"/>
  <c r="AT199" i="3"/>
  <c r="AQ199" i="3"/>
  <c r="AJ199" i="3"/>
  <c r="AI199" i="3" s="1"/>
  <c r="AG199" i="3"/>
  <c r="AB199" i="3"/>
  <c r="Z199" i="3"/>
  <c r="R199" i="3"/>
  <c r="O199" i="3"/>
  <c r="F199" i="3"/>
  <c r="E199" i="3"/>
  <c r="AZ198" i="3"/>
  <c r="AW198" i="3"/>
  <c r="AV198" i="3"/>
  <c r="AT198" i="3"/>
  <c r="AQ198" i="3"/>
  <c r="AJ198" i="3"/>
  <c r="AI198" i="3"/>
  <c r="AG198" i="3"/>
  <c r="AB198" i="3"/>
  <c r="Z198" i="3"/>
  <c r="R198" i="3"/>
  <c r="O198" i="3"/>
  <c r="F198" i="3"/>
  <c r="AZ197" i="3"/>
  <c r="AW197" i="3"/>
  <c r="AT197" i="3"/>
  <c r="AQ197" i="3"/>
  <c r="AJ197" i="3"/>
  <c r="AI197" i="3" s="1"/>
  <c r="AG197" i="3"/>
  <c r="AB197" i="3"/>
  <c r="Z197" i="3"/>
  <c r="R197" i="3"/>
  <c r="O197" i="3"/>
  <c r="F197" i="3"/>
  <c r="AZ196" i="3"/>
  <c r="AW196" i="3"/>
  <c r="AV196" i="3" s="1"/>
  <c r="AT196" i="3"/>
  <c r="AQ196" i="3"/>
  <c r="AJ196" i="3"/>
  <c r="AI196" i="3" s="1"/>
  <c r="AG196" i="3"/>
  <c r="AB196" i="3"/>
  <c r="Z196" i="3"/>
  <c r="R196" i="3"/>
  <c r="O196" i="3"/>
  <c r="F196" i="3"/>
  <c r="E196" i="3" s="1"/>
  <c r="AZ195" i="3"/>
  <c r="AW195" i="3"/>
  <c r="AV195" i="3" s="1"/>
  <c r="AT195" i="3"/>
  <c r="AQ195" i="3"/>
  <c r="AJ195" i="3"/>
  <c r="AI195" i="3" s="1"/>
  <c r="AG195" i="3"/>
  <c r="AB195" i="3"/>
  <c r="Z195" i="3"/>
  <c r="R195" i="3"/>
  <c r="O195" i="3"/>
  <c r="F195" i="3"/>
  <c r="E195" i="3"/>
  <c r="BB195" i="3" s="1"/>
  <c r="AZ194" i="3"/>
  <c r="AW194" i="3"/>
  <c r="AV194" i="3"/>
  <c r="AT194" i="3"/>
  <c r="AQ194" i="3"/>
  <c r="AJ194" i="3"/>
  <c r="AI194" i="3"/>
  <c r="AG194" i="3"/>
  <c r="AB194" i="3"/>
  <c r="Z194" i="3"/>
  <c r="R194" i="3"/>
  <c r="O194" i="3"/>
  <c r="F194" i="3"/>
  <c r="AZ193" i="3"/>
  <c r="AV193" i="3" s="1"/>
  <c r="AW193" i="3"/>
  <c r="AT193" i="3"/>
  <c r="AQ193" i="3"/>
  <c r="AJ193" i="3"/>
  <c r="AI193" i="3" s="1"/>
  <c r="AG193" i="3"/>
  <c r="AB193" i="3"/>
  <c r="Z193" i="3"/>
  <c r="R193" i="3"/>
  <c r="O193" i="3"/>
  <c r="F193" i="3"/>
  <c r="AZ192" i="3"/>
  <c r="AW192" i="3"/>
  <c r="AV192" i="3" s="1"/>
  <c r="AT192" i="3"/>
  <c r="AQ192" i="3"/>
  <c r="AJ192" i="3"/>
  <c r="AI192" i="3" s="1"/>
  <c r="AG192" i="3"/>
  <c r="AB192" i="3"/>
  <c r="Z192" i="3"/>
  <c r="R192" i="3"/>
  <c r="O192" i="3"/>
  <c r="F192" i="3"/>
  <c r="E192" i="3" s="1"/>
  <c r="BB192" i="3" s="1"/>
  <c r="AZ191" i="3"/>
  <c r="AW191" i="3"/>
  <c r="AV191" i="3" s="1"/>
  <c r="AT191" i="3"/>
  <c r="AQ191" i="3"/>
  <c r="AJ191" i="3"/>
  <c r="AI191" i="3" s="1"/>
  <c r="AG191" i="3"/>
  <c r="AB191" i="3"/>
  <c r="Z191" i="3"/>
  <c r="R191" i="3"/>
  <c r="O191" i="3"/>
  <c r="F191" i="3"/>
  <c r="E191" i="3"/>
  <c r="AZ190" i="3"/>
  <c r="AW190" i="3"/>
  <c r="AV190" i="3"/>
  <c r="AT190" i="3"/>
  <c r="AQ190" i="3"/>
  <c r="AJ190" i="3"/>
  <c r="AI190" i="3"/>
  <c r="AG190" i="3"/>
  <c r="AB190" i="3"/>
  <c r="Z190" i="3"/>
  <c r="R190" i="3"/>
  <c r="O190" i="3"/>
  <c r="F190" i="3"/>
  <c r="AZ189" i="3"/>
  <c r="AW189" i="3"/>
  <c r="AT189" i="3"/>
  <c r="AQ189" i="3"/>
  <c r="AJ189" i="3"/>
  <c r="AI189" i="3" s="1"/>
  <c r="AG189" i="3"/>
  <c r="AB189" i="3"/>
  <c r="Z189" i="3"/>
  <c r="R189" i="3"/>
  <c r="O189" i="3"/>
  <c r="F189" i="3"/>
  <c r="AZ188" i="3"/>
  <c r="AW188" i="3"/>
  <c r="AV188" i="3" s="1"/>
  <c r="AT188" i="3"/>
  <c r="AQ188" i="3"/>
  <c r="AJ188" i="3"/>
  <c r="AI188" i="3" s="1"/>
  <c r="AG188" i="3"/>
  <c r="AB188" i="3"/>
  <c r="Z188" i="3"/>
  <c r="R188" i="3"/>
  <c r="O188" i="3"/>
  <c r="F188" i="3"/>
  <c r="E188" i="3" s="1"/>
  <c r="AZ187" i="3"/>
  <c r="AW187" i="3"/>
  <c r="AV187" i="3" s="1"/>
  <c r="AT187" i="3"/>
  <c r="AQ187" i="3"/>
  <c r="AJ187" i="3"/>
  <c r="AI187" i="3" s="1"/>
  <c r="AG187" i="3"/>
  <c r="AB187" i="3"/>
  <c r="Z187" i="3"/>
  <c r="R187" i="3"/>
  <c r="O187" i="3"/>
  <c r="F187" i="3"/>
  <c r="E187" i="3"/>
  <c r="AZ186" i="3"/>
  <c r="AW186" i="3"/>
  <c r="AV186" i="3"/>
  <c r="AT186" i="3"/>
  <c r="AQ186" i="3"/>
  <c r="AJ186" i="3"/>
  <c r="AI186" i="3"/>
  <c r="AG186" i="3"/>
  <c r="AB186" i="3"/>
  <c r="Z186" i="3"/>
  <c r="R186" i="3"/>
  <c r="O186" i="3"/>
  <c r="F186" i="3"/>
  <c r="AZ185" i="3"/>
  <c r="AW185" i="3"/>
  <c r="AV185" i="3" s="1"/>
  <c r="AT185" i="3"/>
  <c r="AQ185" i="3"/>
  <c r="AJ185" i="3"/>
  <c r="AI185" i="3" s="1"/>
  <c r="AG185" i="3"/>
  <c r="AB185" i="3"/>
  <c r="Z185" i="3"/>
  <c r="R185" i="3"/>
  <c r="O185" i="3"/>
  <c r="F185" i="3"/>
  <c r="AZ184" i="3"/>
  <c r="AW184" i="3"/>
  <c r="AV184" i="3" s="1"/>
  <c r="AT184" i="3"/>
  <c r="AQ184" i="3"/>
  <c r="AJ184" i="3"/>
  <c r="AG184" i="3"/>
  <c r="AB184" i="3"/>
  <c r="Z184" i="3"/>
  <c r="R184" i="3"/>
  <c r="O184" i="3"/>
  <c r="F184" i="3"/>
  <c r="E184" i="3" s="1"/>
  <c r="AZ183" i="3"/>
  <c r="AW183" i="3"/>
  <c r="AT183" i="3"/>
  <c r="AQ183" i="3"/>
  <c r="AJ183" i="3"/>
  <c r="AG183" i="3"/>
  <c r="AB183" i="3"/>
  <c r="Z183" i="3"/>
  <c r="R183" i="3"/>
  <c r="O183" i="3"/>
  <c r="F183" i="3"/>
  <c r="E183" i="3"/>
  <c r="AZ182" i="3"/>
  <c r="AW182" i="3"/>
  <c r="AV182" i="3" s="1"/>
  <c r="AT182" i="3"/>
  <c r="AQ182" i="3"/>
  <c r="AJ182" i="3"/>
  <c r="AI182" i="3" s="1"/>
  <c r="AG182" i="3"/>
  <c r="AB182" i="3"/>
  <c r="Z182" i="3"/>
  <c r="R182" i="3"/>
  <c r="O182" i="3"/>
  <c r="F182" i="3"/>
  <c r="E182" i="3"/>
  <c r="AZ181" i="3"/>
  <c r="AW181" i="3"/>
  <c r="AV181" i="3"/>
  <c r="AT181" i="3"/>
  <c r="AQ181" i="3"/>
  <c r="AJ181" i="3"/>
  <c r="AI181" i="3"/>
  <c r="AG181" i="3"/>
  <c r="AB181" i="3"/>
  <c r="Z181" i="3"/>
  <c r="R181" i="3"/>
  <c r="O181" i="3"/>
  <c r="F181" i="3"/>
  <c r="AZ180" i="3"/>
  <c r="AV180" i="3" s="1"/>
  <c r="AW180" i="3"/>
  <c r="AT180" i="3"/>
  <c r="AQ180" i="3"/>
  <c r="AJ180" i="3"/>
  <c r="AG180" i="3"/>
  <c r="AB180" i="3"/>
  <c r="Z180" i="3"/>
  <c r="R180" i="3"/>
  <c r="O180" i="3"/>
  <c r="F180" i="3"/>
  <c r="E180" i="3" s="1"/>
  <c r="AZ179" i="3"/>
  <c r="AW179" i="3"/>
  <c r="AT179" i="3"/>
  <c r="AQ179" i="3"/>
  <c r="AJ179" i="3"/>
  <c r="AG179" i="3"/>
  <c r="AB179" i="3"/>
  <c r="Z179" i="3"/>
  <c r="R179" i="3"/>
  <c r="O179" i="3"/>
  <c r="F179" i="3"/>
  <c r="E179" i="3"/>
  <c r="AZ178" i="3"/>
  <c r="AW178" i="3"/>
  <c r="AV178" i="3" s="1"/>
  <c r="AT178" i="3"/>
  <c r="AQ178" i="3"/>
  <c r="AJ178" i="3"/>
  <c r="AI178" i="3" s="1"/>
  <c r="AG178" i="3"/>
  <c r="AB178" i="3"/>
  <c r="Z178" i="3"/>
  <c r="R178" i="3"/>
  <c r="O178" i="3"/>
  <c r="F178" i="3"/>
  <c r="E178" i="3"/>
  <c r="AZ177" i="3"/>
  <c r="AW177" i="3"/>
  <c r="AV177" i="3"/>
  <c r="AT177" i="3"/>
  <c r="AQ177" i="3"/>
  <c r="AJ177" i="3"/>
  <c r="AI177" i="3"/>
  <c r="AG177" i="3"/>
  <c r="AB177" i="3"/>
  <c r="Z177" i="3"/>
  <c r="R177" i="3"/>
  <c r="O177" i="3"/>
  <c r="F177" i="3"/>
  <c r="AZ176" i="3"/>
  <c r="AV176" i="3" s="1"/>
  <c r="AW176" i="3"/>
  <c r="AT176" i="3"/>
  <c r="AQ176" i="3"/>
  <c r="AJ176" i="3"/>
  <c r="AG176" i="3"/>
  <c r="AB176" i="3"/>
  <c r="Z176" i="3"/>
  <c r="R176" i="3"/>
  <c r="O176" i="3"/>
  <c r="F176" i="3"/>
  <c r="E176" i="3" s="1"/>
  <c r="AZ175" i="3"/>
  <c r="AW175" i="3"/>
  <c r="AT175" i="3"/>
  <c r="AQ175" i="3"/>
  <c r="AJ175" i="3"/>
  <c r="AG175" i="3"/>
  <c r="AB175" i="3"/>
  <c r="Z175" i="3"/>
  <c r="R175" i="3"/>
  <c r="O175" i="3"/>
  <c r="F175" i="3"/>
  <c r="E175" i="3"/>
  <c r="AZ174" i="3"/>
  <c r="AW174" i="3"/>
  <c r="AV174" i="3" s="1"/>
  <c r="AT174" i="3"/>
  <c r="AQ174" i="3"/>
  <c r="AJ174" i="3"/>
  <c r="AI174" i="3" s="1"/>
  <c r="AG174" i="3"/>
  <c r="AB174" i="3"/>
  <c r="Z174" i="3"/>
  <c r="R174" i="3"/>
  <c r="O174" i="3"/>
  <c r="F174" i="3"/>
  <c r="E174" i="3"/>
  <c r="AZ173" i="3"/>
  <c r="AW173" i="3"/>
  <c r="AV173" i="3"/>
  <c r="AT173" i="3"/>
  <c r="AQ173" i="3"/>
  <c r="AJ173" i="3"/>
  <c r="AI173" i="3"/>
  <c r="AG173" i="3"/>
  <c r="AB173" i="3"/>
  <c r="Z173" i="3"/>
  <c r="R173" i="3"/>
  <c r="O173" i="3"/>
  <c r="F173" i="3"/>
  <c r="AZ172" i="3"/>
  <c r="AV172" i="3" s="1"/>
  <c r="AW172" i="3"/>
  <c r="AT172" i="3"/>
  <c r="AQ172" i="3"/>
  <c r="AJ172" i="3"/>
  <c r="AG172" i="3"/>
  <c r="AB172" i="3"/>
  <c r="Z172" i="3"/>
  <c r="R172" i="3"/>
  <c r="O172" i="3"/>
  <c r="F172" i="3"/>
  <c r="AZ171" i="3"/>
  <c r="AW171" i="3"/>
  <c r="AV171" i="3" s="1"/>
  <c r="AT171" i="3"/>
  <c r="AQ171" i="3"/>
  <c r="AJ171" i="3"/>
  <c r="AG171" i="3"/>
  <c r="AB171" i="3"/>
  <c r="Z171" i="3"/>
  <c r="R171" i="3"/>
  <c r="O171" i="3"/>
  <c r="F171" i="3"/>
  <c r="E171" i="3" s="1"/>
  <c r="AZ170" i="3"/>
  <c r="AW170" i="3"/>
  <c r="AV170" i="3" s="1"/>
  <c r="AT170" i="3"/>
  <c r="AQ170" i="3"/>
  <c r="AJ170" i="3"/>
  <c r="AI170" i="3" s="1"/>
  <c r="AG170" i="3"/>
  <c r="AB170" i="3"/>
  <c r="Z170" i="3"/>
  <c r="R170" i="3"/>
  <c r="O170" i="3"/>
  <c r="F170" i="3"/>
  <c r="E170" i="3"/>
  <c r="BB170" i="3" s="1"/>
  <c r="AZ169" i="3"/>
  <c r="AW169" i="3"/>
  <c r="AV169" i="3"/>
  <c r="AT169" i="3"/>
  <c r="AQ169" i="3"/>
  <c r="AJ169" i="3"/>
  <c r="AI169" i="3"/>
  <c r="AG169" i="3"/>
  <c r="AB169" i="3"/>
  <c r="Z169" i="3"/>
  <c r="R169" i="3"/>
  <c r="O169" i="3"/>
  <c r="F169" i="3"/>
  <c r="AZ168" i="3"/>
  <c r="AW168" i="3"/>
  <c r="AV168" i="3" s="1"/>
  <c r="AT168" i="3"/>
  <c r="AQ168" i="3"/>
  <c r="AJ168" i="3"/>
  <c r="AI168" i="3" s="1"/>
  <c r="AG168" i="3"/>
  <c r="AB168" i="3"/>
  <c r="Z168" i="3"/>
  <c r="R168" i="3"/>
  <c r="O168" i="3"/>
  <c r="F168" i="3"/>
  <c r="AZ167" i="3"/>
  <c r="AW167" i="3"/>
  <c r="AV167" i="3" s="1"/>
  <c r="AT167" i="3"/>
  <c r="AQ167" i="3"/>
  <c r="AJ167" i="3"/>
  <c r="AG167" i="3"/>
  <c r="AB167" i="3"/>
  <c r="Z167" i="3"/>
  <c r="R167" i="3"/>
  <c r="O167" i="3"/>
  <c r="F167" i="3"/>
  <c r="E167" i="3" s="1"/>
  <c r="AZ166" i="3"/>
  <c r="AW166" i="3"/>
  <c r="AV166" i="3" s="1"/>
  <c r="AT166" i="3"/>
  <c r="AQ166" i="3"/>
  <c r="AJ166" i="3"/>
  <c r="AI166" i="3" s="1"/>
  <c r="AG166" i="3"/>
  <c r="AB166" i="3"/>
  <c r="Z166" i="3"/>
  <c r="R166" i="3"/>
  <c r="O166" i="3"/>
  <c r="F166" i="3"/>
  <c r="E166" i="3"/>
  <c r="BB166" i="3" s="1"/>
  <c r="AZ165" i="3"/>
  <c r="AW165" i="3"/>
  <c r="AV165" i="3"/>
  <c r="AT165" i="3"/>
  <c r="AQ165" i="3"/>
  <c r="AJ165" i="3"/>
  <c r="AI165" i="3"/>
  <c r="AG165" i="3"/>
  <c r="AB165" i="3"/>
  <c r="Z165" i="3"/>
  <c r="R165" i="3"/>
  <c r="O165" i="3"/>
  <c r="F165" i="3"/>
  <c r="AZ164" i="3"/>
  <c r="AW164" i="3"/>
  <c r="AV164" i="3" s="1"/>
  <c r="AT164" i="3"/>
  <c r="AQ164" i="3"/>
  <c r="AJ164" i="3"/>
  <c r="AI164" i="3" s="1"/>
  <c r="AG164" i="3"/>
  <c r="AB164" i="3"/>
  <c r="Z164" i="3"/>
  <c r="R164" i="3"/>
  <c r="O164" i="3"/>
  <c r="F164" i="3"/>
  <c r="AZ163" i="3"/>
  <c r="AW163" i="3"/>
  <c r="AV163" i="3" s="1"/>
  <c r="AT163" i="3"/>
  <c r="AQ163" i="3"/>
  <c r="AJ163" i="3"/>
  <c r="AG163" i="3"/>
  <c r="AB163" i="3"/>
  <c r="Z163" i="3"/>
  <c r="R163" i="3"/>
  <c r="O163" i="3"/>
  <c r="F163" i="3"/>
  <c r="E163" i="3" s="1"/>
  <c r="AZ162" i="3"/>
  <c r="AW162" i="3"/>
  <c r="AV162" i="3" s="1"/>
  <c r="AT162" i="3"/>
  <c r="AQ162" i="3"/>
  <c r="AJ162" i="3"/>
  <c r="AI162" i="3" s="1"/>
  <c r="AG162" i="3"/>
  <c r="AB162" i="3"/>
  <c r="Z162" i="3"/>
  <c r="E162" i="3" s="1"/>
  <c r="BB162" i="3" s="1"/>
  <c r="R162" i="3"/>
  <c r="O162" i="3"/>
  <c r="F162" i="3"/>
  <c r="AZ161" i="3"/>
  <c r="AW161" i="3"/>
  <c r="AV161" i="3"/>
  <c r="AT161" i="3"/>
  <c r="AQ161" i="3"/>
  <c r="AJ161" i="3"/>
  <c r="AI161" i="3"/>
  <c r="AG161" i="3"/>
  <c r="AB161" i="3"/>
  <c r="Z161" i="3"/>
  <c r="R161" i="3"/>
  <c r="O161" i="3"/>
  <c r="F161" i="3"/>
  <c r="AZ160" i="3"/>
  <c r="AW160" i="3"/>
  <c r="AV160" i="3" s="1"/>
  <c r="AT160" i="3"/>
  <c r="AQ160" i="3"/>
  <c r="AJ160" i="3"/>
  <c r="AI160" i="3" s="1"/>
  <c r="AG160" i="3"/>
  <c r="AB160" i="3"/>
  <c r="Z160" i="3"/>
  <c r="R160" i="3"/>
  <c r="O160" i="3"/>
  <c r="F160" i="3"/>
  <c r="AZ159" i="3"/>
  <c r="AW159" i="3"/>
  <c r="AV159" i="3" s="1"/>
  <c r="AT159" i="3"/>
  <c r="AQ159" i="3"/>
  <c r="AJ159" i="3"/>
  <c r="AG159" i="3"/>
  <c r="AB159" i="3"/>
  <c r="Z159" i="3"/>
  <c r="R159" i="3"/>
  <c r="O159" i="3"/>
  <c r="F159" i="3"/>
  <c r="E159" i="3" s="1"/>
  <c r="AZ158" i="3"/>
  <c r="AW158" i="3"/>
  <c r="AV158" i="3" s="1"/>
  <c r="AT158" i="3"/>
  <c r="AQ158" i="3"/>
  <c r="AJ158" i="3"/>
  <c r="AI158" i="3" s="1"/>
  <c r="AG158" i="3"/>
  <c r="AB158" i="3"/>
  <c r="Z158" i="3"/>
  <c r="R158" i="3"/>
  <c r="O158" i="3"/>
  <c r="F158" i="3"/>
  <c r="E158" i="3"/>
  <c r="BB158" i="3" s="1"/>
  <c r="AZ157" i="3"/>
  <c r="AW157" i="3"/>
  <c r="AV157" i="3"/>
  <c r="AT157" i="3"/>
  <c r="AQ157" i="3"/>
  <c r="AJ157" i="3"/>
  <c r="AI157" i="3"/>
  <c r="AG157" i="3"/>
  <c r="AB157" i="3"/>
  <c r="Z157" i="3"/>
  <c r="R157" i="3"/>
  <c r="O157" i="3"/>
  <c r="F157" i="3"/>
  <c r="AZ156" i="3"/>
  <c r="AW156" i="3"/>
  <c r="AV156" i="3" s="1"/>
  <c r="AT156" i="3"/>
  <c r="AQ156" i="3"/>
  <c r="AJ156" i="3"/>
  <c r="AI156" i="3" s="1"/>
  <c r="AG156" i="3"/>
  <c r="AB156" i="3"/>
  <c r="Z156" i="3"/>
  <c r="R156" i="3"/>
  <c r="O156" i="3"/>
  <c r="F156" i="3"/>
  <c r="AZ155" i="3"/>
  <c r="AW155" i="3"/>
  <c r="AV155" i="3" s="1"/>
  <c r="AT155" i="3"/>
  <c r="AQ155" i="3"/>
  <c r="AJ155" i="3"/>
  <c r="AG155" i="3"/>
  <c r="AB155" i="3"/>
  <c r="Z155" i="3"/>
  <c r="R155" i="3"/>
  <c r="O155" i="3"/>
  <c r="F155" i="3"/>
  <c r="E155" i="3" s="1"/>
  <c r="AZ154" i="3"/>
  <c r="AW154" i="3"/>
  <c r="AV154" i="3" s="1"/>
  <c r="AT154" i="3"/>
  <c r="AQ154" i="3"/>
  <c r="AJ154" i="3"/>
  <c r="AI154" i="3" s="1"/>
  <c r="AG154" i="3"/>
  <c r="AB154" i="3"/>
  <c r="Z154" i="3"/>
  <c r="R154" i="3"/>
  <c r="O154" i="3"/>
  <c r="F154" i="3"/>
  <c r="E154" i="3"/>
  <c r="BB154" i="3" s="1"/>
  <c r="AZ153" i="3"/>
  <c r="AW153" i="3"/>
  <c r="AV153" i="3"/>
  <c r="AT153" i="3"/>
  <c r="AQ153" i="3"/>
  <c r="AJ153" i="3"/>
  <c r="AI153" i="3"/>
  <c r="AG153" i="3"/>
  <c r="AB153" i="3"/>
  <c r="Z153" i="3"/>
  <c r="R153" i="3"/>
  <c r="O153" i="3"/>
  <c r="F153" i="3"/>
  <c r="AZ152" i="3"/>
  <c r="AW152" i="3"/>
  <c r="AV152" i="3" s="1"/>
  <c r="AT152" i="3"/>
  <c r="AQ152" i="3"/>
  <c r="AJ152" i="3"/>
  <c r="AI152" i="3" s="1"/>
  <c r="AG152" i="3"/>
  <c r="AB152" i="3"/>
  <c r="Z152" i="3"/>
  <c r="R152" i="3"/>
  <c r="O152" i="3"/>
  <c r="F152" i="3"/>
  <c r="AZ151" i="3"/>
  <c r="AW151" i="3"/>
  <c r="AV151" i="3" s="1"/>
  <c r="AT151" i="3"/>
  <c r="AQ151" i="3"/>
  <c r="AJ151" i="3"/>
  <c r="AG151" i="3"/>
  <c r="AB151" i="3"/>
  <c r="Z151" i="3"/>
  <c r="R151" i="3"/>
  <c r="O151" i="3"/>
  <c r="F151" i="3"/>
  <c r="E151" i="3" s="1"/>
  <c r="AZ150" i="3"/>
  <c r="AW150" i="3"/>
  <c r="AV150" i="3" s="1"/>
  <c r="AT150" i="3"/>
  <c r="AQ150" i="3"/>
  <c r="AJ150" i="3"/>
  <c r="AI150" i="3" s="1"/>
  <c r="AG150" i="3"/>
  <c r="AB150" i="3"/>
  <c r="Z150" i="3"/>
  <c r="R150" i="3"/>
  <c r="O150" i="3"/>
  <c r="F150" i="3"/>
  <c r="E150" i="3"/>
  <c r="BB150" i="3" s="1"/>
  <c r="AZ149" i="3"/>
  <c r="AW149" i="3"/>
  <c r="AV149" i="3"/>
  <c r="AT149" i="3"/>
  <c r="AQ149" i="3"/>
  <c r="AJ149" i="3"/>
  <c r="AI149" i="3"/>
  <c r="AG149" i="3"/>
  <c r="AB149" i="3"/>
  <c r="Z149" i="3"/>
  <c r="R149" i="3"/>
  <c r="O149" i="3"/>
  <c r="F149" i="3"/>
  <c r="AZ148" i="3"/>
  <c r="AW148" i="3"/>
  <c r="AV148" i="3" s="1"/>
  <c r="AT148" i="3"/>
  <c r="AQ148" i="3"/>
  <c r="AJ148" i="3"/>
  <c r="AI148" i="3" s="1"/>
  <c r="AG148" i="3"/>
  <c r="AB148" i="3"/>
  <c r="Z148" i="3"/>
  <c r="R148" i="3"/>
  <c r="O148" i="3"/>
  <c r="F148" i="3"/>
  <c r="AZ147" i="3"/>
  <c r="AW147" i="3"/>
  <c r="AV147" i="3" s="1"/>
  <c r="AT147" i="3"/>
  <c r="AQ147" i="3"/>
  <c r="AJ147" i="3"/>
  <c r="AG147" i="3"/>
  <c r="AB147" i="3"/>
  <c r="Z147" i="3"/>
  <c r="R147" i="3"/>
  <c r="O147" i="3"/>
  <c r="F147" i="3"/>
  <c r="E147" i="3" s="1"/>
  <c r="AZ146" i="3"/>
  <c r="AW146" i="3"/>
  <c r="AV146" i="3" s="1"/>
  <c r="AT146" i="3"/>
  <c r="AQ146" i="3"/>
  <c r="AJ146" i="3"/>
  <c r="AI146" i="3" s="1"/>
  <c r="AG146" i="3"/>
  <c r="AB146" i="3"/>
  <c r="Z146" i="3"/>
  <c r="R146" i="3"/>
  <c r="O146" i="3"/>
  <c r="F146" i="3"/>
  <c r="E146" i="3"/>
  <c r="BB146" i="3" s="1"/>
  <c r="AZ145" i="3"/>
  <c r="AW145" i="3"/>
  <c r="AV145" i="3"/>
  <c r="AT145" i="3"/>
  <c r="AQ145" i="3"/>
  <c r="AJ145" i="3"/>
  <c r="AI145" i="3"/>
  <c r="AG145" i="3"/>
  <c r="AB145" i="3"/>
  <c r="Z145" i="3"/>
  <c r="R145" i="3"/>
  <c r="O145" i="3"/>
  <c r="F145" i="3"/>
  <c r="AZ144" i="3"/>
  <c r="AW144" i="3"/>
  <c r="AV144" i="3" s="1"/>
  <c r="AT144" i="3"/>
  <c r="AQ144" i="3"/>
  <c r="AJ144" i="3"/>
  <c r="AI144" i="3" s="1"/>
  <c r="AG144" i="3"/>
  <c r="AB144" i="3"/>
  <c r="Z144" i="3"/>
  <c r="R144" i="3"/>
  <c r="O144" i="3"/>
  <c r="F144" i="3"/>
  <c r="AZ143" i="3"/>
  <c r="AW143" i="3"/>
  <c r="AV143" i="3" s="1"/>
  <c r="AT143" i="3"/>
  <c r="AQ143" i="3"/>
  <c r="AJ143" i="3"/>
  <c r="AG143" i="3"/>
  <c r="AB143" i="3"/>
  <c r="Z143" i="3"/>
  <c r="R143" i="3"/>
  <c r="O143" i="3"/>
  <c r="F143" i="3"/>
  <c r="E143" i="3" s="1"/>
  <c r="AZ142" i="3"/>
  <c r="AW142" i="3"/>
  <c r="AV142" i="3" s="1"/>
  <c r="AT142" i="3"/>
  <c r="AQ142" i="3"/>
  <c r="AJ142" i="3"/>
  <c r="AI142" i="3" s="1"/>
  <c r="AG142" i="3"/>
  <c r="AB142" i="3"/>
  <c r="Z142" i="3"/>
  <c r="R142" i="3"/>
  <c r="O142" i="3"/>
  <c r="F142" i="3"/>
  <c r="E142" i="3"/>
  <c r="BB142" i="3" s="1"/>
  <c r="AZ141" i="3"/>
  <c r="AW141" i="3"/>
  <c r="AV141" i="3"/>
  <c r="AT141" i="3"/>
  <c r="AQ141" i="3"/>
  <c r="AJ141" i="3"/>
  <c r="AI141" i="3"/>
  <c r="AG141" i="3"/>
  <c r="AB141" i="3"/>
  <c r="Z141" i="3"/>
  <c r="R141" i="3"/>
  <c r="O141" i="3"/>
  <c r="F141" i="3"/>
  <c r="AZ140" i="3"/>
  <c r="AW140" i="3"/>
  <c r="AV140" i="3" s="1"/>
  <c r="AT140" i="3"/>
  <c r="AQ140" i="3"/>
  <c r="AJ140" i="3"/>
  <c r="AI140" i="3" s="1"/>
  <c r="AG140" i="3"/>
  <c r="AB140" i="3"/>
  <c r="Z140" i="3"/>
  <c r="R140" i="3"/>
  <c r="O140" i="3"/>
  <c r="F140" i="3"/>
  <c r="AZ139" i="3"/>
  <c r="AW139" i="3"/>
  <c r="AV139" i="3" s="1"/>
  <c r="AT139" i="3"/>
  <c r="AQ139" i="3"/>
  <c r="AJ139" i="3"/>
  <c r="AG139" i="3"/>
  <c r="AB139" i="3"/>
  <c r="Z139" i="3"/>
  <c r="R139" i="3"/>
  <c r="O139" i="3"/>
  <c r="F139" i="3"/>
  <c r="E139" i="3" s="1"/>
  <c r="AZ138" i="3"/>
  <c r="AW138" i="3"/>
  <c r="AV138" i="3" s="1"/>
  <c r="AT138" i="3"/>
  <c r="AQ138" i="3"/>
  <c r="AJ138" i="3"/>
  <c r="AI138" i="3" s="1"/>
  <c r="AG138" i="3"/>
  <c r="AB138" i="3"/>
  <c r="Z138" i="3"/>
  <c r="R138" i="3"/>
  <c r="O138" i="3"/>
  <c r="F138" i="3"/>
  <c r="E138" i="3"/>
  <c r="BB138" i="3" s="1"/>
  <c r="AZ137" i="3"/>
  <c r="AW137" i="3"/>
  <c r="AV137" i="3"/>
  <c r="AT137" i="3"/>
  <c r="AQ137" i="3"/>
  <c r="AJ137" i="3"/>
  <c r="AI137" i="3"/>
  <c r="AG137" i="3"/>
  <c r="AB137" i="3"/>
  <c r="Z137" i="3"/>
  <c r="R137" i="3"/>
  <c r="O137" i="3"/>
  <c r="F137" i="3"/>
  <c r="AZ136" i="3"/>
  <c r="AW136" i="3"/>
  <c r="AV136" i="3" s="1"/>
  <c r="AT136" i="3"/>
  <c r="AQ136" i="3"/>
  <c r="AJ136" i="3"/>
  <c r="AI136" i="3" s="1"/>
  <c r="AG136" i="3"/>
  <c r="AB136" i="3"/>
  <c r="Z136" i="3"/>
  <c r="R136" i="3"/>
  <c r="O136" i="3"/>
  <c r="F136" i="3"/>
  <c r="AZ135" i="3"/>
  <c r="AW135" i="3"/>
  <c r="AV135" i="3" s="1"/>
  <c r="AT135" i="3"/>
  <c r="AQ135" i="3"/>
  <c r="AJ135" i="3"/>
  <c r="AG135" i="3"/>
  <c r="AB135" i="3"/>
  <c r="Z135" i="3"/>
  <c r="R135" i="3"/>
  <c r="O135" i="3"/>
  <c r="F135" i="3"/>
  <c r="E135" i="3" s="1"/>
  <c r="AZ134" i="3"/>
  <c r="AW134" i="3"/>
  <c r="AV134" i="3" s="1"/>
  <c r="AT134" i="3"/>
  <c r="AQ134" i="3"/>
  <c r="AJ134" i="3"/>
  <c r="AI134" i="3" s="1"/>
  <c r="AG134" i="3"/>
  <c r="AB134" i="3"/>
  <c r="Z134" i="3"/>
  <c r="R134" i="3"/>
  <c r="O134" i="3"/>
  <c r="F134" i="3"/>
  <c r="E134" i="3"/>
  <c r="BB134" i="3" s="1"/>
  <c r="AZ133" i="3"/>
  <c r="AW133" i="3"/>
  <c r="AV133" i="3"/>
  <c r="AT133" i="3"/>
  <c r="AQ133" i="3"/>
  <c r="AJ133" i="3"/>
  <c r="AI133" i="3"/>
  <c r="AG133" i="3"/>
  <c r="AB133" i="3"/>
  <c r="Z133" i="3"/>
  <c r="R133" i="3"/>
  <c r="O133" i="3"/>
  <c r="F133" i="3"/>
  <c r="AZ132" i="3"/>
  <c r="AW132" i="3"/>
  <c r="AV132" i="3" s="1"/>
  <c r="AT132" i="3"/>
  <c r="AQ132" i="3"/>
  <c r="AJ132" i="3"/>
  <c r="AI132" i="3" s="1"/>
  <c r="AG132" i="3"/>
  <c r="AB132" i="3"/>
  <c r="Z132" i="3"/>
  <c r="R132" i="3"/>
  <c r="O132" i="3"/>
  <c r="F132" i="3"/>
  <c r="AZ131" i="3"/>
  <c r="AW131" i="3"/>
  <c r="AV131" i="3" s="1"/>
  <c r="AT131" i="3"/>
  <c r="AQ131" i="3"/>
  <c r="AJ131" i="3"/>
  <c r="AG131" i="3"/>
  <c r="AB131" i="3"/>
  <c r="Z131" i="3"/>
  <c r="R131" i="3"/>
  <c r="O131" i="3"/>
  <c r="F131" i="3"/>
  <c r="E131" i="3" s="1"/>
  <c r="AZ130" i="3"/>
  <c r="AW130" i="3"/>
  <c r="AV130" i="3" s="1"/>
  <c r="AT130" i="3"/>
  <c r="AQ130" i="3"/>
  <c r="AJ130" i="3"/>
  <c r="AI130" i="3" s="1"/>
  <c r="AG130" i="3"/>
  <c r="AB130" i="3"/>
  <c r="Z130" i="3"/>
  <c r="R130" i="3"/>
  <c r="O130" i="3"/>
  <c r="F130" i="3"/>
  <c r="E130" i="3"/>
  <c r="BB130" i="3" s="1"/>
  <c r="AZ129" i="3"/>
  <c r="AW129" i="3"/>
  <c r="AV129" i="3"/>
  <c r="AT129" i="3"/>
  <c r="AQ129" i="3"/>
  <c r="AJ129" i="3"/>
  <c r="AI129" i="3"/>
  <c r="AG129" i="3"/>
  <c r="AB129" i="3"/>
  <c r="Z129" i="3"/>
  <c r="R129" i="3"/>
  <c r="O129" i="3"/>
  <c r="F129" i="3"/>
  <c r="AZ128" i="3"/>
  <c r="AW128" i="3"/>
  <c r="AV128" i="3" s="1"/>
  <c r="AT128" i="3"/>
  <c r="AQ128" i="3"/>
  <c r="AJ128" i="3"/>
  <c r="AI128" i="3" s="1"/>
  <c r="AG128" i="3"/>
  <c r="AB128" i="3"/>
  <c r="Z128" i="3"/>
  <c r="R128" i="3"/>
  <c r="O128" i="3"/>
  <c r="F128" i="3"/>
  <c r="AZ127" i="3"/>
  <c r="AW127" i="3"/>
  <c r="AV127" i="3" s="1"/>
  <c r="AT127" i="3"/>
  <c r="AQ127" i="3"/>
  <c r="AJ127" i="3"/>
  <c r="AG127" i="3"/>
  <c r="AB127" i="3"/>
  <c r="Z127" i="3"/>
  <c r="R127" i="3"/>
  <c r="O127" i="3"/>
  <c r="F127" i="3"/>
  <c r="E127" i="3" s="1"/>
  <c r="AZ126" i="3"/>
  <c r="AW126" i="3"/>
  <c r="AV126" i="3" s="1"/>
  <c r="AT126" i="3"/>
  <c r="AQ126" i="3"/>
  <c r="AJ126" i="3"/>
  <c r="AI126" i="3" s="1"/>
  <c r="AG126" i="3"/>
  <c r="AB126" i="3"/>
  <c r="Z126" i="3"/>
  <c r="R126" i="3"/>
  <c r="O126" i="3"/>
  <c r="F126" i="3"/>
  <c r="E126" i="3"/>
  <c r="BB126" i="3" s="1"/>
  <c r="AZ125" i="3"/>
  <c r="AW125" i="3"/>
  <c r="AV125" i="3"/>
  <c r="AT125" i="3"/>
  <c r="AQ125" i="3"/>
  <c r="AJ125" i="3"/>
  <c r="AI125" i="3"/>
  <c r="AG125" i="3"/>
  <c r="AB125" i="3"/>
  <c r="Z125" i="3"/>
  <c r="R125" i="3"/>
  <c r="O125" i="3"/>
  <c r="F125" i="3"/>
  <c r="AZ124" i="3"/>
  <c r="AW124" i="3"/>
  <c r="AV124" i="3" s="1"/>
  <c r="AT124" i="3"/>
  <c r="AQ124" i="3"/>
  <c r="AJ124" i="3"/>
  <c r="AI124" i="3" s="1"/>
  <c r="AG124" i="3"/>
  <c r="AB124" i="3"/>
  <c r="Z124" i="3"/>
  <c r="R124" i="3"/>
  <c r="O124" i="3"/>
  <c r="F124" i="3"/>
  <c r="AZ123" i="3"/>
  <c r="AW123" i="3"/>
  <c r="AV123" i="3" s="1"/>
  <c r="AT123" i="3"/>
  <c r="AQ123" i="3"/>
  <c r="AJ123" i="3"/>
  <c r="AG123" i="3"/>
  <c r="AB123" i="3"/>
  <c r="Z123" i="3"/>
  <c r="R123" i="3"/>
  <c r="O123" i="3"/>
  <c r="F123" i="3"/>
  <c r="E123" i="3" s="1"/>
  <c r="AZ122" i="3"/>
  <c r="AW122" i="3"/>
  <c r="AV122" i="3" s="1"/>
  <c r="AT122" i="3"/>
  <c r="AQ122" i="3"/>
  <c r="AJ122" i="3"/>
  <c r="AI122" i="3" s="1"/>
  <c r="AG122" i="3"/>
  <c r="AB122" i="3"/>
  <c r="Z122" i="3"/>
  <c r="R122" i="3"/>
  <c r="O122" i="3"/>
  <c r="F122" i="3"/>
  <c r="E122" i="3"/>
  <c r="BB122" i="3" s="1"/>
  <c r="AZ121" i="3"/>
  <c r="AW121" i="3"/>
  <c r="AV121" i="3"/>
  <c r="AT121" i="3"/>
  <c r="AQ121" i="3"/>
  <c r="AJ121" i="3"/>
  <c r="AI121" i="3"/>
  <c r="AG121" i="3"/>
  <c r="AB121" i="3"/>
  <c r="Z121" i="3"/>
  <c r="R121" i="3"/>
  <c r="O121" i="3"/>
  <c r="F121" i="3"/>
  <c r="AZ120" i="3"/>
  <c r="AW120" i="3"/>
  <c r="AV120" i="3" s="1"/>
  <c r="AT120" i="3"/>
  <c r="AQ120" i="3"/>
  <c r="AJ120" i="3"/>
  <c r="AI120" i="3" s="1"/>
  <c r="AG120" i="3"/>
  <c r="AB120" i="3"/>
  <c r="Z120" i="3"/>
  <c r="R120" i="3"/>
  <c r="O120" i="3"/>
  <c r="F120" i="3"/>
  <c r="AZ119" i="3"/>
  <c r="AW119" i="3"/>
  <c r="AV119" i="3" s="1"/>
  <c r="AT119" i="3"/>
  <c r="AQ119" i="3"/>
  <c r="AJ119" i="3"/>
  <c r="AG119" i="3"/>
  <c r="AB119" i="3"/>
  <c r="Z119" i="3"/>
  <c r="R119" i="3"/>
  <c r="O119" i="3"/>
  <c r="F119" i="3"/>
  <c r="E119" i="3" s="1"/>
  <c r="AZ118" i="3"/>
  <c r="AW118" i="3"/>
  <c r="AV118" i="3" s="1"/>
  <c r="AT118" i="3"/>
  <c r="AQ118" i="3"/>
  <c r="AJ118" i="3"/>
  <c r="AI118" i="3" s="1"/>
  <c r="AG118" i="3"/>
  <c r="AB118" i="3"/>
  <c r="Z118" i="3"/>
  <c r="R118" i="3"/>
  <c r="O118" i="3"/>
  <c r="F118" i="3"/>
  <c r="E118" i="3"/>
  <c r="BB118" i="3" s="1"/>
  <c r="AZ117" i="3"/>
  <c r="AW117" i="3"/>
  <c r="AV117" i="3"/>
  <c r="AT117" i="3"/>
  <c r="AQ117" i="3"/>
  <c r="AJ117" i="3"/>
  <c r="AI117" i="3"/>
  <c r="AG117" i="3"/>
  <c r="AB117" i="3"/>
  <c r="Z117" i="3"/>
  <c r="R117" i="3"/>
  <c r="O117" i="3"/>
  <c r="F117" i="3"/>
  <c r="AZ116" i="3"/>
  <c r="AW116" i="3"/>
  <c r="AV116" i="3" s="1"/>
  <c r="AT116" i="3"/>
  <c r="AQ116" i="3"/>
  <c r="AJ116" i="3"/>
  <c r="AI116" i="3" s="1"/>
  <c r="AG116" i="3"/>
  <c r="AB116" i="3"/>
  <c r="Z116" i="3"/>
  <c r="R116" i="3"/>
  <c r="O116" i="3"/>
  <c r="F116" i="3"/>
  <c r="AZ115" i="3"/>
  <c r="AW115" i="3"/>
  <c r="AV115" i="3" s="1"/>
  <c r="AT115" i="3"/>
  <c r="AQ115" i="3"/>
  <c r="AJ115" i="3"/>
  <c r="AG115" i="3"/>
  <c r="AB115" i="3"/>
  <c r="Z115" i="3"/>
  <c r="R115" i="3"/>
  <c r="O115" i="3"/>
  <c r="F115" i="3"/>
  <c r="E115" i="3" s="1"/>
  <c r="AZ114" i="3"/>
  <c r="AW114" i="3"/>
  <c r="AV114" i="3" s="1"/>
  <c r="AT114" i="3"/>
  <c r="AQ114" i="3"/>
  <c r="AJ114" i="3"/>
  <c r="AI114" i="3" s="1"/>
  <c r="AG114" i="3"/>
  <c r="AB114" i="3"/>
  <c r="Z114" i="3"/>
  <c r="R114" i="3"/>
  <c r="O114" i="3"/>
  <c r="F114" i="3"/>
  <c r="E114" i="3"/>
  <c r="BB114" i="3" s="1"/>
  <c r="AZ113" i="3"/>
  <c r="AW113" i="3"/>
  <c r="AV113" i="3"/>
  <c r="AT113" i="3"/>
  <c r="AQ113" i="3"/>
  <c r="AJ113" i="3"/>
  <c r="AI113" i="3"/>
  <c r="AG113" i="3"/>
  <c r="AB113" i="3"/>
  <c r="Z113" i="3"/>
  <c r="R113" i="3"/>
  <c r="O113" i="3"/>
  <c r="F113" i="3"/>
  <c r="AZ112" i="3"/>
  <c r="AW112" i="3"/>
  <c r="AV112" i="3" s="1"/>
  <c r="AT112" i="3"/>
  <c r="AQ112" i="3"/>
  <c r="AJ112" i="3"/>
  <c r="AI112" i="3" s="1"/>
  <c r="AG112" i="3"/>
  <c r="AB112" i="3"/>
  <c r="Z112" i="3"/>
  <c r="R112" i="3"/>
  <c r="O112" i="3"/>
  <c r="F112" i="3"/>
  <c r="AZ111" i="3"/>
  <c r="AW111" i="3"/>
  <c r="AV111" i="3" s="1"/>
  <c r="AT111" i="3"/>
  <c r="AQ111" i="3"/>
  <c r="AJ111" i="3"/>
  <c r="AG111" i="3"/>
  <c r="AB111" i="3"/>
  <c r="Z111" i="3"/>
  <c r="R111" i="3"/>
  <c r="O111" i="3"/>
  <c r="F111" i="3"/>
  <c r="E111" i="3" s="1"/>
  <c r="AZ110" i="3"/>
  <c r="AW110" i="3"/>
  <c r="AV110" i="3" s="1"/>
  <c r="AT110" i="3"/>
  <c r="AQ110" i="3"/>
  <c r="AJ110" i="3"/>
  <c r="AI110" i="3" s="1"/>
  <c r="AG110" i="3"/>
  <c r="AB110" i="3"/>
  <c r="Z110" i="3"/>
  <c r="R110" i="3"/>
  <c r="O110" i="3"/>
  <c r="F110" i="3"/>
  <c r="E110" i="3"/>
  <c r="BB110" i="3" s="1"/>
  <c r="AZ109" i="3"/>
  <c r="AW109" i="3"/>
  <c r="AV109" i="3"/>
  <c r="AT109" i="3"/>
  <c r="AQ109" i="3"/>
  <c r="AJ109" i="3"/>
  <c r="AI109" i="3"/>
  <c r="AG109" i="3"/>
  <c r="AB109" i="3"/>
  <c r="Z109" i="3"/>
  <c r="R109" i="3"/>
  <c r="O109" i="3"/>
  <c r="F109" i="3"/>
  <c r="AZ108" i="3"/>
  <c r="AW108" i="3"/>
  <c r="AV108" i="3" s="1"/>
  <c r="AT108" i="3"/>
  <c r="AQ108" i="3"/>
  <c r="AJ108" i="3"/>
  <c r="AI108" i="3" s="1"/>
  <c r="AG108" i="3"/>
  <c r="AB108" i="3"/>
  <c r="Z108" i="3"/>
  <c r="R108" i="3"/>
  <c r="O108" i="3"/>
  <c r="F108" i="3"/>
  <c r="AZ107" i="3"/>
  <c r="AW107" i="3"/>
  <c r="AV107" i="3" s="1"/>
  <c r="AT107" i="3"/>
  <c r="AQ107" i="3"/>
  <c r="AJ107" i="3"/>
  <c r="AG107" i="3"/>
  <c r="AB107" i="3"/>
  <c r="Z107" i="3"/>
  <c r="R107" i="3"/>
  <c r="O107" i="3"/>
  <c r="F107" i="3"/>
  <c r="E107" i="3" s="1"/>
  <c r="AZ106" i="3"/>
  <c r="AW106" i="3"/>
  <c r="AV106" i="3" s="1"/>
  <c r="AT106" i="3"/>
  <c r="AQ106" i="3"/>
  <c r="AJ106" i="3"/>
  <c r="AI106" i="3" s="1"/>
  <c r="AG106" i="3"/>
  <c r="AB106" i="3"/>
  <c r="Z106" i="3"/>
  <c r="R106" i="3"/>
  <c r="O106" i="3"/>
  <c r="F106" i="3"/>
  <c r="E106" i="3"/>
  <c r="BB106" i="3" s="1"/>
  <c r="AZ105" i="3"/>
  <c r="AW105" i="3"/>
  <c r="AV105" i="3"/>
  <c r="AT105" i="3"/>
  <c r="AQ105" i="3"/>
  <c r="AJ105" i="3"/>
  <c r="AI105" i="3"/>
  <c r="AG105" i="3"/>
  <c r="AB105" i="3"/>
  <c r="Z105" i="3"/>
  <c r="R105" i="3"/>
  <c r="O105" i="3"/>
  <c r="F105" i="3"/>
  <c r="AZ104" i="3"/>
  <c r="AW104" i="3"/>
  <c r="AV104" i="3" s="1"/>
  <c r="AT104" i="3"/>
  <c r="AQ104" i="3"/>
  <c r="AJ104" i="3"/>
  <c r="AI104" i="3" s="1"/>
  <c r="AG104" i="3"/>
  <c r="AB104" i="3"/>
  <c r="Z104" i="3"/>
  <c r="R104" i="3"/>
  <c r="O104" i="3"/>
  <c r="F104" i="3"/>
  <c r="AZ103" i="3"/>
  <c r="AW103" i="3"/>
  <c r="AV103" i="3" s="1"/>
  <c r="AT103" i="3"/>
  <c r="AQ103" i="3"/>
  <c r="AJ103" i="3"/>
  <c r="AG103" i="3"/>
  <c r="AB103" i="3"/>
  <c r="Z103" i="3"/>
  <c r="R103" i="3"/>
  <c r="O103" i="3"/>
  <c r="F103" i="3"/>
  <c r="E103" i="3" s="1"/>
  <c r="AZ102" i="3"/>
  <c r="AW102" i="3"/>
  <c r="AV102" i="3" s="1"/>
  <c r="AT102" i="3"/>
  <c r="AQ102" i="3"/>
  <c r="AJ102" i="3"/>
  <c r="AI102" i="3" s="1"/>
  <c r="AG102" i="3"/>
  <c r="AB102" i="3"/>
  <c r="Z102" i="3"/>
  <c r="E102" i="3" s="1"/>
  <c r="BB102" i="3" s="1"/>
  <c r="R102" i="3"/>
  <c r="O102" i="3"/>
  <c r="F102" i="3"/>
  <c r="AZ101" i="3"/>
  <c r="AW101" i="3"/>
  <c r="AV101" i="3"/>
  <c r="AT101" i="3"/>
  <c r="AQ101" i="3"/>
  <c r="AJ101" i="3"/>
  <c r="AI101" i="3"/>
  <c r="AG101" i="3"/>
  <c r="AB101" i="3"/>
  <c r="Z101" i="3"/>
  <c r="R101" i="3"/>
  <c r="O101" i="3"/>
  <c r="F101" i="3"/>
  <c r="AZ100" i="3"/>
  <c r="AW100" i="3"/>
  <c r="AV100" i="3" s="1"/>
  <c r="AT100" i="3"/>
  <c r="AQ100" i="3"/>
  <c r="AJ100" i="3"/>
  <c r="AI100" i="3" s="1"/>
  <c r="AG100" i="3"/>
  <c r="AB100" i="3"/>
  <c r="Z100" i="3"/>
  <c r="R100" i="3"/>
  <c r="O100" i="3"/>
  <c r="F100" i="3"/>
  <c r="AZ99" i="3"/>
  <c r="AW99" i="3"/>
  <c r="AV99" i="3" s="1"/>
  <c r="AT99" i="3"/>
  <c r="AQ99" i="3"/>
  <c r="AJ99" i="3"/>
  <c r="AG99" i="3"/>
  <c r="AB99" i="3"/>
  <c r="Z99" i="3"/>
  <c r="R99" i="3"/>
  <c r="O99" i="3"/>
  <c r="F99" i="3"/>
  <c r="E99" i="3" s="1"/>
  <c r="AZ98" i="3"/>
  <c r="AW98" i="3"/>
  <c r="AV98" i="3" s="1"/>
  <c r="AT98" i="3"/>
  <c r="AQ98" i="3"/>
  <c r="AJ98" i="3"/>
  <c r="AI98" i="3" s="1"/>
  <c r="AG98" i="3"/>
  <c r="AB98" i="3"/>
  <c r="Z98" i="3"/>
  <c r="R98" i="3"/>
  <c r="O98" i="3"/>
  <c r="F98" i="3"/>
  <c r="E98" i="3"/>
  <c r="BB98" i="3" s="1"/>
  <c r="AZ97" i="3"/>
  <c r="AW97" i="3"/>
  <c r="AV97" i="3"/>
  <c r="AT97" i="3"/>
  <c r="AQ97" i="3"/>
  <c r="AJ97" i="3"/>
  <c r="AI97" i="3"/>
  <c r="AG97" i="3"/>
  <c r="AB97" i="3"/>
  <c r="Z97" i="3"/>
  <c r="R97" i="3"/>
  <c r="O97" i="3"/>
  <c r="F97" i="3"/>
  <c r="AZ96" i="3"/>
  <c r="AW96" i="3"/>
  <c r="AV96" i="3" s="1"/>
  <c r="AT96" i="3"/>
  <c r="AQ96" i="3"/>
  <c r="AJ96" i="3"/>
  <c r="AI96" i="3" s="1"/>
  <c r="AG96" i="3"/>
  <c r="AB96" i="3"/>
  <c r="Z96" i="3"/>
  <c r="R96" i="3"/>
  <c r="O96" i="3"/>
  <c r="F96" i="3"/>
  <c r="AZ95" i="3"/>
  <c r="AW95" i="3"/>
  <c r="AV95" i="3" s="1"/>
  <c r="AT95" i="3"/>
  <c r="AQ95" i="3"/>
  <c r="AJ95" i="3"/>
  <c r="AG95" i="3"/>
  <c r="AB95" i="3"/>
  <c r="Z95" i="3"/>
  <c r="R95" i="3"/>
  <c r="O95" i="3"/>
  <c r="F95" i="3"/>
  <c r="E95" i="3" s="1"/>
  <c r="AZ94" i="3"/>
  <c r="AW94" i="3"/>
  <c r="AV94" i="3" s="1"/>
  <c r="AT94" i="3"/>
  <c r="AQ94" i="3"/>
  <c r="AJ94" i="3"/>
  <c r="AI94" i="3" s="1"/>
  <c r="AG94" i="3"/>
  <c r="AB94" i="3"/>
  <c r="Z94" i="3"/>
  <c r="R94" i="3"/>
  <c r="O94" i="3"/>
  <c r="F94" i="3"/>
  <c r="E94" i="3"/>
  <c r="BB94" i="3" s="1"/>
  <c r="AZ93" i="3"/>
  <c r="AW93" i="3"/>
  <c r="AV93" i="3"/>
  <c r="AT93" i="3"/>
  <c r="AQ93" i="3"/>
  <c r="AJ93" i="3"/>
  <c r="AI93" i="3"/>
  <c r="AG93" i="3"/>
  <c r="AB93" i="3"/>
  <c r="Z93" i="3"/>
  <c r="R93" i="3"/>
  <c r="O93" i="3"/>
  <c r="F93" i="3"/>
  <c r="AZ92" i="3"/>
  <c r="AW92" i="3"/>
  <c r="AV92" i="3" s="1"/>
  <c r="AT92" i="3"/>
  <c r="AQ92" i="3"/>
  <c r="AJ92" i="3"/>
  <c r="AI92" i="3" s="1"/>
  <c r="AG92" i="3"/>
  <c r="AB92" i="3"/>
  <c r="Z92" i="3"/>
  <c r="R92" i="3"/>
  <c r="O92" i="3"/>
  <c r="F92" i="3"/>
  <c r="AZ91" i="3"/>
  <c r="AW91" i="3"/>
  <c r="AV91" i="3" s="1"/>
  <c r="AT91" i="3"/>
  <c r="AQ91" i="3"/>
  <c r="AJ91" i="3"/>
  <c r="AG91" i="3"/>
  <c r="AB91" i="3"/>
  <c r="Z91" i="3"/>
  <c r="R91" i="3"/>
  <c r="O91" i="3"/>
  <c r="F91" i="3"/>
  <c r="AZ90" i="3"/>
  <c r="AW90" i="3"/>
  <c r="AV90" i="3" s="1"/>
  <c r="AT90" i="3"/>
  <c r="AQ90" i="3"/>
  <c r="AJ90" i="3"/>
  <c r="AI90" i="3" s="1"/>
  <c r="AG90" i="3"/>
  <c r="AB90" i="3"/>
  <c r="Z90" i="3"/>
  <c r="R90" i="3"/>
  <c r="O90" i="3"/>
  <c r="F90" i="3"/>
  <c r="E90" i="3"/>
  <c r="BB90" i="3" s="1"/>
  <c r="AZ89" i="3"/>
  <c r="AW89" i="3"/>
  <c r="AV89" i="3"/>
  <c r="AT89" i="3"/>
  <c r="AQ89" i="3"/>
  <c r="AJ89" i="3"/>
  <c r="AI89" i="3"/>
  <c r="AG89" i="3"/>
  <c r="AB89" i="3"/>
  <c r="Z89" i="3"/>
  <c r="R89" i="3"/>
  <c r="O89" i="3"/>
  <c r="F89" i="3"/>
  <c r="AZ88" i="3"/>
  <c r="AW88" i="3"/>
  <c r="AV88" i="3" s="1"/>
  <c r="AT88" i="3"/>
  <c r="AQ88" i="3"/>
  <c r="AJ88" i="3"/>
  <c r="AI88" i="3" s="1"/>
  <c r="AG88" i="3"/>
  <c r="AB88" i="3"/>
  <c r="Z88" i="3"/>
  <c r="R88" i="3"/>
  <c r="O88" i="3"/>
  <c r="F88" i="3"/>
  <c r="AZ87" i="3"/>
  <c r="AW87" i="3"/>
  <c r="AV87" i="3" s="1"/>
  <c r="AT87" i="3"/>
  <c r="AQ87" i="3"/>
  <c r="AJ87" i="3"/>
  <c r="AG87" i="3"/>
  <c r="AB87" i="3"/>
  <c r="Z87" i="3"/>
  <c r="R87" i="3"/>
  <c r="O87" i="3"/>
  <c r="F87" i="3"/>
  <c r="E87" i="3" s="1"/>
  <c r="AZ86" i="3"/>
  <c r="AW86" i="3"/>
  <c r="AV86" i="3" s="1"/>
  <c r="AT86" i="3"/>
  <c r="AQ86" i="3"/>
  <c r="AJ86" i="3"/>
  <c r="AI86" i="3" s="1"/>
  <c r="AG86" i="3"/>
  <c r="AB86" i="3"/>
  <c r="Z86" i="3"/>
  <c r="R86" i="3"/>
  <c r="O86" i="3"/>
  <c r="F86" i="3"/>
  <c r="E86" i="3"/>
  <c r="BB86" i="3" s="1"/>
  <c r="AZ85" i="3"/>
  <c r="AW85" i="3"/>
  <c r="AV85" i="3"/>
  <c r="AT85" i="3"/>
  <c r="AQ85" i="3"/>
  <c r="AJ85" i="3"/>
  <c r="AI85" i="3"/>
  <c r="AG85" i="3"/>
  <c r="AB85" i="3"/>
  <c r="Z85" i="3"/>
  <c r="R85" i="3"/>
  <c r="O85" i="3"/>
  <c r="F85" i="3"/>
  <c r="AZ84" i="3"/>
  <c r="AW84" i="3"/>
  <c r="AV84" i="3" s="1"/>
  <c r="AT84" i="3"/>
  <c r="AQ84" i="3"/>
  <c r="AJ84" i="3"/>
  <c r="AI84" i="3" s="1"/>
  <c r="AG84" i="3"/>
  <c r="AB84" i="3"/>
  <c r="Z84" i="3"/>
  <c r="R84" i="3"/>
  <c r="O84" i="3"/>
  <c r="F84" i="3"/>
  <c r="AZ83" i="3"/>
  <c r="AW83" i="3"/>
  <c r="AV83" i="3" s="1"/>
  <c r="AT83" i="3"/>
  <c r="AQ83" i="3"/>
  <c r="AJ83" i="3"/>
  <c r="AG83" i="3"/>
  <c r="AB83" i="3"/>
  <c r="Z83" i="3"/>
  <c r="R83" i="3"/>
  <c r="O83" i="3"/>
  <c r="F83" i="3"/>
  <c r="E83" i="3" s="1"/>
  <c r="AZ82" i="3"/>
  <c r="AW82" i="3"/>
  <c r="AV82" i="3" s="1"/>
  <c r="AT82" i="3"/>
  <c r="AQ82" i="3"/>
  <c r="AJ82" i="3"/>
  <c r="AI82" i="3" s="1"/>
  <c r="AG82" i="3"/>
  <c r="AB82" i="3"/>
  <c r="Z82" i="3"/>
  <c r="R82" i="3"/>
  <c r="O82" i="3"/>
  <c r="F82" i="3"/>
  <c r="E82" i="3"/>
  <c r="BB82" i="3" s="1"/>
  <c r="AZ81" i="3"/>
  <c r="AW81" i="3"/>
  <c r="AV81" i="3"/>
  <c r="AT81" i="3"/>
  <c r="AQ81" i="3"/>
  <c r="AJ81" i="3"/>
  <c r="AI81" i="3"/>
  <c r="AG81" i="3"/>
  <c r="AB81" i="3"/>
  <c r="Z81" i="3"/>
  <c r="R81" i="3"/>
  <c r="O81" i="3"/>
  <c r="F81" i="3"/>
  <c r="AZ80" i="3"/>
  <c r="AW80" i="3"/>
  <c r="AV80" i="3" s="1"/>
  <c r="AT80" i="3"/>
  <c r="AQ80" i="3"/>
  <c r="AJ80" i="3"/>
  <c r="AI80" i="3" s="1"/>
  <c r="AG80" i="3"/>
  <c r="AB80" i="3"/>
  <c r="Z80" i="3"/>
  <c r="R80" i="3"/>
  <c r="O80" i="3"/>
  <c r="F80" i="3"/>
  <c r="AZ79" i="3"/>
  <c r="AW79" i="3"/>
  <c r="AV79" i="3" s="1"/>
  <c r="AT79" i="3"/>
  <c r="AQ79" i="3"/>
  <c r="AJ79" i="3"/>
  <c r="AG79" i="3"/>
  <c r="AB79" i="3"/>
  <c r="Z79" i="3"/>
  <c r="R79" i="3"/>
  <c r="O79" i="3"/>
  <c r="F79" i="3"/>
  <c r="E79" i="3" s="1"/>
  <c r="AZ78" i="3"/>
  <c r="AW78" i="3"/>
  <c r="AV78" i="3" s="1"/>
  <c r="AT78" i="3"/>
  <c r="AQ78" i="3"/>
  <c r="AJ78" i="3"/>
  <c r="AI78" i="3" s="1"/>
  <c r="AG78" i="3"/>
  <c r="AB78" i="3"/>
  <c r="Z78" i="3"/>
  <c r="R78" i="3"/>
  <c r="O78" i="3"/>
  <c r="F78" i="3"/>
  <c r="E78" i="3"/>
  <c r="BB78" i="3" s="1"/>
  <c r="AZ77" i="3"/>
  <c r="AW77" i="3"/>
  <c r="AV77" i="3"/>
  <c r="AT77" i="3"/>
  <c r="AQ77" i="3"/>
  <c r="AJ77" i="3"/>
  <c r="AI77" i="3"/>
  <c r="AG77" i="3"/>
  <c r="AB77" i="3"/>
  <c r="Z77" i="3"/>
  <c r="R77" i="3"/>
  <c r="E77" i="3" s="1"/>
  <c r="BB77" i="3" s="1"/>
  <c r="O77" i="3"/>
  <c r="F77" i="3"/>
  <c r="AZ76" i="3"/>
  <c r="AW76" i="3"/>
  <c r="AV76" i="3"/>
  <c r="AT76" i="3"/>
  <c r="AI76" i="3" s="1"/>
  <c r="AQ76" i="3"/>
  <c r="AJ76" i="3"/>
  <c r="AG76" i="3"/>
  <c r="AB76" i="3"/>
  <c r="Z76" i="3"/>
  <c r="R76" i="3"/>
  <c r="O76" i="3"/>
  <c r="F76" i="3"/>
  <c r="AZ75" i="3"/>
  <c r="AW75" i="3"/>
  <c r="AV75" i="3" s="1"/>
  <c r="AT75" i="3"/>
  <c r="AQ75" i="3"/>
  <c r="AJ75" i="3"/>
  <c r="AI75" i="3" s="1"/>
  <c r="AG75" i="3"/>
  <c r="AB75" i="3"/>
  <c r="Z75" i="3"/>
  <c r="R75" i="3"/>
  <c r="O75" i="3"/>
  <c r="F75" i="3"/>
  <c r="E75" i="3" s="1"/>
  <c r="AZ74" i="3"/>
  <c r="AW74" i="3"/>
  <c r="AV74" i="3" s="1"/>
  <c r="AT74" i="3"/>
  <c r="AQ74" i="3"/>
  <c r="AJ74" i="3"/>
  <c r="AI74" i="3" s="1"/>
  <c r="AG74" i="3"/>
  <c r="AB74" i="3"/>
  <c r="Z74" i="3"/>
  <c r="R74" i="3"/>
  <c r="O74" i="3"/>
  <c r="F74" i="3"/>
  <c r="E74" i="3"/>
  <c r="AZ73" i="3"/>
  <c r="AW73" i="3"/>
  <c r="AV73" i="3"/>
  <c r="AT73" i="3"/>
  <c r="AQ73" i="3"/>
  <c r="AJ73" i="3"/>
  <c r="AI73" i="3"/>
  <c r="AG73" i="3"/>
  <c r="AB73" i="3"/>
  <c r="Z73" i="3"/>
  <c r="R73" i="3"/>
  <c r="E73" i="3" s="1"/>
  <c r="BB73" i="3" s="1"/>
  <c r="O73" i="3"/>
  <c r="F73" i="3"/>
  <c r="AZ72" i="3"/>
  <c r="AW72" i="3"/>
  <c r="AV72" i="3"/>
  <c r="AT72" i="3"/>
  <c r="AI72" i="3" s="1"/>
  <c r="BB72" i="3" s="1"/>
  <c r="AQ72" i="3"/>
  <c r="AJ72" i="3"/>
  <c r="AG72" i="3"/>
  <c r="AB72" i="3"/>
  <c r="Z72" i="3"/>
  <c r="R72" i="3"/>
  <c r="O72" i="3"/>
  <c r="E72" i="3" s="1"/>
  <c r="F72" i="3"/>
  <c r="AZ71" i="3"/>
  <c r="AW71" i="3"/>
  <c r="AT71" i="3"/>
  <c r="AQ71" i="3"/>
  <c r="AJ71" i="3"/>
  <c r="AI71" i="3" s="1"/>
  <c r="AG71" i="3"/>
  <c r="AB71" i="3"/>
  <c r="Z71" i="3"/>
  <c r="R71" i="3"/>
  <c r="O71" i="3"/>
  <c r="F71" i="3"/>
  <c r="E71" i="3" s="1"/>
  <c r="AZ70" i="3"/>
  <c r="AW70" i="3"/>
  <c r="AV70" i="3" s="1"/>
  <c r="AT70" i="3"/>
  <c r="AQ70" i="3"/>
  <c r="AJ70" i="3"/>
  <c r="AI70" i="3" s="1"/>
  <c r="AG70" i="3"/>
  <c r="AB70" i="3"/>
  <c r="Z70" i="3"/>
  <c r="R70" i="3"/>
  <c r="O70" i="3"/>
  <c r="F70" i="3"/>
  <c r="E70" i="3"/>
  <c r="AZ69" i="3"/>
  <c r="AW69" i="3"/>
  <c r="AV69" i="3"/>
  <c r="AT69" i="3"/>
  <c r="AQ69" i="3"/>
  <c r="AJ69" i="3"/>
  <c r="AI69" i="3"/>
  <c r="AG69" i="3"/>
  <c r="AB69" i="3"/>
  <c r="Z69" i="3"/>
  <c r="R69" i="3"/>
  <c r="E69" i="3" s="1"/>
  <c r="BB69" i="3" s="1"/>
  <c r="O69" i="3"/>
  <c r="F69" i="3"/>
  <c r="AZ68" i="3"/>
  <c r="AW68" i="3"/>
  <c r="AV68" i="3"/>
  <c r="AT68" i="3"/>
  <c r="AI68" i="3" s="1"/>
  <c r="BB68" i="3" s="1"/>
  <c r="AQ68" i="3"/>
  <c r="AJ68" i="3"/>
  <c r="AG68" i="3"/>
  <c r="AB68" i="3"/>
  <c r="Z68" i="3"/>
  <c r="R68" i="3"/>
  <c r="O68" i="3"/>
  <c r="E68" i="3" s="1"/>
  <c r="F68" i="3"/>
  <c r="AZ67" i="3"/>
  <c r="AW67" i="3"/>
  <c r="AT67" i="3"/>
  <c r="AQ67" i="3"/>
  <c r="AJ67" i="3"/>
  <c r="AG67" i="3"/>
  <c r="AB67" i="3"/>
  <c r="Z67" i="3"/>
  <c r="R67" i="3"/>
  <c r="O67" i="3"/>
  <c r="F67" i="3"/>
  <c r="E67" i="3" s="1"/>
  <c r="AZ66" i="3"/>
  <c r="AW66" i="3"/>
  <c r="AV66" i="3" s="1"/>
  <c r="AT66" i="3"/>
  <c r="AQ66" i="3"/>
  <c r="AJ66" i="3"/>
  <c r="AI66" i="3" s="1"/>
  <c r="AG66" i="3"/>
  <c r="AB66" i="3"/>
  <c r="Z66" i="3"/>
  <c r="R66" i="3"/>
  <c r="O66" i="3"/>
  <c r="F66" i="3"/>
  <c r="E66" i="3"/>
  <c r="AZ65" i="3"/>
  <c r="AW65" i="3"/>
  <c r="AV65" i="3"/>
  <c r="AT65" i="3"/>
  <c r="AQ65" i="3"/>
  <c r="AJ65" i="3"/>
  <c r="AI65" i="3"/>
  <c r="AG65" i="3"/>
  <c r="AB65" i="3"/>
  <c r="Z65" i="3"/>
  <c r="R65" i="3"/>
  <c r="E65" i="3" s="1"/>
  <c r="BB65" i="3" s="1"/>
  <c r="O65" i="3"/>
  <c r="F65" i="3"/>
  <c r="AZ64" i="3"/>
  <c r="AW64" i="3"/>
  <c r="AV64" i="3"/>
  <c r="AT64" i="3"/>
  <c r="AI64" i="3" s="1"/>
  <c r="AQ64" i="3"/>
  <c r="AJ64" i="3"/>
  <c r="AG64" i="3"/>
  <c r="AB64" i="3"/>
  <c r="Z64" i="3"/>
  <c r="R64" i="3"/>
  <c r="O64" i="3"/>
  <c r="F64" i="3"/>
  <c r="AZ63" i="3"/>
  <c r="AW63" i="3"/>
  <c r="AV63" i="3" s="1"/>
  <c r="AT63" i="3"/>
  <c r="AQ63" i="3"/>
  <c r="AJ63" i="3"/>
  <c r="AG63" i="3"/>
  <c r="AB63" i="3"/>
  <c r="Z63" i="3"/>
  <c r="R63" i="3"/>
  <c r="O63" i="3"/>
  <c r="F63" i="3"/>
  <c r="E63" i="3" s="1"/>
  <c r="AZ62" i="3"/>
  <c r="AW62" i="3"/>
  <c r="AV62" i="3" s="1"/>
  <c r="AT62" i="3"/>
  <c r="AQ62" i="3"/>
  <c r="AJ62" i="3"/>
  <c r="AI62" i="3" s="1"/>
  <c r="AG62" i="3"/>
  <c r="AB62" i="3"/>
  <c r="Z62" i="3"/>
  <c r="R62" i="3"/>
  <c r="O62" i="3"/>
  <c r="F62" i="3"/>
  <c r="E62" i="3"/>
  <c r="BB62" i="3" s="1"/>
  <c r="AZ61" i="3"/>
  <c r="AW61" i="3"/>
  <c r="AV61" i="3"/>
  <c r="AT61" i="3"/>
  <c r="AQ61" i="3"/>
  <c r="AJ61" i="3"/>
  <c r="AI61" i="3"/>
  <c r="AG61" i="3"/>
  <c r="AB61" i="3"/>
  <c r="Z61" i="3"/>
  <c r="R61" i="3"/>
  <c r="O61" i="3"/>
  <c r="F61" i="3"/>
  <c r="AZ60" i="3"/>
  <c r="AW60" i="3"/>
  <c r="AV60" i="3" s="1"/>
  <c r="AT60" i="3"/>
  <c r="AQ60" i="3"/>
  <c r="AJ60" i="3"/>
  <c r="AI60" i="3" s="1"/>
  <c r="AG60" i="3"/>
  <c r="AB60" i="3"/>
  <c r="Z60" i="3"/>
  <c r="R60" i="3"/>
  <c r="O60" i="3"/>
  <c r="E60" i="3" s="1"/>
  <c r="BB60" i="3" s="1"/>
  <c r="F60" i="3"/>
  <c r="AZ59" i="3"/>
  <c r="AW59" i="3"/>
  <c r="AV59" i="3" s="1"/>
  <c r="AT59" i="3"/>
  <c r="AQ59" i="3"/>
  <c r="AJ59" i="3"/>
  <c r="AG59" i="3"/>
  <c r="AB59" i="3"/>
  <c r="Z59" i="3"/>
  <c r="R59" i="3"/>
  <c r="O59" i="3"/>
  <c r="F59" i="3"/>
  <c r="E59" i="3" s="1"/>
  <c r="AZ58" i="3"/>
  <c r="AW58" i="3"/>
  <c r="AV58" i="3" s="1"/>
  <c r="AT58" i="3"/>
  <c r="AQ58" i="3"/>
  <c r="AJ58" i="3"/>
  <c r="AI58" i="3" s="1"/>
  <c r="AG58" i="3"/>
  <c r="AB58" i="3"/>
  <c r="Z58" i="3"/>
  <c r="R58" i="3"/>
  <c r="O58" i="3"/>
  <c r="F58" i="3"/>
  <c r="E58" i="3"/>
  <c r="BB58" i="3" s="1"/>
  <c r="AZ57" i="3"/>
  <c r="AW57" i="3"/>
  <c r="AV57" i="3"/>
  <c r="AT57" i="3"/>
  <c r="AQ57" i="3"/>
  <c r="AJ57" i="3"/>
  <c r="AI57" i="3"/>
  <c r="AG57" i="3"/>
  <c r="AB57" i="3"/>
  <c r="Z57" i="3"/>
  <c r="R57" i="3"/>
  <c r="E57" i="3" s="1"/>
  <c r="BB57" i="3" s="1"/>
  <c r="O57" i="3"/>
  <c r="F57" i="3"/>
  <c r="AZ56" i="3"/>
  <c r="AW56" i="3"/>
  <c r="AV56" i="3"/>
  <c r="AT56" i="3"/>
  <c r="AI56" i="3" s="1"/>
  <c r="AQ56" i="3"/>
  <c r="AJ56" i="3"/>
  <c r="AG56" i="3"/>
  <c r="AB56" i="3"/>
  <c r="Z56" i="3"/>
  <c r="R56" i="3"/>
  <c r="O56" i="3"/>
  <c r="E56" i="3" s="1"/>
  <c r="BB56" i="3" s="1"/>
  <c r="F56" i="3"/>
  <c r="AZ55" i="3"/>
  <c r="AV55" i="3" s="1"/>
  <c r="AW55" i="3"/>
  <c r="AT55" i="3"/>
  <c r="AQ55" i="3"/>
  <c r="AI55" i="3" s="1"/>
  <c r="AJ55" i="3"/>
  <c r="AG55" i="3"/>
  <c r="AB55" i="3"/>
  <c r="Z55" i="3"/>
  <c r="R55" i="3"/>
  <c r="O55" i="3"/>
  <c r="F55" i="3"/>
  <c r="E55" i="3" s="1"/>
  <c r="AZ54" i="3"/>
  <c r="AW54" i="3"/>
  <c r="AV54" i="3" s="1"/>
  <c r="AT54" i="3"/>
  <c r="AQ54" i="3"/>
  <c r="AJ54" i="3"/>
  <c r="AI54" i="3" s="1"/>
  <c r="AG54" i="3"/>
  <c r="AB54" i="3"/>
  <c r="Z54" i="3"/>
  <c r="R54" i="3"/>
  <c r="O54" i="3"/>
  <c r="F54" i="3"/>
  <c r="E54" i="3"/>
  <c r="AZ53" i="3"/>
  <c r="AW53" i="3"/>
  <c r="AV53" i="3"/>
  <c r="AT53" i="3"/>
  <c r="AQ53" i="3"/>
  <c r="AJ53" i="3"/>
  <c r="AI53" i="3"/>
  <c r="AG53" i="3"/>
  <c r="AB53" i="3"/>
  <c r="Z53" i="3"/>
  <c r="R53" i="3"/>
  <c r="E53" i="3" s="1"/>
  <c r="BB53" i="3" s="1"/>
  <c r="O53" i="3"/>
  <c r="F53" i="3"/>
  <c r="AZ52" i="3"/>
  <c r="AW52" i="3"/>
  <c r="AV52" i="3"/>
  <c r="AT52" i="3"/>
  <c r="AI52" i="3" s="1"/>
  <c r="BB52" i="3" s="1"/>
  <c r="AQ52" i="3"/>
  <c r="AJ52" i="3"/>
  <c r="AG52" i="3"/>
  <c r="AB52" i="3"/>
  <c r="Z52" i="3"/>
  <c r="R52" i="3"/>
  <c r="O52" i="3"/>
  <c r="E52" i="3" s="1"/>
  <c r="F52" i="3"/>
  <c r="AZ51" i="3"/>
  <c r="AV51" i="3" s="1"/>
  <c r="AW51" i="3"/>
  <c r="AT51" i="3"/>
  <c r="AQ51" i="3"/>
  <c r="AI51" i="3" s="1"/>
  <c r="AJ51" i="3"/>
  <c r="AG51" i="3"/>
  <c r="AB51" i="3"/>
  <c r="Z51" i="3"/>
  <c r="R51" i="3"/>
  <c r="O51" i="3"/>
  <c r="F51" i="3"/>
  <c r="E51" i="3" s="1"/>
  <c r="AZ50" i="3"/>
  <c r="AW50" i="3"/>
  <c r="AV50" i="3" s="1"/>
  <c r="AT50" i="3"/>
  <c r="AQ50" i="3"/>
  <c r="AJ50" i="3"/>
  <c r="AI50" i="3" s="1"/>
  <c r="AG50" i="3"/>
  <c r="AB50" i="3"/>
  <c r="Z50" i="3"/>
  <c r="R50" i="3"/>
  <c r="O50" i="3"/>
  <c r="F50" i="3"/>
  <c r="E50" i="3"/>
  <c r="AZ49" i="3"/>
  <c r="AW49" i="3"/>
  <c r="AV49" i="3"/>
  <c r="AT49" i="3"/>
  <c r="AQ49" i="3"/>
  <c r="AJ49" i="3"/>
  <c r="AI49" i="3"/>
  <c r="AG49" i="3"/>
  <c r="AB49" i="3"/>
  <c r="Z49" i="3"/>
  <c r="R49" i="3"/>
  <c r="E49" i="3" s="1"/>
  <c r="BB49" i="3" s="1"/>
  <c r="O49" i="3"/>
  <c r="F49" i="3"/>
  <c r="AZ48" i="3"/>
  <c r="AW48" i="3"/>
  <c r="AV48" i="3"/>
  <c r="AT48" i="3"/>
  <c r="AI48" i="3" s="1"/>
  <c r="BB48" i="3" s="1"/>
  <c r="AQ48" i="3"/>
  <c r="AJ48" i="3"/>
  <c r="AG48" i="3"/>
  <c r="AB48" i="3"/>
  <c r="Z48" i="3"/>
  <c r="R48" i="3"/>
  <c r="O48" i="3"/>
  <c r="E48" i="3" s="1"/>
  <c r="F48" i="3"/>
  <c r="AZ47" i="3"/>
  <c r="AV47" i="3" s="1"/>
  <c r="AW47" i="3"/>
  <c r="AT47" i="3"/>
  <c r="AQ47" i="3"/>
  <c r="AI47" i="3" s="1"/>
  <c r="AJ47" i="3"/>
  <c r="AG47" i="3"/>
  <c r="AB47" i="3"/>
  <c r="Z47" i="3"/>
  <c r="R47" i="3"/>
  <c r="O47" i="3"/>
  <c r="F47" i="3"/>
  <c r="E47" i="3" s="1"/>
  <c r="AZ46" i="3"/>
  <c r="AW46" i="3"/>
  <c r="AV46" i="3" s="1"/>
  <c r="AT46" i="3"/>
  <c r="AQ46" i="3"/>
  <c r="AJ46" i="3"/>
  <c r="AI46" i="3" s="1"/>
  <c r="AG46" i="3"/>
  <c r="AB46" i="3"/>
  <c r="Z46" i="3"/>
  <c r="R46" i="3"/>
  <c r="O46" i="3"/>
  <c r="F46" i="3"/>
  <c r="E46" i="3"/>
  <c r="AZ45" i="3"/>
  <c r="AW45" i="3"/>
  <c r="AV45" i="3"/>
  <c r="AT45" i="3"/>
  <c r="AQ45" i="3"/>
  <c r="AJ45" i="3"/>
  <c r="AI45" i="3"/>
  <c r="AG45" i="3"/>
  <c r="AB45" i="3"/>
  <c r="Z45" i="3"/>
  <c r="R45" i="3"/>
  <c r="E45" i="3" s="1"/>
  <c r="BB45" i="3" s="1"/>
  <c r="O45" i="3"/>
  <c r="F45" i="3"/>
  <c r="AZ44" i="3"/>
  <c r="AW44" i="3"/>
  <c r="AV44" i="3"/>
  <c r="AT44" i="3"/>
  <c r="AQ44" i="3"/>
  <c r="AJ44" i="3"/>
  <c r="AI44" i="3"/>
  <c r="AG44" i="3"/>
  <c r="AB44" i="3"/>
  <c r="Z44" i="3"/>
  <c r="R44" i="3"/>
  <c r="O44" i="3"/>
  <c r="F44" i="3"/>
  <c r="AZ43" i="3"/>
  <c r="AV43" i="3" s="1"/>
  <c r="AW43" i="3"/>
  <c r="AT43" i="3"/>
  <c r="AQ43" i="3"/>
  <c r="AI43" i="3" s="1"/>
  <c r="AJ43" i="3"/>
  <c r="AG43" i="3"/>
  <c r="AB43" i="3"/>
  <c r="Z43" i="3"/>
  <c r="R43" i="3"/>
  <c r="O43" i="3"/>
  <c r="F43" i="3"/>
  <c r="E43" i="3" s="1"/>
  <c r="AZ42" i="3"/>
  <c r="AW42" i="3"/>
  <c r="AV42" i="3" s="1"/>
  <c r="AT42" i="3"/>
  <c r="AQ42" i="3"/>
  <c r="AJ42" i="3"/>
  <c r="AI42" i="3" s="1"/>
  <c r="AG42" i="3"/>
  <c r="AB42" i="3"/>
  <c r="Z42" i="3"/>
  <c r="R42" i="3"/>
  <c r="O42" i="3"/>
  <c r="F42" i="3"/>
  <c r="E42" i="3"/>
  <c r="AZ41" i="3"/>
  <c r="AW41" i="3"/>
  <c r="AV41" i="3"/>
  <c r="AT41" i="3"/>
  <c r="AQ41" i="3"/>
  <c r="AJ41" i="3"/>
  <c r="AI41" i="3"/>
  <c r="AG41" i="3"/>
  <c r="AB41" i="3"/>
  <c r="Z41" i="3"/>
  <c r="R41" i="3"/>
  <c r="E41" i="3" s="1"/>
  <c r="BB41" i="3" s="1"/>
  <c r="O41" i="3"/>
  <c r="F41" i="3"/>
  <c r="AZ40" i="3"/>
  <c r="AW40" i="3"/>
  <c r="AV40" i="3"/>
  <c r="AT40" i="3"/>
  <c r="AI40" i="3" s="1"/>
  <c r="AQ40" i="3"/>
  <c r="AJ40" i="3"/>
  <c r="AG40" i="3"/>
  <c r="AB40" i="3"/>
  <c r="Z40" i="3"/>
  <c r="R40" i="3"/>
  <c r="O40" i="3"/>
  <c r="F40" i="3"/>
  <c r="E40" i="3" s="1"/>
  <c r="BB40" i="3" s="1"/>
  <c r="AZ39" i="3"/>
  <c r="AW39" i="3"/>
  <c r="AV39" i="3" s="1"/>
  <c r="AT39" i="3"/>
  <c r="AQ39" i="3"/>
  <c r="AJ39" i="3"/>
  <c r="AI39" i="3" s="1"/>
  <c r="AG39" i="3"/>
  <c r="AB39" i="3"/>
  <c r="Z39" i="3"/>
  <c r="R39" i="3"/>
  <c r="O39" i="3"/>
  <c r="F39" i="3"/>
  <c r="E39" i="3" s="1"/>
  <c r="AZ38" i="3"/>
  <c r="AW38" i="3"/>
  <c r="AV38" i="3" s="1"/>
  <c r="AT38" i="3"/>
  <c r="AQ38" i="3"/>
  <c r="AJ38" i="3"/>
  <c r="AI38" i="3" s="1"/>
  <c r="AG38" i="3"/>
  <c r="AB38" i="3"/>
  <c r="Z38" i="3"/>
  <c r="R38" i="3"/>
  <c r="O38" i="3"/>
  <c r="F38" i="3"/>
  <c r="E38" i="3"/>
  <c r="AZ37" i="3"/>
  <c r="AW37" i="3"/>
  <c r="AV37" i="3"/>
  <c r="AT37" i="3"/>
  <c r="AQ37" i="3"/>
  <c r="AJ37" i="3"/>
  <c r="AI37" i="3"/>
  <c r="AG37" i="3"/>
  <c r="AB37" i="3"/>
  <c r="Z37" i="3"/>
  <c r="R37" i="3"/>
  <c r="E37" i="3" s="1"/>
  <c r="BB37" i="3" s="1"/>
  <c r="O37" i="3"/>
  <c r="F37" i="3"/>
  <c r="AZ36" i="3"/>
  <c r="AW36" i="3"/>
  <c r="AV36" i="3"/>
  <c r="AT36" i="3"/>
  <c r="AI36" i="3" s="1"/>
  <c r="AQ36" i="3"/>
  <c r="AJ36" i="3"/>
  <c r="AG36" i="3"/>
  <c r="AB36" i="3"/>
  <c r="Z36" i="3"/>
  <c r="R36" i="3"/>
  <c r="O36" i="3"/>
  <c r="F36" i="3"/>
  <c r="E36" i="3" s="1"/>
  <c r="BB36" i="3" s="1"/>
  <c r="AZ35" i="3"/>
  <c r="AW35" i="3"/>
  <c r="AV35" i="3" s="1"/>
  <c r="AT35" i="3"/>
  <c r="AQ35" i="3"/>
  <c r="AJ35" i="3"/>
  <c r="AI35" i="3" s="1"/>
  <c r="AG35" i="3"/>
  <c r="AB35" i="3"/>
  <c r="Z35" i="3"/>
  <c r="R35" i="3"/>
  <c r="O35" i="3"/>
  <c r="F35" i="3"/>
  <c r="E35" i="3" s="1"/>
  <c r="AZ34" i="3"/>
  <c r="AW34" i="3"/>
  <c r="AV34" i="3" s="1"/>
  <c r="AT34" i="3"/>
  <c r="AQ34" i="3"/>
  <c r="AJ34" i="3"/>
  <c r="AI34" i="3" s="1"/>
  <c r="AG34" i="3"/>
  <c r="AB34" i="3"/>
  <c r="Z34" i="3"/>
  <c r="R34" i="3"/>
  <c r="O34" i="3"/>
  <c r="F34" i="3"/>
  <c r="E34" i="3"/>
  <c r="AZ33" i="3"/>
  <c r="AW33" i="3"/>
  <c r="AV33" i="3"/>
  <c r="AT33" i="3"/>
  <c r="AQ33" i="3"/>
  <c r="AJ33" i="3"/>
  <c r="AI33" i="3"/>
  <c r="AG33" i="3"/>
  <c r="AB33" i="3"/>
  <c r="Z33" i="3"/>
  <c r="R33" i="3"/>
  <c r="E33" i="3" s="1"/>
  <c r="BB33" i="3" s="1"/>
  <c r="O33" i="3"/>
  <c r="F33" i="3"/>
  <c r="AZ32" i="3"/>
  <c r="AW32" i="3"/>
  <c r="AV32" i="3"/>
  <c r="AT32" i="3"/>
  <c r="AI32" i="3" s="1"/>
  <c r="AQ32" i="3"/>
  <c r="AJ32" i="3"/>
  <c r="AG32" i="3"/>
  <c r="AB32" i="3"/>
  <c r="Z32" i="3"/>
  <c r="R32" i="3"/>
  <c r="O32" i="3"/>
  <c r="F32" i="3"/>
  <c r="E32" i="3" s="1"/>
  <c r="BB32" i="3" s="1"/>
  <c r="AZ31" i="3"/>
  <c r="AW31" i="3"/>
  <c r="AV31" i="3" s="1"/>
  <c r="AT31" i="3"/>
  <c r="AQ31" i="3"/>
  <c r="AJ31" i="3"/>
  <c r="AI31" i="3" s="1"/>
  <c r="AG31" i="3"/>
  <c r="AB31" i="3"/>
  <c r="Z31" i="3"/>
  <c r="R31" i="3"/>
  <c r="O31" i="3"/>
  <c r="F31" i="3"/>
  <c r="E31" i="3" s="1"/>
  <c r="AZ30" i="3"/>
  <c r="AW30" i="3"/>
  <c r="AV30" i="3" s="1"/>
  <c r="AT30" i="3"/>
  <c r="AQ30" i="3"/>
  <c r="AJ30" i="3"/>
  <c r="AI30" i="3" s="1"/>
  <c r="AG30" i="3"/>
  <c r="AB30" i="3"/>
  <c r="Z30" i="3"/>
  <c r="R30" i="3"/>
  <c r="O30" i="3"/>
  <c r="F30" i="3"/>
  <c r="E30" i="3"/>
  <c r="AZ29" i="3"/>
  <c r="AW29" i="3"/>
  <c r="AV29" i="3"/>
  <c r="AT29" i="3"/>
  <c r="AQ29" i="3"/>
  <c r="AJ29" i="3"/>
  <c r="AI29" i="3"/>
  <c r="AG29" i="3"/>
  <c r="AB29" i="3"/>
  <c r="Z29" i="3"/>
  <c r="R29" i="3"/>
  <c r="E29" i="3" s="1"/>
  <c r="BB29" i="3" s="1"/>
  <c r="O29" i="3"/>
  <c r="F29" i="3"/>
  <c r="AZ28" i="3"/>
  <c r="AW28" i="3"/>
  <c r="AV28" i="3"/>
  <c r="AT28" i="3"/>
  <c r="AI28" i="3" s="1"/>
  <c r="AQ28" i="3"/>
  <c r="AJ28" i="3"/>
  <c r="AG28" i="3"/>
  <c r="AB28" i="3"/>
  <c r="Z28" i="3"/>
  <c r="R28" i="3"/>
  <c r="O28" i="3"/>
  <c r="F28" i="3"/>
  <c r="E28" i="3" s="1"/>
  <c r="BB28" i="3" s="1"/>
  <c r="AZ27" i="3"/>
  <c r="AW27" i="3"/>
  <c r="AV27" i="3" s="1"/>
  <c r="AT27" i="3"/>
  <c r="AQ27" i="3"/>
  <c r="AJ27" i="3"/>
  <c r="AI27" i="3" s="1"/>
  <c r="AG27" i="3"/>
  <c r="AB27" i="3"/>
  <c r="Z27" i="3"/>
  <c r="R27" i="3"/>
  <c r="O27" i="3"/>
  <c r="F27" i="3"/>
  <c r="E27" i="3" s="1"/>
  <c r="AZ26" i="3"/>
  <c r="AW26" i="3"/>
  <c r="AV26" i="3" s="1"/>
  <c r="AT26" i="3"/>
  <c r="AQ26" i="3"/>
  <c r="AJ26" i="3"/>
  <c r="AI26" i="3" s="1"/>
  <c r="AG26" i="3"/>
  <c r="AB26" i="3"/>
  <c r="Z26" i="3"/>
  <c r="R26" i="3"/>
  <c r="O26" i="3"/>
  <c r="F26" i="3"/>
  <c r="E26" i="3"/>
  <c r="AZ25" i="3"/>
  <c r="AW25" i="3"/>
  <c r="AV25" i="3"/>
  <c r="AT25" i="3"/>
  <c r="AQ25" i="3"/>
  <c r="AJ25" i="3"/>
  <c r="AI25" i="3"/>
  <c r="AG25" i="3"/>
  <c r="AB25" i="3"/>
  <c r="Z25" i="3"/>
  <c r="R25" i="3"/>
  <c r="E25" i="3" s="1"/>
  <c r="BB25" i="3" s="1"/>
  <c r="O25" i="3"/>
  <c r="F25" i="3"/>
  <c r="AZ24" i="3"/>
  <c r="AW24" i="3"/>
  <c r="AV24" i="3"/>
  <c r="AT24" i="3"/>
  <c r="AI24" i="3" s="1"/>
  <c r="AQ24" i="3"/>
  <c r="AJ24" i="3"/>
  <c r="AG24" i="3"/>
  <c r="AB24" i="3"/>
  <c r="Z24" i="3"/>
  <c r="R24" i="3"/>
  <c r="O24" i="3"/>
  <c r="F24" i="3"/>
  <c r="E24" i="3" s="1"/>
  <c r="BB24" i="3" s="1"/>
  <c r="AZ23" i="3"/>
  <c r="AW23" i="3"/>
  <c r="AV23" i="3" s="1"/>
  <c r="AT23" i="3"/>
  <c r="AQ23" i="3"/>
  <c r="AJ23" i="3"/>
  <c r="AI23" i="3" s="1"/>
  <c r="AG23" i="3"/>
  <c r="AB23" i="3"/>
  <c r="Z23" i="3"/>
  <c r="R23" i="3"/>
  <c r="O23" i="3"/>
  <c r="F23" i="3"/>
  <c r="E23" i="3" s="1"/>
  <c r="AZ22" i="3"/>
  <c r="AW22" i="3"/>
  <c r="AV22" i="3" s="1"/>
  <c r="AT22" i="3"/>
  <c r="AQ22" i="3"/>
  <c r="AJ22" i="3"/>
  <c r="AI22" i="3" s="1"/>
  <c r="AG22" i="3"/>
  <c r="AB22" i="3"/>
  <c r="Z22" i="3"/>
  <c r="R22" i="3"/>
  <c r="O22" i="3"/>
  <c r="F22" i="3"/>
  <c r="E22" i="3"/>
  <c r="AZ21" i="3"/>
  <c r="AW21" i="3"/>
  <c r="AV21" i="3"/>
  <c r="AT21" i="3"/>
  <c r="AQ21" i="3"/>
  <c r="AJ21" i="3"/>
  <c r="AI21" i="3"/>
  <c r="AG21" i="3"/>
  <c r="AB21" i="3"/>
  <c r="Z21" i="3"/>
  <c r="R21" i="3"/>
  <c r="E21" i="3" s="1"/>
  <c r="BB21" i="3" s="1"/>
  <c r="O21" i="3"/>
  <c r="F21" i="3"/>
  <c r="AZ20" i="3"/>
  <c r="AW20" i="3"/>
  <c r="AV20" i="3"/>
  <c r="AT20" i="3"/>
  <c r="AI20" i="3" s="1"/>
  <c r="AQ20" i="3"/>
  <c r="AJ20" i="3"/>
  <c r="AG20" i="3"/>
  <c r="AB20" i="3"/>
  <c r="Z20" i="3"/>
  <c r="R20" i="3"/>
  <c r="O20" i="3"/>
  <c r="F20" i="3"/>
  <c r="E20" i="3" s="1"/>
  <c r="BB20" i="3" s="1"/>
  <c r="AZ19" i="3"/>
  <c r="AW19" i="3"/>
  <c r="AV19" i="3" s="1"/>
  <c r="AT19" i="3"/>
  <c r="AQ19" i="3"/>
  <c r="AJ19" i="3"/>
  <c r="AI19" i="3" s="1"/>
  <c r="AG19" i="3"/>
  <c r="AB19" i="3"/>
  <c r="Z19" i="3"/>
  <c r="R19" i="3"/>
  <c r="O19" i="3"/>
  <c r="F19" i="3"/>
  <c r="E19" i="3" s="1"/>
  <c r="AZ18" i="3"/>
  <c r="AW18" i="3"/>
  <c r="AV18" i="3" s="1"/>
  <c r="AT18" i="3"/>
  <c r="AQ18" i="3"/>
  <c r="AJ18" i="3"/>
  <c r="AI18" i="3" s="1"/>
  <c r="AG18" i="3"/>
  <c r="AB18" i="3"/>
  <c r="Z18" i="3"/>
  <c r="R18" i="3"/>
  <c r="O18" i="3"/>
  <c r="F18" i="3"/>
  <c r="E18" i="3"/>
  <c r="AZ17" i="3"/>
  <c r="AW17" i="3"/>
  <c r="AV17" i="3"/>
  <c r="AT17" i="3"/>
  <c r="AQ17" i="3"/>
  <c r="AJ17" i="3"/>
  <c r="AI17" i="3"/>
  <c r="AG17" i="3"/>
  <c r="AB17" i="3"/>
  <c r="Z17" i="3"/>
  <c r="R17" i="3"/>
  <c r="E17" i="3" s="1"/>
  <c r="BB17" i="3" s="1"/>
  <c r="O17" i="3"/>
  <c r="F17" i="3"/>
  <c r="AZ16" i="3"/>
  <c r="AW16" i="3"/>
  <c r="AV16" i="3"/>
  <c r="AT16" i="3"/>
  <c r="AI16" i="3" s="1"/>
  <c r="AQ16" i="3"/>
  <c r="AJ16" i="3"/>
  <c r="AG16" i="3"/>
  <c r="AB16" i="3"/>
  <c r="Z16" i="3"/>
  <c r="R16" i="3"/>
  <c r="O16" i="3"/>
  <c r="F16" i="3"/>
  <c r="E16" i="3" s="1"/>
  <c r="BB16" i="3" s="1"/>
  <c r="AZ15" i="3"/>
  <c r="AW15" i="3"/>
  <c r="AV15" i="3" s="1"/>
  <c r="AT15" i="3"/>
  <c r="AQ15" i="3"/>
  <c r="AJ15" i="3"/>
  <c r="AI15" i="3" s="1"/>
  <c r="AG15" i="3"/>
  <c r="AB15" i="3"/>
  <c r="Z15" i="3"/>
  <c r="R15" i="3"/>
  <c r="O15" i="3"/>
  <c r="F15" i="3"/>
  <c r="E15" i="3" s="1"/>
  <c r="AZ14" i="3"/>
  <c r="AW14" i="3"/>
  <c r="AV14" i="3" s="1"/>
  <c r="AT14" i="3"/>
  <c r="AQ14" i="3"/>
  <c r="AJ14" i="3"/>
  <c r="AI14" i="3" s="1"/>
  <c r="AG14" i="3"/>
  <c r="AB14" i="3"/>
  <c r="Z14" i="3"/>
  <c r="R14" i="3"/>
  <c r="O14" i="3"/>
  <c r="F14" i="3"/>
  <c r="E14" i="3"/>
  <c r="AZ13" i="3"/>
  <c r="AW13" i="3"/>
  <c r="AV13" i="3"/>
  <c r="AT13" i="3"/>
  <c r="AQ13" i="3"/>
  <c r="AJ13" i="3"/>
  <c r="AI13" i="3"/>
  <c r="AG13" i="3"/>
  <c r="AB13" i="3"/>
  <c r="Z13" i="3"/>
  <c r="R13" i="3"/>
  <c r="E13" i="3" s="1"/>
  <c r="BB13" i="3" s="1"/>
  <c r="O13" i="3"/>
  <c r="F13" i="3"/>
  <c r="AZ12" i="3"/>
  <c r="AW12" i="3"/>
  <c r="AV12" i="3"/>
  <c r="AT12" i="3"/>
  <c r="AI12" i="3" s="1"/>
  <c r="AQ12" i="3"/>
  <c r="AJ12" i="3"/>
  <c r="AG12" i="3"/>
  <c r="AB12" i="3"/>
  <c r="Z12" i="3"/>
  <c r="R12" i="3"/>
  <c r="O12" i="3"/>
  <c r="F12" i="3"/>
  <c r="E12" i="3" s="1"/>
  <c r="BB12" i="3" s="1"/>
  <c r="AZ11" i="3"/>
  <c r="AW11" i="3"/>
  <c r="AV11" i="3" s="1"/>
  <c r="AT11" i="3"/>
  <c r="AQ11" i="3"/>
  <c r="AJ11" i="3"/>
  <c r="AI11" i="3" s="1"/>
  <c r="AG11" i="3"/>
  <c r="AB11" i="3"/>
  <c r="Z11" i="3"/>
  <c r="R11" i="3"/>
  <c r="O11" i="3"/>
  <c r="F11" i="3"/>
  <c r="E11" i="3" s="1"/>
  <c r="AZ10" i="3"/>
  <c r="AW10" i="3"/>
  <c r="AV10" i="3" s="1"/>
  <c r="AT10" i="3"/>
  <c r="AQ10" i="3"/>
  <c r="AJ10" i="3"/>
  <c r="AI10" i="3" s="1"/>
  <c r="AG10" i="3"/>
  <c r="AB10" i="3"/>
  <c r="Z10" i="3"/>
  <c r="R10" i="3"/>
  <c r="O10" i="3"/>
  <c r="F10" i="3"/>
  <c r="E10" i="3"/>
  <c r="AZ9" i="3"/>
  <c r="AW9" i="3"/>
  <c r="AV9" i="3"/>
  <c r="AT9" i="3"/>
  <c r="AQ9" i="3"/>
  <c r="AJ9" i="3"/>
  <c r="AI9" i="3"/>
  <c r="AG9" i="3"/>
  <c r="AB9" i="3"/>
  <c r="Z9" i="3"/>
  <c r="R9" i="3"/>
  <c r="E9" i="3" s="1"/>
  <c r="BB9" i="3" s="1"/>
  <c r="O9" i="3"/>
  <c r="F9" i="3"/>
  <c r="AZ8" i="3"/>
  <c r="AW8" i="3"/>
  <c r="AV8" i="3"/>
  <c r="AT8" i="3"/>
  <c r="AI8" i="3" s="1"/>
  <c r="AQ8" i="3"/>
  <c r="AJ8" i="3"/>
  <c r="AG8" i="3"/>
  <c r="AB8" i="3"/>
  <c r="Z8" i="3"/>
  <c r="R8" i="3"/>
  <c r="O8" i="3"/>
  <c r="F8" i="3"/>
  <c r="E8" i="3" s="1"/>
  <c r="BB8" i="3" s="1"/>
  <c r="AZ7" i="3"/>
  <c r="AW7" i="3"/>
  <c r="AV7" i="3" s="1"/>
  <c r="AT7" i="3"/>
  <c r="AQ7" i="3"/>
  <c r="AJ7" i="3"/>
  <c r="AI7" i="3" s="1"/>
  <c r="AG7" i="3"/>
  <c r="AB7" i="3"/>
  <c r="Z7" i="3"/>
  <c r="R7" i="3"/>
  <c r="O7" i="3"/>
  <c r="F7" i="3"/>
  <c r="E7" i="3" s="1"/>
  <c r="AZ6" i="3"/>
  <c r="AW6" i="3"/>
  <c r="AV6" i="3" s="1"/>
  <c r="AT6" i="3"/>
  <c r="AQ6" i="3"/>
  <c r="AJ6" i="3"/>
  <c r="AI6" i="3" s="1"/>
  <c r="AG6" i="3"/>
  <c r="AB6" i="3"/>
  <c r="Z6" i="3"/>
  <c r="R6" i="3"/>
  <c r="O6" i="3"/>
  <c r="F6" i="3"/>
  <c r="E6" i="3"/>
  <c r="AZ5" i="3"/>
  <c r="AW5" i="3"/>
  <c r="AV5" i="3"/>
  <c r="AT5" i="3"/>
  <c r="AQ5" i="3"/>
  <c r="AJ5" i="3"/>
  <c r="AI5" i="3"/>
  <c r="AG5" i="3"/>
  <c r="AB5" i="3"/>
  <c r="Z5" i="3"/>
  <c r="R5" i="3"/>
  <c r="E5" i="3" s="1"/>
  <c r="BB5" i="3" s="1"/>
  <c r="O5" i="3"/>
  <c r="F5" i="3"/>
  <c r="AZ4" i="3"/>
  <c r="AW4" i="3"/>
  <c r="AV4" i="3"/>
  <c r="AT4" i="3"/>
  <c r="AI4" i="3" s="1"/>
  <c r="AQ4" i="3"/>
  <c r="AJ4" i="3"/>
  <c r="AG4" i="3"/>
  <c r="AB4" i="3"/>
  <c r="Z4" i="3"/>
  <c r="R4" i="3"/>
  <c r="O4" i="3"/>
  <c r="F4" i="3"/>
  <c r="E4" i="3" s="1"/>
  <c r="BB4" i="3" s="1"/>
  <c r="AZ3" i="3"/>
  <c r="AW3" i="3"/>
  <c r="AV3" i="3" s="1"/>
  <c r="AT3" i="3"/>
  <c r="AQ3" i="3"/>
  <c r="AJ3" i="3"/>
  <c r="AI3" i="3" s="1"/>
  <c r="AG3" i="3"/>
  <c r="AB3" i="3"/>
  <c r="Z3" i="3"/>
  <c r="R3" i="3"/>
  <c r="O3" i="3"/>
  <c r="F3" i="3"/>
  <c r="E3" i="3" s="1"/>
  <c r="AZ2" i="3"/>
  <c r="AW2" i="3"/>
  <c r="AV2" i="3" s="1"/>
  <c r="AT2" i="3"/>
  <c r="AQ2" i="3"/>
  <c r="AJ2" i="3"/>
  <c r="AI2" i="3" s="1"/>
  <c r="AG2" i="3"/>
  <c r="AB2" i="3"/>
  <c r="Z2" i="3"/>
  <c r="R2" i="3"/>
  <c r="O2" i="3"/>
  <c r="F2" i="3"/>
  <c r="E2" i="3"/>
  <c r="BB2" i="3" l="1"/>
  <c r="BB3" i="3"/>
  <c r="BB6" i="3"/>
  <c r="BB7" i="3"/>
  <c r="BB10" i="3"/>
  <c r="BB11" i="3"/>
  <c r="BB14" i="3"/>
  <c r="BB15" i="3"/>
  <c r="BB18" i="3"/>
  <c r="BB19" i="3"/>
  <c r="BB22" i="3"/>
  <c r="BB23" i="3"/>
  <c r="BB26" i="3"/>
  <c r="BB27" i="3"/>
  <c r="BB30" i="3"/>
  <c r="BB31" i="3"/>
  <c r="BB34" i="3"/>
  <c r="BB35" i="3"/>
  <c r="BB38" i="3"/>
  <c r="BB39" i="3"/>
  <c r="BB42" i="3"/>
  <c r="BB43" i="3"/>
  <c r="BB83" i="3"/>
  <c r="BB46" i="3"/>
  <c r="BB47" i="3"/>
  <c r="BB66" i="3"/>
  <c r="BB275" i="3"/>
  <c r="E91" i="3"/>
  <c r="BB119" i="3"/>
  <c r="BB135" i="3"/>
  <c r="BB167" i="3"/>
  <c r="BB50" i="3"/>
  <c r="BB51" i="3"/>
  <c r="AI59" i="3"/>
  <c r="AI63" i="3"/>
  <c r="BB63" i="3" s="1"/>
  <c r="AV67" i="3"/>
  <c r="BB70" i="3"/>
  <c r="E76" i="3"/>
  <c r="BB76" i="3" s="1"/>
  <c r="AI79" i="3"/>
  <c r="BB79" i="3" s="1"/>
  <c r="AI83" i="3"/>
  <c r="AI87" i="3"/>
  <c r="AI91" i="3"/>
  <c r="AI95" i="3"/>
  <c r="AI99" i="3"/>
  <c r="BB99" i="3" s="1"/>
  <c r="AI103" i="3"/>
  <c r="BB103" i="3" s="1"/>
  <c r="AI107" i="3"/>
  <c r="BB107" i="3" s="1"/>
  <c r="AI111" i="3"/>
  <c r="BB111" i="3" s="1"/>
  <c r="AI115" i="3"/>
  <c r="BB115" i="3" s="1"/>
  <c r="AI119" i="3"/>
  <c r="AI123" i="3"/>
  <c r="BB123" i="3" s="1"/>
  <c r="AI127" i="3"/>
  <c r="AI131" i="3"/>
  <c r="BB131" i="3" s="1"/>
  <c r="AI135" i="3"/>
  <c r="AI139" i="3"/>
  <c r="BB139" i="3" s="1"/>
  <c r="AI143" i="3"/>
  <c r="AI147" i="3"/>
  <c r="BB147" i="3" s="1"/>
  <c r="AI151" i="3"/>
  <c r="AI155" i="3"/>
  <c r="BB155" i="3" s="1"/>
  <c r="AI159" i="3"/>
  <c r="BB159" i="3" s="1"/>
  <c r="AI163" i="3"/>
  <c r="BB163" i="3" s="1"/>
  <c r="AI167" i="3"/>
  <c r="AI171" i="3"/>
  <c r="AI172" i="3"/>
  <c r="BB187" i="3"/>
  <c r="BB203" i="3"/>
  <c r="BB219" i="3"/>
  <c r="BB235" i="3"/>
  <c r="BB251" i="3"/>
  <c r="BB270" i="3"/>
  <c r="BB59" i="3"/>
  <c r="BB87" i="3"/>
  <c r="BB95" i="3"/>
  <c r="BB127" i="3"/>
  <c r="BB143" i="3"/>
  <c r="BB151" i="3"/>
  <c r="BB171" i="3"/>
  <c r="E44" i="3"/>
  <c r="BB44" i="3" s="1"/>
  <c r="BB54" i="3"/>
  <c r="BB55" i="3"/>
  <c r="E61" i="3"/>
  <c r="BB61" i="3" s="1"/>
  <c r="E64" i="3"/>
  <c r="BB64" i="3" s="1"/>
  <c r="AI67" i="3"/>
  <c r="BB67" i="3" s="1"/>
  <c r="AV71" i="3"/>
  <c r="BB71" i="3" s="1"/>
  <c r="BB74" i="3"/>
  <c r="BB75" i="3"/>
  <c r="E80" i="3"/>
  <c r="BB80" i="3" s="1"/>
  <c r="E81" i="3"/>
  <c r="BB81" i="3" s="1"/>
  <c r="E84" i="3"/>
  <c r="BB84" i="3" s="1"/>
  <c r="E85" i="3"/>
  <c r="BB85" i="3" s="1"/>
  <c r="E88" i="3"/>
  <c r="BB88" i="3" s="1"/>
  <c r="E89" i="3"/>
  <c r="BB89" i="3" s="1"/>
  <c r="E92" i="3"/>
  <c r="BB92" i="3" s="1"/>
  <c r="E93" i="3"/>
  <c r="BB93" i="3" s="1"/>
  <c r="E96" i="3"/>
  <c r="BB96" i="3" s="1"/>
  <c r="E97" i="3"/>
  <c r="BB97" i="3" s="1"/>
  <c r="E100" i="3"/>
  <c r="BB100" i="3" s="1"/>
  <c r="E101" i="3"/>
  <c r="BB101" i="3" s="1"/>
  <c r="E104" i="3"/>
  <c r="BB104" i="3" s="1"/>
  <c r="E105" i="3"/>
  <c r="BB105" i="3" s="1"/>
  <c r="E108" i="3"/>
  <c r="BB108" i="3" s="1"/>
  <c r="E109" i="3"/>
  <c r="BB109" i="3" s="1"/>
  <c r="E112" i="3"/>
  <c r="BB112" i="3" s="1"/>
  <c r="E113" i="3"/>
  <c r="BB113" i="3" s="1"/>
  <c r="E116" i="3"/>
  <c r="BB116" i="3" s="1"/>
  <c r="E117" i="3"/>
  <c r="BB117" i="3" s="1"/>
  <c r="E120" i="3"/>
  <c r="BB120" i="3" s="1"/>
  <c r="E121" i="3"/>
  <c r="BB121" i="3" s="1"/>
  <c r="E124" i="3"/>
  <c r="BB124" i="3" s="1"/>
  <c r="E125" i="3"/>
  <c r="BB125" i="3" s="1"/>
  <c r="E128" i="3"/>
  <c r="BB128" i="3" s="1"/>
  <c r="E129" i="3"/>
  <c r="BB129" i="3" s="1"/>
  <c r="E132" i="3"/>
  <c r="BB132" i="3" s="1"/>
  <c r="E133" i="3"/>
  <c r="BB133" i="3" s="1"/>
  <c r="E136" i="3"/>
  <c r="BB136" i="3" s="1"/>
  <c r="E137" i="3"/>
  <c r="BB137" i="3" s="1"/>
  <c r="E140" i="3"/>
  <c r="BB140" i="3" s="1"/>
  <c r="E141" i="3"/>
  <c r="BB141" i="3" s="1"/>
  <c r="E144" i="3"/>
  <c r="BB144" i="3" s="1"/>
  <c r="E145" i="3"/>
  <c r="BB145" i="3" s="1"/>
  <c r="E148" i="3"/>
  <c r="BB148" i="3" s="1"/>
  <c r="E149" i="3"/>
  <c r="BB149" i="3" s="1"/>
  <c r="E152" i="3"/>
  <c r="BB152" i="3" s="1"/>
  <c r="E153" i="3"/>
  <c r="BB153" i="3" s="1"/>
  <c r="E156" i="3"/>
  <c r="BB156" i="3" s="1"/>
  <c r="E157" i="3"/>
  <c r="BB157" i="3" s="1"/>
  <c r="E160" i="3"/>
  <c r="BB160" i="3" s="1"/>
  <c r="E161" i="3"/>
  <c r="BB161" i="3" s="1"/>
  <c r="E164" i="3"/>
  <c r="BB164" i="3" s="1"/>
  <c r="E165" i="3"/>
  <c r="BB165" i="3" s="1"/>
  <c r="E168" i="3"/>
  <c r="BB168" i="3" s="1"/>
  <c r="E169" i="3"/>
  <c r="BB169" i="3" s="1"/>
  <c r="E172" i="3"/>
  <c r="BB172" i="3" s="1"/>
  <c r="BB175" i="3"/>
  <c r="BB180" i="3"/>
  <c r="BB183" i="3"/>
  <c r="BB184" i="3"/>
  <c r="BB267" i="3"/>
  <c r="E173" i="3"/>
  <c r="BB173" i="3" s="1"/>
  <c r="E177" i="3"/>
  <c r="BB177" i="3" s="1"/>
  <c r="E181" i="3"/>
  <c r="BB181" i="3" s="1"/>
  <c r="E206" i="3"/>
  <c r="BB206" i="3" s="1"/>
  <c r="BB291" i="3"/>
  <c r="BB307" i="3"/>
  <c r="BB174" i="3"/>
  <c r="AV175" i="3"/>
  <c r="BB178" i="3"/>
  <c r="AV179" i="3"/>
  <c r="BB182" i="3"/>
  <c r="AV183" i="3"/>
  <c r="BB188" i="3"/>
  <c r="AV189" i="3"/>
  <c r="BB191" i="3"/>
  <c r="BB196" i="3"/>
  <c r="AV197" i="3"/>
  <c r="BB199" i="3"/>
  <c r="BB204" i="3"/>
  <c r="BB207" i="3"/>
  <c r="BB212" i="3"/>
  <c r="AV213" i="3"/>
  <c r="BB215" i="3"/>
  <c r="BB220" i="3"/>
  <c r="AV221" i="3"/>
  <c r="BB223" i="3"/>
  <c r="BB228" i="3"/>
  <c r="AV229" i="3"/>
  <c r="BB231" i="3"/>
  <c r="BB236" i="3"/>
  <c r="AV237" i="3"/>
  <c r="BB239" i="3"/>
  <c r="BB244" i="3"/>
  <c r="BB247" i="3"/>
  <c r="BB252" i="3"/>
  <c r="BB255" i="3"/>
  <c r="BB260" i="3"/>
  <c r="AV261" i="3"/>
  <c r="BB263" i="3"/>
  <c r="BB268" i="3"/>
  <c r="BB276" i="3"/>
  <c r="AV277" i="3"/>
  <c r="BB287" i="3"/>
  <c r="BB288" i="3"/>
  <c r="BB303" i="3"/>
  <c r="BB304" i="3"/>
  <c r="AI175" i="3"/>
  <c r="AI176" i="3"/>
  <c r="BB176" i="3" s="1"/>
  <c r="AI179" i="3"/>
  <c r="BB179" i="3" s="1"/>
  <c r="AI180" i="3"/>
  <c r="AI183" i="3"/>
  <c r="E194" i="3"/>
  <c r="BB194" i="3" s="1"/>
  <c r="E218" i="3"/>
  <c r="BB218" i="3" s="1"/>
  <c r="E226" i="3"/>
  <c r="BB226" i="3" s="1"/>
  <c r="E234" i="3"/>
  <c r="BB234" i="3" s="1"/>
  <c r="E266" i="3"/>
  <c r="BB266" i="3" s="1"/>
  <c r="BB284" i="3"/>
  <c r="BB300" i="3"/>
  <c r="AI184" i="3"/>
  <c r="BB407" i="3"/>
  <c r="BB415" i="3"/>
  <c r="BB423" i="3"/>
  <c r="BB431" i="3"/>
  <c r="BB464" i="3"/>
  <c r="E185" i="3"/>
  <c r="BB185" i="3" s="1"/>
  <c r="E186" i="3"/>
  <c r="BB186" i="3" s="1"/>
  <c r="E189" i="3"/>
  <c r="E190" i="3"/>
  <c r="BB190" i="3" s="1"/>
  <c r="E193" i="3"/>
  <c r="BB193" i="3" s="1"/>
  <c r="E197" i="3"/>
  <c r="E198" i="3"/>
  <c r="BB198" i="3" s="1"/>
  <c r="E201" i="3"/>
  <c r="BB201" i="3" s="1"/>
  <c r="E202" i="3"/>
  <c r="BB202" i="3" s="1"/>
  <c r="E205" i="3"/>
  <c r="BB205" i="3" s="1"/>
  <c r="E209" i="3"/>
  <c r="BB209" i="3" s="1"/>
  <c r="E210" i="3"/>
  <c r="BB210" i="3" s="1"/>
  <c r="E213" i="3"/>
  <c r="BB213" i="3" s="1"/>
  <c r="E214" i="3"/>
  <c r="BB214" i="3" s="1"/>
  <c r="E217" i="3"/>
  <c r="BB217" i="3" s="1"/>
  <c r="E221" i="3"/>
  <c r="BB221" i="3" s="1"/>
  <c r="E222" i="3"/>
  <c r="BB222" i="3" s="1"/>
  <c r="E225" i="3"/>
  <c r="BB225" i="3" s="1"/>
  <c r="E229" i="3"/>
  <c r="BB229" i="3" s="1"/>
  <c r="E230" i="3"/>
  <c r="BB230" i="3" s="1"/>
  <c r="E233" i="3"/>
  <c r="BB233" i="3" s="1"/>
  <c r="E237" i="3"/>
  <c r="BB237" i="3" s="1"/>
  <c r="E238" i="3"/>
  <c r="BB238" i="3" s="1"/>
  <c r="E241" i="3"/>
  <c r="BB241" i="3" s="1"/>
  <c r="E242" i="3"/>
  <c r="BB242" i="3" s="1"/>
  <c r="E245" i="3"/>
  <c r="BB245" i="3" s="1"/>
  <c r="E246" i="3"/>
  <c r="BB246" i="3" s="1"/>
  <c r="E249" i="3"/>
  <c r="BB249" i="3" s="1"/>
  <c r="E250" i="3"/>
  <c r="BB250" i="3" s="1"/>
  <c r="E253" i="3"/>
  <c r="BB253" i="3" s="1"/>
  <c r="E254" i="3"/>
  <c r="BB254" i="3" s="1"/>
  <c r="E257" i="3"/>
  <c r="BB257" i="3" s="1"/>
  <c r="E258" i="3"/>
  <c r="BB258" i="3" s="1"/>
  <c r="E261" i="3"/>
  <c r="BB261" i="3" s="1"/>
  <c r="E262" i="3"/>
  <c r="BB262" i="3" s="1"/>
  <c r="E265" i="3"/>
  <c r="BB265" i="3" s="1"/>
  <c r="E269" i="3"/>
  <c r="BB269" i="3" s="1"/>
  <c r="E273" i="3"/>
  <c r="BB273" i="3" s="1"/>
  <c r="E274" i="3"/>
  <c r="BB274" i="3" s="1"/>
  <c r="E277" i="3"/>
  <c r="BB277" i="3" s="1"/>
  <c r="E278" i="3"/>
  <c r="BB278" i="3" s="1"/>
  <c r="E281" i="3"/>
  <c r="E282" i="3"/>
  <c r="BB282" i="3" s="1"/>
  <c r="E285" i="3"/>
  <c r="BB285" i="3" s="1"/>
  <c r="E286" i="3"/>
  <c r="BB286" i="3" s="1"/>
  <c r="E289" i="3"/>
  <c r="BB289" i="3" s="1"/>
  <c r="E293" i="3"/>
  <c r="E294" i="3"/>
  <c r="BB294" i="3" s="1"/>
  <c r="E297" i="3"/>
  <c r="BB297" i="3" s="1"/>
  <c r="E301" i="3"/>
  <c r="BB301" i="3" s="1"/>
  <c r="E305" i="3"/>
  <c r="BB305" i="3" s="1"/>
  <c r="E309" i="3"/>
  <c r="BB309" i="3" s="1"/>
  <c r="E325" i="3"/>
  <c r="BB325" i="3" s="1"/>
  <c r="E333" i="3"/>
  <c r="BB333" i="3" s="1"/>
  <c r="E341" i="3"/>
  <c r="BB341" i="3" s="1"/>
  <c r="E349" i="3"/>
  <c r="BB349" i="3" s="1"/>
  <c r="E357" i="3"/>
  <c r="BB357" i="3" s="1"/>
  <c r="E365" i="3"/>
  <c r="BB365" i="3" s="1"/>
  <c r="E373" i="3"/>
  <c r="BB373" i="3" s="1"/>
  <c r="E381" i="3"/>
  <c r="BB381" i="3" s="1"/>
  <c r="E389" i="3"/>
  <c r="BB389" i="3" s="1"/>
  <c r="E397" i="3"/>
  <c r="BB397" i="3" s="1"/>
  <c r="E405" i="3"/>
  <c r="BB405" i="3" s="1"/>
  <c r="E413" i="3"/>
  <c r="BB413" i="3" s="1"/>
  <c r="E421" i="3"/>
  <c r="BB421" i="3" s="1"/>
  <c r="E429" i="3"/>
  <c r="BB429" i="3" s="1"/>
  <c r="AV281" i="3"/>
  <c r="AV285" i="3"/>
  <c r="AV289" i="3"/>
  <c r="E290" i="3"/>
  <c r="BB290" i="3" s="1"/>
  <c r="AV293" i="3"/>
  <c r="E298" i="3"/>
  <c r="BB298" i="3" s="1"/>
  <c r="E302" i="3"/>
  <c r="BB302" i="3" s="1"/>
  <c r="E306" i="3"/>
  <c r="BB306" i="3" s="1"/>
  <c r="BB310" i="3"/>
  <c r="BB315" i="3"/>
  <c r="AV316" i="3"/>
  <c r="BB318" i="3"/>
  <c r="BB323" i="3"/>
  <c r="AV324" i="3"/>
  <c r="BB326" i="3"/>
  <c r="BB331" i="3"/>
  <c r="BB334" i="3"/>
  <c r="BB339" i="3"/>
  <c r="BB342" i="3"/>
  <c r="BB347" i="3"/>
  <c r="BB350" i="3"/>
  <c r="BB355" i="3"/>
  <c r="BB358" i="3"/>
  <c r="BB363" i="3"/>
  <c r="BB366" i="3"/>
  <c r="BB371" i="3"/>
  <c r="BB374" i="3"/>
  <c r="BB379" i="3"/>
  <c r="BB382" i="3"/>
  <c r="BB387" i="3"/>
  <c r="BB390" i="3"/>
  <c r="BB395" i="3"/>
  <c r="BB398" i="3"/>
  <c r="BB403" i="3"/>
  <c r="BB406" i="3"/>
  <c r="BB411" i="3"/>
  <c r="BB414" i="3"/>
  <c r="BB419" i="3"/>
  <c r="BB422" i="3"/>
  <c r="BB427" i="3"/>
  <c r="BB430" i="3"/>
  <c r="BB524" i="3"/>
  <c r="BB496" i="3"/>
  <c r="BB540" i="3"/>
  <c r="BB516" i="3"/>
  <c r="E308" i="3"/>
  <c r="BB308" i="3" s="1"/>
  <c r="E312" i="3"/>
  <c r="BB312" i="3" s="1"/>
  <c r="E313" i="3"/>
  <c r="BB313" i="3" s="1"/>
  <c r="E316" i="3"/>
  <c r="BB316" i="3" s="1"/>
  <c r="E317" i="3"/>
  <c r="BB317" i="3" s="1"/>
  <c r="E320" i="3"/>
  <c r="BB320" i="3" s="1"/>
  <c r="E321" i="3"/>
  <c r="BB321" i="3" s="1"/>
  <c r="E324" i="3"/>
  <c r="BB324" i="3" s="1"/>
  <c r="E328" i="3"/>
  <c r="BB328" i="3" s="1"/>
  <c r="E332" i="3"/>
  <c r="BB332" i="3" s="1"/>
  <c r="E336" i="3"/>
  <c r="BB336" i="3" s="1"/>
  <c r="E340" i="3"/>
  <c r="BB340" i="3" s="1"/>
  <c r="E344" i="3"/>
  <c r="BB344" i="3" s="1"/>
  <c r="E348" i="3"/>
  <c r="BB348" i="3" s="1"/>
  <c r="E352" i="3"/>
  <c r="BB352" i="3" s="1"/>
  <c r="E356" i="3"/>
  <c r="BB356" i="3" s="1"/>
  <c r="E360" i="3"/>
  <c r="BB360" i="3" s="1"/>
  <c r="E364" i="3"/>
  <c r="BB364" i="3" s="1"/>
  <c r="E368" i="3"/>
  <c r="BB368" i="3" s="1"/>
  <c r="E372" i="3"/>
  <c r="BB372" i="3" s="1"/>
  <c r="E376" i="3"/>
  <c r="BB376" i="3" s="1"/>
  <c r="E380" i="3"/>
  <c r="BB380" i="3" s="1"/>
  <c r="E384" i="3"/>
  <c r="BB384" i="3" s="1"/>
  <c r="E388" i="3"/>
  <c r="BB388" i="3" s="1"/>
  <c r="E392" i="3"/>
  <c r="BB392" i="3" s="1"/>
  <c r="E396" i="3"/>
  <c r="BB396" i="3" s="1"/>
  <c r="E400" i="3"/>
  <c r="BB400" i="3" s="1"/>
  <c r="E404" i="3"/>
  <c r="BB404" i="3" s="1"/>
  <c r="E408" i="3"/>
  <c r="BB408" i="3" s="1"/>
  <c r="E412" i="3"/>
  <c r="BB412" i="3" s="1"/>
  <c r="E416" i="3"/>
  <c r="BB416" i="3" s="1"/>
  <c r="E420" i="3"/>
  <c r="BB420" i="3" s="1"/>
  <c r="E424" i="3"/>
  <c r="BB424" i="3" s="1"/>
  <c r="E428" i="3"/>
  <c r="BB428" i="3" s="1"/>
  <c r="E432" i="3"/>
  <c r="BB432" i="3" s="1"/>
  <c r="E436" i="3"/>
  <c r="BB436" i="3" s="1"/>
  <c r="E440" i="3"/>
  <c r="BB440" i="3" s="1"/>
  <c r="E444" i="3"/>
  <c r="BB444" i="3" s="1"/>
  <c r="E448" i="3"/>
  <c r="BB448" i="3" s="1"/>
  <c r="E452" i="3"/>
  <c r="BB452" i="3" s="1"/>
  <c r="BB456" i="3"/>
  <c r="BB457" i="3"/>
  <c r="E465" i="3"/>
  <c r="BB465" i="3" s="1"/>
  <c r="E486" i="3"/>
  <c r="BB486" i="3" s="1"/>
  <c r="BB508" i="3"/>
  <c r="E529" i="3"/>
  <c r="E455" i="3"/>
  <c r="BB455" i="3" s="1"/>
  <c r="BB473" i="3"/>
  <c r="BB489" i="3"/>
  <c r="BB521" i="3"/>
  <c r="AV454" i="3"/>
  <c r="BB454" i="3" s="1"/>
  <c r="E459" i="3"/>
  <c r="BB459" i="3" s="1"/>
  <c r="E461" i="3"/>
  <c r="E477" i="3"/>
  <c r="BB477" i="3" s="1"/>
  <c r="E482" i="3"/>
  <c r="BB482" i="3" s="1"/>
  <c r="E493" i="3"/>
  <c r="BB493" i="3" s="1"/>
  <c r="E509" i="3"/>
  <c r="E525" i="3"/>
  <c r="E530" i="3"/>
  <c r="BB530" i="3" s="1"/>
  <c r="E541" i="3"/>
  <c r="AV460" i="3"/>
  <c r="AI461" i="3"/>
  <c r="AV464" i="3"/>
  <c r="AV468" i="3"/>
  <c r="AI469" i="3"/>
  <c r="BB469" i="3" s="1"/>
  <c r="AV472" i="3"/>
  <c r="AI473" i="3"/>
  <c r="AV476" i="3"/>
  <c r="AI477" i="3"/>
  <c r="AV480" i="3"/>
  <c r="BB480" i="3" s="1"/>
  <c r="AI481" i="3"/>
  <c r="BB481" i="3" s="1"/>
  <c r="AV484" i="3"/>
  <c r="AI485" i="3"/>
  <c r="BB485" i="3" s="1"/>
  <c r="AV488" i="3"/>
  <c r="AI489" i="3"/>
  <c r="AV492" i="3"/>
  <c r="AI493" i="3"/>
  <c r="AV496" i="3"/>
  <c r="AV500" i="3"/>
  <c r="AI501" i="3"/>
  <c r="BB501" i="3" s="1"/>
  <c r="AV504" i="3"/>
  <c r="AI505" i="3"/>
  <c r="BB505" i="3" s="1"/>
  <c r="AV508" i="3"/>
  <c r="AV512" i="3"/>
  <c r="AV516" i="3"/>
  <c r="AV520" i="3"/>
  <c r="AV524" i="3"/>
  <c r="AI525" i="3"/>
  <c r="AV528" i="3"/>
  <c r="AI529" i="3"/>
  <c r="AV532" i="3"/>
  <c r="AI533" i="3"/>
  <c r="BB533" i="3" s="1"/>
  <c r="AV536" i="3"/>
  <c r="AI537" i="3"/>
  <c r="BB537" i="3" s="1"/>
  <c r="AV540" i="3"/>
  <c r="AI541" i="3"/>
  <c r="AI460" i="3"/>
  <c r="BB460" i="3" s="1"/>
  <c r="AI464" i="3"/>
  <c r="AI465" i="3"/>
  <c r="AI468" i="3"/>
  <c r="BB468" i="3" s="1"/>
  <c r="AI472" i="3"/>
  <c r="BB472" i="3" s="1"/>
  <c r="AI476" i="3"/>
  <c r="BB476" i="3" s="1"/>
  <c r="AI480" i="3"/>
  <c r="AI484" i="3"/>
  <c r="BB484" i="3" s="1"/>
  <c r="AI488" i="3"/>
  <c r="BB488" i="3" s="1"/>
  <c r="AI492" i="3"/>
  <c r="BB492" i="3" s="1"/>
  <c r="AI496" i="3"/>
  <c r="AI497" i="3"/>
  <c r="BB497" i="3" s="1"/>
  <c r="AI500" i="3"/>
  <c r="BB500" i="3" s="1"/>
  <c r="AI504" i="3"/>
  <c r="BB504" i="3" s="1"/>
  <c r="AI508" i="3"/>
  <c r="AI509" i="3"/>
  <c r="AI512" i="3"/>
  <c r="BB512" i="3" s="1"/>
  <c r="AI513" i="3"/>
  <c r="BB513" i="3" s="1"/>
  <c r="AI516" i="3"/>
  <c r="AI517" i="3"/>
  <c r="BB517" i="3" s="1"/>
  <c r="AI520" i="3"/>
  <c r="BB520" i="3" s="1"/>
  <c r="AI521" i="3"/>
  <c r="AI524" i="3"/>
  <c r="AI528" i="3"/>
  <c r="BB528" i="3" s="1"/>
  <c r="AI532" i="3"/>
  <c r="BB532" i="3" s="1"/>
  <c r="AI536" i="3"/>
  <c r="BB536" i="3" s="1"/>
  <c r="AI540" i="3"/>
  <c r="AW543" i="2"/>
  <c r="AV543" i="2" s="1"/>
  <c r="AT543" i="2"/>
  <c r="AQ543" i="2"/>
  <c r="AJ543" i="2"/>
  <c r="AI543" i="2" s="1"/>
  <c r="AG543" i="2"/>
  <c r="AB543" i="2"/>
  <c r="Z543" i="2"/>
  <c r="R543" i="2"/>
  <c r="O543" i="2"/>
  <c r="E543" i="2" s="1"/>
  <c r="F543" i="2"/>
  <c r="AW542" i="2"/>
  <c r="AV542" i="2" s="1"/>
  <c r="AT542" i="2"/>
  <c r="AQ542" i="2"/>
  <c r="AJ542" i="2"/>
  <c r="AI542" i="2" s="1"/>
  <c r="AG542" i="2"/>
  <c r="AB542" i="2"/>
  <c r="Z542" i="2"/>
  <c r="R542" i="2"/>
  <c r="O542" i="2"/>
  <c r="F542" i="2"/>
  <c r="E542" i="2"/>
  <c r="AW541" i="2"/>
  <c r="AV541" i="2" s="1"/>
  <c r="AT541" i="2"/>
  <c r="AQ541" i="2"/>
  <c r="AJ541" i="2"/>
  <c r="AG541" i="2"/>
  <c r="AB541" i="2"/>
  <c r="Z541" i="2"/>
  <c r="R541" i="2"/>
  <c r="O541" i="2"/>
  <c r="E541" i="2" s="1"/>
  <c r="F541" i="2"/>
  <c r="AW540" i="2"/>
  <c r="AV540" i="2" s="1"/>
  <c r="AT540" i="2"/>
  <c r="AQ540" i="2"/>
  <c r="AJ540" i="2"/>
  <c r="AI540" i="2" s="1"/>
  <c r="AG540" i="2"/>
  <c r="AB540" i="2"/>
  <c r="Z540" i="2"/>
  <c r="R540" i="2"/>
  <c r="O540" i="2"/>
  <c r="F540" i="2"/>
  <c r="E540" i="2"/>
  <c r="AW539" i="2"/>
  <c r="AV539" i="2" s="1"/>
  <c r="AT539" i="2"/>
  <c r="AQ539" i="2"/>
  <c r="AJ539" i="2"/>
  <c r="AG539" i="2"/>
  <c r="AB539" i="2"/>
  <c r="Z539" i="2"/>
  <c r="R539" i="2"/>
  <c r="O539" i="2"/>
  <c r="E539" i="2" s="1"/>
  <c r="F539" i="2"/>
  <c r="AW538" i="2"/>
  <c r="AV538" i="2" s="1"/>
  <c r="AT538" i="2"/>
  <c r="AQ538" i="2"/>
  <c r="AJ538" i="2"/>
  <c r="AI538" i="2" s="1"/>
  <c r="AG538" i="2"/>
  <c r="AB538" i="2"/>
  <c r="Z538" i="2"/>
  <c r="R538" i="2"/>
  <c r="O538" i="2"/>
  <c r="F538" i="2"/>
  <c r="E538" i="2"/>
  <c r="AW537" i="2"/>
  <c r="AV537" i="2" s="1"/>
  <c r="AT537" i="2"/>
  <c r="AQ537" i="2"/>
  <c r="AJ537" i="2"/>
  <c r="AI537" i="2" s="1"/>
  <c r="AG537" i="2"/>
  <c r="AB537" i="2"/>
  <c r="Z537" i="2"/>
  <c r="R537" i="2"/>
  <c r="O537" i="2"/>
  <c r="E537" i="2" s="1"/>
  <c r="AZ537" i="2" s="1"/>
  <c r="F537" i="2"/>
  <c r="AW536" i="2"/>
  <c r="AV536" i="2" s="1"/>
  <c r="AT536" i="2"/>
  <c r="AQ536" i="2"/>
  <c r="AJ536" i="2"/>
  <c r="AI536" i="2" s="1"/>
  <c r="AG536" i="2"/>
  <c r="AB536" i="2"/>
  <c r="Z536" i="2"/>
  <c r="R536" i="2"/>
  <c r="O536" i="2"/>
  <c r="F536" i="2"/>
  <c r="E536" i="2"/>
  <c r="AZ536" i="2" s="1"/>
  <c r="AW535" i="2"/>
  <c r="AV535" i="2" s="1"/>
  <c r="AT535" i="2"/>
  <c r="AQ535" i="2"/>
  <c r="AJ535" i="2"/>
  <c r="AI535" i="2" s="1"/>
  <c r="AG535" i="2"/>
  <c r="AB535" i="2"/>
  <c r="Z535" i="2"/>
  <c r="R535" i="2"/>
  <c r="O535" i="2"/>
  <c r="E535" i="2" s="1"/>
  <c r="F535" i="2"/>
  <c r="AW534" i="2"/>
  <c r="AV534" i="2" s="1"/>
  <c r="AT534" i="2"/>
  <c r="AQ534" i="2"/>
  <c r="AJ534" i="2"/>
  <c r="AI534" i="2" s="1"/>
  <c r="AG534" i="2"/>
  <c r="AB534" i="2"/>
  <c r="Z534" i="2"/>
  <c r="R534" i="2"/>
  <c r="O534" i="2"/>
  <c r="F534" i="2"/>
  <c r="E534" i="2"/>
  <c r="AW533" i="2"/>
  <c r="AV533" i="2" s="1"/>
  <c r="AT533" i="2"/>
  <c r="AI533" i="2" s="1"/>
  <c r="AQ533" i="2"/>
  <c r="AJ533" i="2"/>
  <c r="AG533" i="2"/>
  <c r="AB533" i="2"/>
  <c r="Z533" i="2"/>
  <c r="R533" i="2"/>
  <c r="O533" i="2"/>
  <c r="E533" i="2" s="1"/>
  <c r="AZ533" i="2" s="1"/>
  <c r="F533" i="2"/>
  <c r="AW532" i="2"/>
  <c r="AV532" i="2" s="1"/>
  <c r="AT532" i="2"/>
  <c r="AQ532" i="2"/>
  <c r="AJ532" i="2"/>
  <c r="AI532" i="2" s="1"/>
  <c r="AG532" i="2"/>
  <c r="AB532" i="2"/>
  <c r="Z532" i="2"/>
  <c r="R532" i="2"/>
  <c r="O532" i="2"/>
  <c r="F532" i="2"/>
  <c r="E532" i="2"/>
  <c r="AW531" i="2"/>
  <c r="AV531" i="2" s="1"/>
  <c r="AT531" i="2"/>
  <c r="AQ531" i="2"/>
  <c r="AJ531" i="2"/>
  <c r="AG531" i="2"/>
  <c r="AB531" i="2"/>
  <c r="Z531" i="2"/>
  <c r="R531" i="2"/>
  <c r="O531" i="2"/>
  <c r="E531" i="2" s="1"/>
  <c r="F531" i="2"/>
  <c r="AW530" i="2"/>
  <c r="AV530" i="2" s="1"/>
  <c r="AT530" i="2"/>
  <c r="AQ530" i="2"/>
  <c r="AJ530" i="2"/>
  <c r="AI530" i="2" s="1"/>
  <c r="AG530" i="2"/>
  <c r="AB530" i="2"/>
  <c r="Z530" i="2"/>
  <c r="R530" i="2"/>
  <c r="O530" i="2"/>
  <c r="F530" i="2"/>
  <c r="E530" i="2"/>
  <c r="AW529" i="2"/>
  <c r="AV529" i="2" s="1"/>
  <c r="AT529" i="2"/>
  <c r="AQ529" i="2"/>
  <c r="AJ529" i="2"/>
  <c r="AI529" i="2" s="1"/>
  <c r="AG529" i="2"/>
  <c r="AB529" i="2"/>
  <c r="Z529" i="2"/>
  <c r="R529" i="2"/>
  <c r="O529" i="2"/>
  <c r="F529" i="2"/>
  <c r="AW528" i="2"/>
  <c r="AV528" i="2" s="1"/>
  <c r="AT528" i="2"/>
  <c r="AQ528" i="2"/>
  <c r="AJ528" i="2"/>
  <c r="AI528" i="2" s="1"/>
  <c r="AG528" i="2"/>
  <c r="AB528" i="2"/>
  <c r="Z528" i="2"/>
  <c r="E528" i="2" s="1"/>
  <c r="AZ528" i="2" s="1"/>
  <c r="R528" i="2"/>
  <c r="O528" i="2"/>
  <c r="F528" i="2"/>
  <c r="AW527" i="2"/>
  <c r="AV527" i="2"/>
  <c r="AT527" i="2"/>
  <c r="AI527" i="2" s="1"/>
  <c r="AQ527" i="2"/>
  <c r="AJ527" i="2"/>
  <c r="AG527" i="2"/>
  <c r="AB527" i="2"/>
  <c r="Z527" i="2"/>
  <c r="R527" i="2"/>
  <c r="O527" i="2"/>
  <c r="E527" i="2" s="1"/>
  <c r="AZ527" i="2" s="1"/>
  <c r="F527" i="2"/>
  <c r="AW526" i="2"/>
  <c r="AV526" i="2" s="1"/>
  <c r="AT526" i="2"/>
  <c r="AQ526" i="2"/>
  <c r="AJ526" i="2"/>
  <c r="AI526" i="2" s="1"/>
  <c r="AG526" i="2"/>
  <c r="AB526" i="2"/>
  <c r="Z526" i="2"/>
  <c r="R526" i="2"/>
  <c r="O526" i="2"/>
  <c r="F526" i="2"/>
  <c r="E526" i="2"/>
  <c r="AW525" i="2"/>
  <c r="AV525" i="2"/>
  <c r="AT525" i="2"/>
  <c r="AI525" i="2" s="1"/>
  <c r="AQ525" i="2"/>
  <c r="AJ525" i="2"/>
  <c r="AG525" i="2"/>
  <c r="AB525" i="2"/>
  <c r="Z525" i="2"/>
  <c r="R525" i="2"/>
  <c r="O525" i="2"/>
  <c r="F525" i="2"/>
  <c r="AW524" i="2"/>
  <c r="AV524" i="2" s="1"/>
  <c r="AT524" i="2"/>
  <c r="AQ524" i="2"/>
  <c r="AJ524" i="2"/>
  <c r="AI524" i="2" s="1"/>
  <c r="AG524" i="2"/>
  <c r="AB524" i="2"/>
  <c r="Z524" i="2"/>
  <c r="R524" i="2"/>
  <c r="O524" i="2"/>
  <c r="F524" i="2"/>
  <c r="E524" i="2"/>
  <c r="AZ524" i="2" s="1"/>
  <c r="AW523" i="2"/>
  <c r="AV523" i="2"/>
  <c r="AT523" i="2"/>
  <c r="AI523" i="2" s="1"/>
  <c r="AQ523" i="2"/>
  <c r="AJ523" i="2"/>
  <c r="AG523" i="2"/>
  <c r="AB523" i="2"/>
  <c r="Z523" i="2"/>
  <c r="R523" i="2"/>
  <c r="O523" i="2"/>
  <c r="F523" i="2"/>
  <c r="AW522" i="2"/>
  <c r="AV522" i="2" s="1"/>
  <c r="AT522" i="2"/>
  <c r="AQ522" i="2"/>
  <c r="AJ522" i="2"/>
  <c r="AI522" i="2" s="1"/>
  <c r="AG522" i="2"/>
  <c r="AB522" i="2"/>
  <c r="Z522" i="2"/>
  <c r="R522" i="2"/>
  <c r="O522" i="2"/>
  <c r="F522" i="2"/>
  <c r="E522" i="2"/>
  <c r="AW521" i="2"/>
  <c r="AV521" i="2"/>
  <c r="AT521" i="2"/>
  <c r="AI521" i="2" s="1"/>
  <c r="AQ521" i="2"/>
  <c r="AJ521" i="2"/>
  <c r="AG521" i="2"/>
  <c r="AB521" i="2"/>
  <c r="Z521" i="2"/>
  <c r="R521" i="2"/>
  <c r="O521" i="2"/>
  <c r="E521" i="2" s="1"/>
  <c r="AZ521" i="2" s="1"/>
  <c r="F521" i="2"/>
  <c r="AW520" i="2"/>
  <c r="AV520" i="2" s="1"/>
  <c r="AT520" i="2"/>
  <c r="AQ520" i="2"/>
  <c r="AJ520" i="2"/>
  <c r="AI520" i="2" s="1"/>
  <c r="AG520" i="2"/>
  <c r="AB520" i="2"/>
  <c r="Z520" i="2"/>
  <c r="R520" i="2"/>
  <c r="O520" i="2"/>
  <c r="F520" i="2"/>
  <c r="E520" i="2"/>
  <c r="AZ520" i="2" s="1"/>
  <c r="AW519" i="2"/>
  <c r="AV519" i="2"/>
  <c r="AT519" i="2"/>
  <c r="AI519" i="2" s="1"/>
  <c r="AQ519" i="2"/>
  <c r="AJ519" i="2"/>
  <c r="AG519" i="2"/>
  <c r="AB519" i="2"/>
  <c r="Z519" i="2"/>
  <c r="R519" i="2"/>
  <c r="O519" i="2"/>
  <c r="F519" i="2"/>
  <c r="AW518" i="2"/>
  <c r="AV518" i="2" s="1"/>
  <c r="AT518" i="2"/>
  <c r="AQ518" i="2"/>
  <c r="AJ518" i="2"/>
  <c r="AI518" i="2" s="1"/>
  <c r="AG518" i="2"/>
  <c r="AB518" i="2"/>
  <c r="Z518" i="2"/>
  <c r="R518" i="2"/>
  <c r="O518" i="2"/>
  <c r="F518" i="2"/>
  <c r="E518" i="2"/>
  <c r="AW517" i="2"/>
  <c r="AV517" i="2"/>
  <c r="AT517" i="2"/>
  <c r="AI517" i="2" s="1"/>
  <c r="AQ517" i="2"/>
  <c r="AJ517" i="2"/>
  <c r="AG517" i="2"/>
  <c r="AB517" i="2"/>
  <c r="Z517" i="2"/>
  <c r="R517" i="2"/>
  <c r="O517" i="2"/>
  <c r="F517" i="2"/>
  <c r="AW516" i="2"/>
  <c r="AV516" i="2" s="1"/>
  <c r="AT516" i="2"/>
  <c r="AQ516" i="2"/>
  <c r="AJ516" i="2"/>
  <c r="AI516" i="2" s="1"/>
  <c r="AG516" i="2"/>
  <c r="AB516" i="2"/>
  <c r="Z516" i="2"/>
  <c r="R516" i="2"/>
  <c r="O516" i="2"/>
  <c r="F516" i="2"/>
  <c r="E516" i="2"/>
  <c r="AZ516" i="2" s="1"/>
  <c r="AW515" i="2"/>
  <c r="AV515" i="2" s="1"/>
  <c r="AT515" i="2"/>
  <c r="AQ515" i="2"/>
  <c r="AJ515" i="2"/>
  <c r="AI515" i="2" s="1"/>
  <c r="AG515" i="2"/>
  <c r="AB515" i="2"/>
  <c r="Z515" i="2"/>
  <c r="R515" i="2"/>
  <c r="O515" i="2"/>
  <c r="F515" i="2"/>
  <c r="E515" i="2" s="1"/>
  <c r="AW514" i="2"/>
  <c r="AV514" i="2" s="1"/>
  <c r="AT514" i="2"/>
  <c r="AQ514" i="2"/>
  <c r="AJ514" i="2"/>
  <c r="AI514" i="2" s="1"/>
  <c r="AG514" i="2"/>
  <c r="AB514" i="2"/>
  <c r="Z514" i="2"/>
  <c r="R514" i="2"/>
  <c r="O514" i="2"/>
  <c r="F514" i="2"/>
  <c r="E514" i="2"/>
  <c r="AW513" i="2"/>
  <c r="AV513" i="2"/>
  <c r="AT513" i="2"/>
  <c r="AI513" i="2" s="1"/>
  <c r="AQ513" i="2"/>
  <c r="AJ513" i="2"/>
  <c r="AG513" i="2"/>
  <c r="AB513" i="2"/>
  <c r="Z513" i="2"/>
  <c r="R513" i="2"/>
  <c r="O513" i="2"/>
  <c r="F513" i="2"/>
  <c r="E513" i="2" s="1"/>
  <c r="AZ513" i="2" s="1"/>
  <c r="AW512" i="2"/>
  <c r="AV512" i="2" s="1"/>
  <c r="AT512" i="2"/>
  <c r="AQ512" i="2"/>
  <c r="AJ512" i="2"/>
  <c r="AI512" i="2" s="1"/>
  <c r="AG512" i="2"/>
  <c r="AB512" i="2"/>
  <c r="Z512" i="2"/>
  <c r="R512" i="2"/>
  <c r="O512" i="2"/>
  <c r="F512" i="2"/>
  <c r="E512" i="2"/>
  <c r="AW511" i="2"/>
  <c r="AV511" i="2"/>
  <c r="AT511" i="2"/>
  <c r="AI511" i="2" s="1"/>
  <c r="AQ511" i="2"/>
  <c r="AJ511" i="2"/>
  <c r="AG511" i="2"/>
  <c r="AB511" i="2"/>
  <c r="Z511" i="2"/>
  <c r="R511" i="2"/>
  <c r="O511" i="2"/>
  <c r="F511" i="2"/>
  <c r="E511" i="2" s="1"/>
  <c r="AZ511" i="2" s="1"/>
  <c r="AW510" i="2"/>
  <c r="AV510" i="2" s="1"/>
  <c r="AT510" i="2"/>
  <c r="AQ510" i="2"/>
  <c r="AJ510" i="2"/>
  <c r="AI510" i="2" s="1"/>
  <c r="AG510" i="2"/>
  <c r="AB510" i="2"/>
  <c r="Z510" i="2"/>
  <c r="R510" i="2"/>
  <c r="O510" i="2"/>
  <c r="F510" i="2"/>
  <c r="E510" i="2"/>
  <c r="AW509" i="2"/>
  <c r="AV509" i="2"/>
  <c r="AT509" i="2"/>
  <c r="AI509" i="2" s="1"/>
  <c r="AQ509" i="2"/>
  <c r="AJ509" i="2"/>
  <c r="AG509" i="2"/>
  <c r="AB509" i="2"/>
  <c r="Z509" i="2"/>
  <c r="R509" i="2"/>
  <c r="O509" i="2"/>
  <c r="F509" i="2"/>
  <c r="E509" i="2" s="1"/>
  <c r="AZ509" i="2" s="1"/>
  <c r="AW508" i="2"/>
  <c r="AV508" i="2" s="1"/>
  <c r="AT508" i="2"/>
  <c r="AQ508" i="2"/>
  <c r="AJ508" i="2"/>
  <c r="AI508" i="2" s="1"/>
  <c r="AG508" i="2"/>
  <c r="AB508" i="2"/>
  <c r="Z508" i="2"/>
  <c r="R508" i="2"/>
  <c r="O508" i="2"/>
  <c r="F508" i="2"/>
  <c r="E508" i="2"/>
  <c r="AW507" i="2"/>
  <c r="AV507" i="2"/>
  <c r="AT507" i="2"/>
  <c r="AI507" i="2" s="1"/>
  <c r="AQ507" i="2"/>
  <c r="AJ507" i="2"/>
  <c r="AG507" i="2"/>
  <c r="AB507" i="2"/>
  <c r="Z507" i="2"/>
  <c r="R507" i="2"/>
  <c r="O507" i="2"/>
  <c r="F507" i="2"/>
  <c r="E507" i="2" s="1"/>
  <c r="AZ507" i="2" s="1"/>
  <c r="AW506" i="2"/>
  <c r="AV506" i="2" s="1"/>
  <c r="AT506" i="2"/>
  <c r="AQ506" i="2"/>
  <c r="AJ506" i="2"/>
  <c r="AI506" i="2" s="1"/>
  <c r="AG506" i="2"/>
  <c r="AB506" i="2"/>
  <c r="Z506" i="2"/>
  <c r="R506" i="2"/>
  <c r="O506" i="2"/>
  <c r="F506" i="2"/>
  <c r="E506" i="2"/>
  <c r="AW505" i="2"/>
  <c r="AV505" i="2"/>
  <c r="AT505" i="2"/>
  <c r="AQ505" i="2"/>
  <c r="AJ505" i="2"/>
  <c r="AG505" i="2"/>
  <c r="AB505" i="2"/>
  <c r="Z505" i="2"/>
  <c r="R505" i="2"/>
  <c r="O505" i="2"/>
  <c r="F505" i="2"/>
  <c r="E505" i="2" s="1"/>
  <c r="AW504" i="2"/>
  <c r="AV504" i="2" s="1"/>
  <c r="AT504" i="2"/>
  <c r="AQ504" i="2"/>
  <c r="AJ504" i="2"/>
  <c r="AI504" i="2" s="1"/>
  <c r="AG504" i="2"/>
  <c r="AB504" i="2"/>
  <c r="Z504" i="2"/>
  <c r="R504" i="2"/>
  <c r="O504" i="2"/>
  <c r="F504" i="2"/>
  <c r="E504" i="2"/>
  <c r="AW503" i="2"/>
  <c r="AV503" i="2"/>
  <c r="AT503" i="2"/>
  <c r="AI503" i="2" s="1"/>
  <c r="AQ503" i="2"/>
  <c r="AJ503" i="2"/>
  <c r="AG503" i="2"/>
  <c r="AB503" i="2"/>
  <c r="Z503" i="2"/>
  <c r="R503" i="2"/>
  <c r="O503" i="2"/>
  <c r="F503" i="2"/>
  <c r="E503" i="2" s="1"/>
  <c r="AZ503" i="2" s="1"/>
  <c r="AW502" i="2"/>
  <c r="AV502" i="2" s="1"/>
  <c r="AT502" i="2"/>
  <c r="AQ502" i="2"/>
  <c r="AJ502" i="2"/>
  <c r="AI502" i="2" s="1"/>
  <c r="AG502" i="2"/>
  <c r="AB502" i="2"/>
  <c r="Z502" i="2"/>
  <c r="R502" i="2"/>
  <c r="O502" i="2"/>
  <c r="F502" i="2"/>
  <c r="E502" i="2"/>
  <c r="AW501" i="2"/>
  <c r="AV501" i="2"/>
  <c r="AT501" i="2"/>
  <c r="AI501" i="2" s="1"/>
  <c r="AQ501" i="2"/>
  <c r="AJ501" i="2"/>
  <c r="AG501" i="2"/>
  <c r="AB501" i="2"/>
  <c r="Z501" i="2"/>
  <c r="R501" i="2"/>
  <c r="O501" i="2"/>
  <c r="F501" i="2"/>
  <c r="E501" i="2" s="1"/>
  <c r="AZ501" i="2" s="1"/>
  <c r="AW500" i="2"/>
  <c r="AV500" i="2" s="1"/>
  <c r="AT500" i="2"/>
  <c r="AQ500" i="2"/>
  <c r="AJ500" i="2"/>
  <c r="AI500" i="2" s="1"/>
  <c r="AG500" i="2"/>
  <c r="AB500" i="2"/>
  <c r="Z500" i="2"/>
  <c r="R500" i="2"/>
  <c r="O500" i="2"/>
  <c r="F500" i="2"/>
  <c r="E500" i="2"/>
  <c r="AW499" i="2"/>
  <c r="AV499" i="2" s="1"/>
  <c r="AT499" i="2"/>
  <c r="AQ499" i="2"/>
  <c r="AJ499" i="2"/>
  <c r="AI499" i="2" s="1"/>
  <c r="AG499" i="2"/>
  <c r="AB499" i="2"/>
  <c r="Z499" i="2"/>
  <c r="R499" i="2"/>
  <c r="O499" i="2"/>
  <c r="E499" i="2" s="1"/>
  <c r="AZ499" i="2" s="1"/>
  <c r="F499" i="2"/>
  <c r="AW498" i="2"/>
  <c r="AV498" i="2" s="1"/>
  <c r="AT498" i="2"/>
  <c r="AQ498" i="2"/>
  <c r="AJ498" i="2"/>
  <c r="AI498" i="2" s="1"/>
  <c r="AG498" i="2"/>
  <c r="AB498" i="2"/>
  <c r="Z498" i="2"/>
  <c r="R498" i="2"/>
  <c r="O498" i="2"/>
  <c r="F498" i="2"/>
  <c r="E498" i="2"/>
  <c r="AZ498" i="2" s="1"/>
  <c r="AW497" i="2"/>
  <c r="AV497" i="2"/>
  <c r="AT497" i="2"/>
  <c r="AI497" i="2" s="1"/>
  <c r="AQ497" i="2"/>
  <c r="AJ497" i="2"/>
  <c r="AG497" i="2"/>
  <c r="AB497" i="2"/>
  <c r="Z497" i="2"/>
  <c r="R497" i="2"/>
  <c r="O497" i="2"/>
  <c r="F497" i="2"/>
  <c r="AW496" i="2"/>
  <c r="AV496" i="2" s="1"/>
  <c r="AT496" i="2"/>
  <c r="AQ496" i="2"/>
  <c r="AJ496" i="2"/>
  <c r="AI496" i="2" s="1"/>
  <c r="AG496" i="2"/>
  <c r="AB496" i="2"/>
  <c r="Z496" i="2"/>
  <c r="R496" i="2"/>
  <c r="O496" i="2"/>
  <c r="F496" i="2"/>
  <c r="E496" i="2"/>
  <c r="AW495" i="2"/>
  <c r="AV495" i="2"/>
  <c r="AT495" i="2"/>
  <c r="AI495" i="2" s="1"/>
  <c r="AQ495" i="2"/>
  <c r="AJ495" i="2"/>
  <c r="AG495" i="2"/>
  <c r="AB495" i="2"/>
  <c r="Z495" i="2"/>
  <c r="R495" i="2"/>
  <c r="O495" i="2"/>
  <c r="F495" i="2"/>
  <c r="AW494" i="2"/>
  <c r="AV494" i="2" s="1"/>
  <c r="AT494" i="2"/>
  <c r="AQ494" i="2"/>
  <c r="AJ494" i="2"/>
  <c r="AI494" i="2" s="1"/>
  <c r="AG494" i="2"/>
  <c r="AB494" i="2"/>
  <c r="Z494" i="2"/>
  <c r="R494" i="2"/>
  <c r="O494" i="2"/>
  <c r="F494" i="2"/>
  <c r="E494" i="2"/>
  <c r="AZ494" i="2" s="1"/>
  <c r="AW493" i="2"/>
  <c r="AV493" i="2" s="1"/>
  <c r="AT493" i="2"/>
  <c r="AQ493" i="2"/>
  <c r="AJ493" i="2"/>
  <c r="AI493" i="2" s="1"/>
  <c r="AG493" i="2"/>
  <c r="AB493" i="2"/>
  <c r="Z493" i="2"/>
  <c r="R493" i="2"/>
  <c r="O493" i="2"/>
  <c r="F493" i="2"/>
  <c r="E493" i="2" s="1"/>
  <c r="AW492" i="2"/>
  <c r="AV492" i="2" s="1"/>
  <c r="AT492" i="2"/>
  <c r="AQ492" i="2"/>
  <c r="AJ492" i="2"/>
  <c r="AI492" i="2" s="1"/>
  <c r="AG492" i="2"/>
  <c r="AB492" i="2"/>
  <c r="Z492" i="2"/>
  <c r="R492" i="2"/>
  <c r="O492" i="2"/>
  <c r="F492" i="2"/>
  <c r="E492" i="2"/>
  <c r="AW491" i="2"/>
  <c r="AV491" i="2"/>
  <c r="AT491" i="2"/>
  <c r="AQ491" i="2"/>
  <c r="AJ491" i="2"/>
  <c r="AG491" i="2"/>
  <c r="AB491" i="2"/>
  <c r="Z491" i="2"/>
  <c r="R491" i="2"/>
  <c r="O491" i="2"/>
  <c r="F491" i="2"/>
  <c r="E491" i="2" s="1"/>
  <c r="AW490" i="2"/>
  <c r="AV490" i="2" s="1"/>
  <c r="AT490" i="2"/>
  <c r="AQ490" i="2"/>
  <c r="AJ490" i="2"/>
  <c r="AI490" i="2" s="1"/>
  <c r="AG490" i="2"/>
  <c r="AB490" i="2"/>
  <c r="Z490" i="2"/>
  <c r="R490" i="2"/>
  <c r="O490" i="2"/>
  <c r="F490" i="2"/>
  <c r="E490" i="2"/>
  <c r="AW489" i="2"/>
  <c r="AV489" i="2" s="1"/>
  <c r="AT489" i="2"/>
  <c r="AQ489" i="2"/>
  <c r="AJ489" i="2"/>
  <c r="AI489" i="2" s="1"/>
  <c r="AG489" i="2"/>
  <c r="AB489" i="2"/>
  <c r="Z489" i="2"/>
  <c r="R489" i="2"/>
  <c r="O489" i="2"/>
  <c r="F489" i="2"/>
  <c r="AW488" i="2"/>
  <c r="AV488" i="2" s="1"/>
  <c r="AT488" i="2"/>
  <c r="AQ488" i="2"/>
  <c r="AJ488" i="2"/>
  <c r="AI488" i="2" s="1"/>
  <c r="AG488" i="2"/>
  <c r="AB488" i="2"/>
  <c r="Z488" i="2"/>
  <c r="R488" i="2"/>
  <c r="O488" i="2"/>
  <c r="F488" i="2"/>
  <c r="E488" i="2"/>
  <c r="AZ488" i="2" s="1"/>
  <c r="AW487" i="2"/>
  <c r="AV487" i="2"/>
  <c r="AT487" i="2"/>
  <c r="AQ487" i="2"/>
  <c r="AI487" i="2" s="1"/>
  <c r="AJ487" i="2"/>
  <c r="AG487" i="2"/>
  <c r="AB487" i="2"/>
  <c r="Z487" i="2"/>
  <c r="R487" i="2"/>
  <c r="O487" i="2"/>
  <c r="F487" i="2"/>
  <c r="E487" i="2"/>
  <c r="AZ487" i="2" s="1"/>
  <c r="AW486" i="2"/>
  <c r="AV486" i="2" s="1"/>
  <c r="AT486" i="2"/>
  <c r="AQ486" i="2"/>
  <c r="AJ486" i="2"/>
  <c r="AI486" i="2" s="1"/>
  <c r="AG486" i="2"/>
  <c r="AB486" i="2"/>
  <c r="Z486" i="2"/>
  <c r="R486" i="2"/>
  <c r="O486" i="2"/>
  <c r="E486" i="2" s="1"/>
  <c r="F486" i="2"/>
  <c r="AW485" i="2"/>
  <c r="AV485" i="2" s="1"/>
  <c r="AT485" i="2"/>
  <c r="AQ485" i="2"/>
  <c r="AJ485" i="2"/>
  <c r="AI485" i="2" s="1"/>
  <c r="AG485" i="2"/>
  <c r="AB485" i="2"/>
  <c r="Z485" i="2"/>
  <c r="R485" i="2"/>
  <c r="O485" i="2"/>
  <c r="F485" i="2"/>
  <c r="E485" i="2"/>
  <c r="AW484" i="2"/>
  <c r="AV484" i="2" s="1"/>
  <c r="AT484" i="2"/>
  <c r="AQ484" i="2"/>
  <c r="AJ484" i="2"/>
  <c r="AI484" i="2" s="1"/>
  <c r="AG484" i="2"/>
  <c r="AB484" i="2"/>
  <c r="Z484" i="2"/>
  <c r="R484" i="2"/>
  <c r="O484" i="2"/>
  <c r="E484" i="2" s="1"/>
  <c r="AZ484" i="2" s="1"/>
  <c r="F484" i="2"/>
  <c r="AW483" i="2"/>
  <c r="AV483" i="2" s="1"/>
  <c r="AT483" i="2"/>
  <c r="AQ483" i="2"/>
  <c r="AJ483" i="2"/>
  <c r="AI483" i="2" s="1"/>
  <c r="AG483" i="2"/>
  <c r="AB483" i="2"/>
  <c r="Z483" i="2"/>
  <c r="R483" i="2"/>
  <c r="O483" i="2"/>
  <c r="F483" i="2"/>
  <c r="E483" i="2"/>
  <c r="AW482" i="2"/>
  <c r="AV482" i="2" s="1"/>
  <c r="AT482" i="2"/>
  <c r="AQ482" i="2"/>
  <c r="AJ482" i="2"/>
  <c r="AG482" i="2"/>
  <c r="AB482" i="2"/>
  <c r="Z482" i="2"/>
  <c r="R482" i="2"/>
  <c r="O482" i="2"/>
  <c r="E482" i="2" s="1"/>
  <c r="F482" i="2"/>
  <c r="AW481" i="2"/>
  <c r="AV481" i="2" s="1"/>
  <c r="AT481" i="2"/>
  <c r="AQ481" i="2"/>
  <c r="AJ481" i="2"/>
  <c r="AI481" i="2" s="1"/>
  <c r="AG481" i="2"/>
  <c r="AB481" i="2"/>
  <c r="Z481" i="2"/>
  <c r="R481" i="2"/>
  <c r="O481" i="2"/>
  <c r="F481" i="2"/>
  <c r="E481" i="2"/>
  <c r="AW480" i="2"/>
  <c r="AV480" i="2" s="1"/>
  <c r="AT480" i="2"/>
  <c r="AQ480" i="2"/>
  <c r="AJ480" i="2"/>
  <c r="AG480" i="2"/>
  <c r="AB480" i="2"/>
  <c r="Z480" i="2"/>
  <c r="R480" i="2"/>
  <c r="O480" i="2"/>
  <c r="E480" i="2" s="1"/>
  <c r="F480" i="2"/>
  <c r="AW479" i="2"/>
  <c r="AV479" i="2" s="1"/>
  <c r="AT479" i="2"/>
  <c r="AQ479" i="2"/>
  <c r="AJ479" i="2"/>
  <c r="AI479" i="2" s="1"/>
  <c r="AG479" i="2"/>
  <c r="AB479" i="2"/>
  <c r="Z479" i="2"/>
  <c r="R479" i="2"/>
  <c r="O479" i="2"/>
  <c r="F479" i="2"/>
  <c r="E479" i="2"/>
  <c r="AZ479" i="2" s="1"/>
  <c r="AW478" i="2"/>
  <c r="AV478" i="2" s="1"/>
  <c r="AT478" i="2"/>
  <c r="AQ478" i="2"/>
  <c r="AJ478" i="2"/>
  <c r="AI478" i="2" s="1"/>
  <c r="AG478" i="2"/>
  <c r="AB478" i="2"/>
  <c r="Z478" i="2"/>
  <c r="R478" i="2"/>
  <c r="O478" i="2"/>
  <c r="E478" i="2" s="1"/>
  <c r="F478" i="2"/>
  <c r="AW477" i="2"/>
  <c r="AV477" i="2" s="1"/>
  <c r="AT477" i="2"/>
  <c r="AQ477" i="2"/>
  <c r="AJ477" i="2"/>
  <c r="AI477" i="2" s="1"/>
  <c r="AG477" i="2"/>
  <c r="AB477" i="2"/>
  <c r="Z477" i="2"/>
  <c r="R477" i="2"/>
  <c r="O477" i="2"/>
  <c r="F477" i="2"/>
  <c r="E477" i="2"/>
  <c r="AW476" i="2"/>
  <c r="AV476" i="2" s="1"/>
  <c r="AT476" i="2"/>
  <c r="AQ476" i="2"/>
  <c r="AJ476" i="2"/>
  <c r="AI476" i="2" s="1"/>
  <c r="AG476" i="2"/>
  <c r="AB476" i="2"/>
  <c r="Z476" i="2"/>
  <c r="R476" i="2"/>
  <c r="O476" i="2"/>
  <c r="E476" i="2" s="1"/>
  <c r="AZ476" i="2" s="1"/>
  <c r="F476" i="2"/>
  <c r="AW475" i="2"/>
  <c r="AV475" i="2" s="1"/>
  <c r="AT475" i="2"/>
  <c r="AQ475" i="2"/>
  <c r="AJ475" i="2"/>
  <c r="AI475" i="2" s="1"/>
  <c r="AG475" i="2"/>
  <c r="AB475" i="2"/>
  <c r="Z475" i="2"/>
  <c r="R475" i="2"/>
  <c r="O475" i="2"/>
  <c r="F475" i="2"/>
  <c r="E475" i="2"/>
  <c r="AW474" i="2"/>
  <c r="AV474" i="2" s="1"/>
  <c r="AT474" i="2"/>
  <c r="AQ474" i="2"/>
  <c r="AJ474" i="2"/>
  <c r="AG474" i="2"/>
  <c r="AB474" i="2"/>
  <c r="Z474" i="2"/>
  <c r="R474" i="2"/>
  <c r="O474" i="2"/>
  <c r="E474" i="2" s="1"/>
  <c r="F474" i="2"/>
  <c r="AW473" i="2"/>
  <c r="AV473" i="2" s="1"/>
  <c r="AT473" i="2"/>
  <c r="AQ473" i="2"/>
  <c r="AJ473" i="2"/>
  <c r="AI473" i="2" s="1"/>
  <c r="AG473" i="2"/>
  <c r="AB473" i="2"/>
  <c r="Z473" i="2"/>
  <c r="R473" i="2"/>
  <c r="O473" i="2"/>
  <c r="F473" i="2"/>
  <c r="E473" i="2"/>
  <c r="AW472" i="2"/>
  <c r="AV472" i="2" s="1"/>
  <c r="AT472" i="2"/>
  <c r="AQ472" i="2"/>
  <c r="AJ472" i="2"/>
  <c r="AG472" i="2"/>
  <c r="AB472" i="2"/>
  <c r="Z472" i="2"/>
  <c r="R472" i="2"/>
  <c r="O472" i="2"/>
  <c r="E472" i="2" s="1"/>
  <c r="F472" i="2"/>
  <c r="AW471" i="2"/>
  <c r="AV471" i="2" s="1"/>
  <c r="AT471" i="2"/>
  <c r="AQ471" i="2"/>
  <c r="AJ471" i="2"/>
  <c r="AI471" i="2" s="1"/>
  <c r="AG471" i="2"/>
  <c r="AB471" i="2"/>
  <c r="Z471" i="2"/>
  <c r="R471" i="2"/>
  <c r="O471" i="2"/>
  <c r="F471" i="2"/>
  <c r="E471" i="2"/>
  <c r="AZ471" i="2" s="1"/>
  <c r="AW470" i="2"/>
  <c r="AV470" i="2" s="1"/>
  <c r="AT470" i="2"/>
  <c r="AQ470" i="2"/>
  <c r="AJ470" i="2"/>
  <c r="AI470" i="2" s="1"/>
  <c r="AG470" i="2"/>
  <c r="AB470" i="2"/>
  <c r="Z470" i="2"/>
  <c r="R470" i="2"/>
  <c r="O470" i="2"/>
  <c r="E470" i="2" s="1"/>
  <c r="F470" i="2"/>
  <c r="AW469" i="2"/>
  <c r="AV469" i="2" s="1"/>
  <c r="AT469" i="2"/>
  <c r="AQ469" i="2"/>
  <c r="AJ469" i="2"/>
  <c r="AI469" i="2" s="1"/>
  <c r="AG469" i="2"/>
  <c r="AB469" i="2"/>
  <c r="Z469" i="2"/>
  <c r="R469" i="2"/>
  <c r="O469" i="2"/>
  <c r="F469" i="2"/>
  <c r="E469" i="2"/>
  <c r="AW468" i="2"/>
  <c r="AV468" i="2" s="1"/>
  <c r="AT468" i="2"/>
  <c r="AQ468" i="2"/>
  <c r="AJ468" i="2"/>
  <c r="AI468" i="2" s="1"/>
  <c r="AG468" i="2"/>
  <c r="AB468" i="2"/>
  <c r="Z468" i="2"/>
  <c r="R468" i="2"/>
  <c r="O468" i="2"/>
  <c r="E468" i="2" s="1"/>
  <c r="AZ468" i="2" s="1"/>
  <c r="F468" i="2"/>
  <c r="AW467" i="2"/>
  <c r="AV467" i="2" s="1"/>
  <c r="AT467" i="2"/>
  <c r="AQ467" i="2"/>
  <c r="AJ467" i="2"/>
  <c r="AI467" i="2" s="1"/>
  <c r="AG467" i="2"/>
  <c r="AB467" i="2"/>
  <c r="Z467" i="2"/>
  <c r="R467" i="2"/>
  <c r="O467" i="2"/>
  <c r="F467" i="2"/>
  <c r="E467" i="2"/>
  <c r="AW466" i="2"/>
  <c r="AV466" i="2" s="1"/>
  <c r="AT466" i="2"/>
  <c r="AQ466" i="2"/>
  <c r="AJ466" i="2"/>
  <c r="AG466" i="2"/>
  <c r="AB466" i="2"/>
  <c r="Z466" i="2"/>
  <c r="R466" i="2"/>
  <c r="O466" i="2"/>
  <c r="E466" i="2" s="1"/>
  <c r="F466" i="2"/>
  <c r="AW465" i="2"/>
  <c r="AV465" i="2" s="1"/>
  <c r="AT465" i="2"/>
  <c r="AQ465" i="2"/>
  <c r="AJ465" i="2"/>
  <c r="AI465" i="2" s="1"/>
  <c r="AG465" i="2"/>
  <c r="AB465" i="2"/>
  <c r="Z465" i="2"/>
  <c r="R465" i="2"/>
  <c r="O465" i="2"/>
  <c r="F465" i="2"/>
  <c r="E465" i="2"/>
  <c r="AW464" i="2"/>
  <c r="AV464" i="2" s="1"/>
  <c r="AT464" i="2"/>
  <c r="AQ464" i="2"/>
  <c r="AJ464" i="2"/>
  <c r="AG464" i="2"/>
  <c r="AB464" i="2"/>
  <c r="Z464" i="2"/>
  <c r="R464" i="2"/>
  <c r="O464" i="2"/>
  <c r="E464" i="2" s="1"/>
  <c r="F464" i="2"/>
  <c r="AW463" i="2"/>
  <c r="AV463" i="2" s="1"/>
  <c r="AT463" i="2"/>
  <c r="AQ463" i="2"/>
  <c r="AJ463" i="2"/>
  <c r="AI463" i="2" s="1"/>
  <c r="AG463" i="2"/>
  <c r="AB463" i="2"/>
  <c r="Z463" i="2"/>
  <c r="R463" i="2"/>
  <c r="O463" i="2"/>
  <c r="F463" i="2"/>
  <c r="E463" i="2"/>
  <c r="AZ463" i="2" s="1"/>
  <c r="AW462" i="2"/>
  <c r="AV462" i="2" s="1"/>
  <c r="AT462" i="2"/>
  <c r="AQ462" i="2"/>
  <c r="AJ462" i="2"/>
  <c r="AI462" i="2" s="1"/>
  <c r="AG462" i="2"/>
  <c r="AB462" i="2"/>
  <c r="Z462" i="2"/>
  <c r="R462" i="2"/>
  <c r="O462" i="2"/>
  <c r="E462" i="2" s="1"/>
  <c r="F462" i="2"/>
  <c r="AW461" i="2"/>
  <c r="AV461" i="2" s="1"/>
  <c r="AT461" i="2"/>
  <c r="AQ461" i="2"/>
  <c r="AJ461" i="2"/>
  <c r="AI461" i="2" s="1"/>
  <c r="AG461" i="2"/>
  <c r="AB461" i="2"/>
  <c r="Z461" i="2"/>
  <c r="R461" i="2"/>
  <c r="O461" i="2"/>
  <c r="F461" i="2"/>
  <c r="E461" i="2"/>
  <c r="AW460" i="2"/>
  <c r="AV460" i="2" s="1"/>
  <c r="AT460" i="2"/>
  <c r="AQ460" i="2"/>
  <c r="AJ460" i="2"/>
  <c r="AI460" i="2" s="1"/>
  <c r="AG460" i="2"/>
  <c r="AB460" i="2"/>
  <c r="Z460" i="2"/>
  <c r="R460" i="2"/>
  <c r="O460" i="2"/>
  <c r="E460" i="2" s="1"/>
  <c r="AZ460" i="2" s="1"/>
  <c r="F460" i="2"/>
  <c r="AW459" i="2"/>
  <c r="AV459" i="2" s="1"/>
  <c r="AT459" i="2"/>
  <c r="AQ459" i="2"/>
  <c r="AJ459" i="2"/>
  <c r="AI459" i="2" s="1"/>
  <c r="AG459" i="2"/>
  <c r="AB459" i="2"/>
  <c r="Z459" i="2"/>
  <c r="R459" i="2"/>
  <c r="O459" i="2"/>
  <c r="F459" i="2"/>
  <c r="E459" i="2"/>
  <c r="AW458" i="2"/>
  <c r="AV458" i="2" s="1"/>
  <c r="AT458" i="2"/>
  <c r="AQ458" i="2"/>
  <c r="AJ458" i="2"/>
  <c r="AG458" i="2"/>
  <c r="AB458" i="2"/>
  <c r="Z458" i="2"/>
  <c r="R458" i="2"/>
  <c r="O458" i="2"/>
  <c r="F458" i="2"/>
  <c r="E458" i="2" s="1"/>
  <c r="AW457" i="2"/>
  <c r="AV457" i="2" s="1"/>
  <c r="AT457" i="2"/>
  <c r="AQ457" i="2"/>
  <c r="AJ457" i="2"/>
  <c r="AI457" i="2" s="1"/>
  <c r="AG457" i="2"/>
  <c r="AB457" i="2"/>
  <c r="Z457" i="2"/>
  <c r="R457" i="2"/>
  <c r="O457" i="2"/>
  <c r="F457" i="2"/>
  <c r="E457" i="2"/>
  <c r="AW456" i="2"/>
  <c r="AV456" i="2" s="1"/>
  <c r="AT456" i="2"/>
  <c r="AQ456" i="2"/>
  <c r="AJ456" i="2"/>
  <c r="AG456" i="2"/>
  <c r="AB456" i="2"/>
  <c r="Z456" i="2"/>
  <c r="R456" i="2"/>
  <c r="O456" i="2"/>
  <c r="F456" i="2"/>
  <c r="AW455" i="2"/>
  <c r="AV455" i="2" s="1"/>
  <c r="AT455" i="2"/>
  <c r="AQ455" i="2"/>
  <c r="AJ455" i="2"/>
  <c r="AI455" i="2" s="1"/>
  <c r="AG455" i="2"/>
  <c r="AB455" i="2"/>
  <c r="Z455" i="2"/>
  <c r="R455" i="2"/>
  <c r="O455" i="2"/>
  <c r="F455" i="2"/>
  <c r="E455" i="2"/>
  <c r="AZ455" i="2" s="1"/>
  <c r="AW454" i="2"/>
  <c r="AV454" i="2"/>
  <c r="AT454" i="2"/>
  <c r="AQ454" i="2"/>
  <c r="AJ454" i="2"/>
  <c r="AI454" i="2" s="1"/>
  <c r="AG454" i="2"/>
  <c r="AB454" i="2"/>
  <c r="Z454" i="2"/>
  <c r="R454" i="2"/>
  <c r="O454" i="2"/>
  <c r="E454" i="2" s="1"/>
  <c r="AZ454" i="2" s="1"/>
  <c r="F454" i="2"/>
  <c r="AW453" i="2"/>
  <c r="AV453" i="2" s="1"/>
  <c r="AT453" i="2"/>
  <c r="AQ453" i="2"/>
  <c r="AJ453" i="2"/>
  <c r="AI453" i="2" s="1"/>
  <c r="AG453" i="2"/>
  <c r="AB453" i="2"/>
  <c r="Z453" i="2"/>
  <c r="R453" i="2"/>
  <c r="O453" i="2"/>
  <c r="F453" i="2"/>
  <c r="E453" i="2"/>
  <c r="AW452" i="2"/>
  <c r="AV452" i="2"/>
  <c r="AT452" i="2"/>
  <c r="AI452" i="2" s="1"/>
  <c r="AQ452" i="2"/>
  <c r="AJ452" i="2"/>
  <c r="AG452" i="2"/>
  <c r="AB452" i="2"/>
  <c r="Z452" i="2"/>
  <c r="R452" i="2"/>
  <c r="O452" i="2"/>
  <c r="E452" i="2" s="1"/>
  <c r="AZ452" i="2" s="1"/>
  <c r="F452" i="2"/>
  <c r="AW451" i="2"/>
  <c r="AV451" i="2" s="1"/>
  <c r="AT451" i="2"/>
  <c r="AQ451" i="2"/>
  <c r="AJ451" i="2"/>
  <c r="AI451" i="2" s="1"/>
  <c r="AG451" i="2"/>
  <c r="AB451" i="2"/>
  <c r="Z451" i="2"/>
  <c r="R451" i="2"/>
  <c r="O451" i="2"/>
  <c r="F451" i="2"/>
  <c r="E451" i="2"/>
  <c r="AZ451" i="2" s="1"/>
  <c r="AW450" i="2"/>
  <c r="AV450" i="2"/>
  <c r="AT450" i="2"/>
  <c r="AI450" i="2" s="1"/>
  <c r="AQ450" i="2"/>
  <c r="AJ450" i="2"/>
  <c r="AG450" i="2"/>
  <c r="AB450" i="2"/>
  <c r="Z450" i="2"/>
  <c r="R450" i="2"/>
  <c r="O450" i="2"/>
  <c r="E450" i="2" s="1"/>
  <c r="AZ450" i="2" s="1"/>
  <c r="F450" i="2"/>
  <c r="AW449" i="2"/>
  <c r="AV449" i="2" s="1"/>
  <c r="AT449" i="2"/>
  <c r="AQ449" i="2"/>
  <c r="AJ449" i="2"/>
  <c r="AI449" i="2" s="1"/>
  <c r="AG449" i="2"/>
  <c r="AB449" i="2"/>
  <c r="Z449" i="2"/>
  <c r="R449" i="2"/>
  <c r="O449" i="2"/>
  <c r="F449" i="2"/>
  <c r="E449" i="2"/>
  <c r="AW448" i="2"/>
  <c r="AV448" i="2" s="1"/>
  <c r="AT448" i="2"/>
  <c r="AQ448" i="2"/>
  <c r="AJ448" i="2"/>
  <c r="AG448" i="2"/>
  <c r="AB448" i="2"/>
  <c r="Z448" i="2"/>
  <c r="R448" i="2"/>
  <c r="O448" i="2"/>
  <c r="F448" i="2"/>
  <c r="E448" i="2" s="1"/>
  <c r="AW447" i="2"/>
  <c r="AV447" i="2" s="1"/>
  <c r="AT447" i="2"/>
  <c r="AQ447" i="2"/>
  <c r="AJ447" i="2"/>
  <c r="AI447" i="2" s="1"/>
  <c r="AG447" i="2"/>
  <c r="AB447" i="2"/>
  <c r="Z447" i="2"/>
  <c r="R447" i="2"/>
  <c r="O447" i="2"/>
  <c r="F447" i="2"/>
  <c r="E447" i="2"/>
  <c r="AW446" i="2"/>
  <c r="AV446" i="2"/>
  <c r="AT446" i="2"/>
  <c r="AQ446" i="2"/>
  <c r="AJ446" i="2"/>
  <c r="AG446" i="2"/>
  <c r="AB446" i="2"/>
  <c r="Z446" i="2"/>
  <c r="R446" i="2"/>
  <c r="O446" i="2"/>
  <c r="F446" i="2"/>
  <c r="E446" i="2" s="1"/>
  <c r="AW445" i="2"/>
  <c r="AV445" i="2" s="1"/>
  <c r="AT445" i="2"/>
  <c r="AQ445" i="2"/>
  <c r="AJ445" i="2"/>
  <c r="AI445" i="2" s="1"/>
  <c r="AG445" i="2"/>
  <c r="AB445" i="2"/>
  <c r="Z445" i="2"/>
  <c r="R445" i="2"/>
  <c r="O445" i="2"/>
  <c r="F445" i="2"/>
  <c r="E445" i="2"/>
  <c r="AW444" i="2"/>
  <c r="AV444" i="2"/>
  <c r="AT444" i="2"/>
  <c r="AI444" i="2" s="1"/>
  <c r="AQ444" i="2"/>
  <c r="AJ444" i="2"/>
  <c r="AG444" i="2"/>
  <c r="AB444" i="2"/>
  <c r="Z444" i="2"/>
  <c r="R444" i="2"/>
  <c r="O444" i="2"/>
  <c r="E444" i="2" s="1"/>
  <c r="F444" i="2"/>
  <c r="AW443" i="2"/>
  <c r="AV443" i="2" s="1"/>
  <c r="AT443" i="2"/>
  <c r="AQ443" i="2"/>
  <c r="AJ443" i="2"/>
  <c r="AI443" i="2" s="1"/>
  <c r="AG443" i="2"/>
  <c r="AB443" i="2"/>
  <c r="Z443" i="2"/>
  <c r="R443" i="2"/>
  <c r="O443" i="2"/>
  <c r="F443" i="2"/>
  <c r="E443" i="2"/>
  <c r="AW442" i="2"/>
  <c r="AV442" i="2"/>
  <c r="AT442" i="2"/>
  <c r="AI442" i="2" s="1"/>
  <c r="AQ442" i="2"/>
  <c r="AJ442" i="2"/>
  <c r="AG442" i="2"/>
  <c r="AB442" i="2"/>
  <c r="Z442" i="2"/>
  <c r="R442" i="2"/>
  <c r="O442" i="2"/>
  <c r="F442" i="2"/>
  <c r="E442" i="2" s="1"/>
  <c r="AZ442" i="2" s="1"/>
  <c r="AW441" i="2"/>
  <c r="AV441" i="2" s="1"/>
  <c r="AT441" i="2"/>
  <c r="AQ441" i="2"/>
  <c r="AJ441" i="2"/>
  <c r="AI441" i="2" s="1"/>
  <c r="AG441" i="2"/>
  <c r="AB441" i="2"/>
  <c r="Z441" i="2"/>
  <c r="R441" i="2"/>
  <c r="O441" i="2"/>
  <c r="F441" i="2"/>
  <c r="E441" i="2"/>
  <c r="AW440" i="2"/>
  <c r="AV440" i="2"/>
  <c r="AT440" i="2"/>
  <c r="AQ440" i="2"/>
  <c r="AJ440" i="2"/>
  <c r="AG440" i="2"/>
  <c r="AB440" i="2"/>
  <c r="Z440" i="2"/>
  <c r="R440" i="2"/>
  <c r="O440" i="2"/>
  <c r="E440" i="2" s="1"/>
  <c r="F440" i="2"/>
  <c r="AW439" i="2"/>
  <c r="AV439" i="2" s="1"/>
  <c r="AT439" i="2"/>
  <c r="AQ439" i="2"/>
  <c r="AJ439" i="2"/>
  <c r="AI439" i="2" s="1"/>
  <c r="AG439" i="2"/>
  <c r="AB439" i="2"/>
  <c r="Z439" i="2"/>
  <c r="R439" i="2"/>
  <c r="O439" i="2"/>
  <c r="F439" i="2"/>
  <c r="E439" i="2"/>
  <c r="AW438" i="2"/>
  <c r="AV438" i="2" s="1"/>
  <c r="AT438" i="2"/>
  <c r="AI438" i="2" s="1"/>
  <c r="AQ438" i="2"/>
  <c r="AJ438" i="2"/>
  <c r="AG438" i="2"/>
  <c r="AB438" i="2"/>
  <c r="Z438" i="2"/>
  <c r="R438" i="2"/>
  <c r="O438" i="2"/>
  <c r="E438" i="2" s="1"/>
  <c r="AZ438" i="2" s="1"/>
  <c r="F438" i="2"/>
  <c r="AW437" i="2"/>
  <c r="AV437" i="2" s="1"/>
  <c r="AT437" i="2"/>
  <c r="AQ437" i="2"/>
  <c r="AJ437" i="2"/>
  <c r="AI437" i="2" s="1"/>
  <c r="AG437" i="2"/>
  <c r="AB437" i="2"/>
  <c r="Z437" i="2"/>
  <c r="R437" i="2"/>
  <c r="O437" i="2"/>
  <c r="F437" i="2"/>
  <c r="E437" i="2"/>
  <c r="AZ437" i="2" s="1"/>
  <c r="AW436" i="2"/>
  <c r="AV436" i="2" s="1"/>
  <c r="AT436" i="2"/>
  <c r="AI436" i="2" s="1"/>
  <c r="AQ436" i="2"/>
  <c r="AJ436" i="2"/>
  <c r="AG436" i="2"/>
  <c r="AB436" i="2"/>
  <c r="Z436" i="2"/>
  <c r="R436" i="2"/>
  <c r="O436" i="2"/>
  <c r="F436" i="2"/>
  <c r="E436" i="2" s="1"/>
  <c r="AZ436" i="2" s="1"/>
  <c r="AW435" i="2"/>
  <c r="AV435" i="2" s="1"/>
  <c r="AT435" i="2"/>
  <c r="AQ435" i="2"/>
  <c r="AJ435" i="2"/>
  <c r="AI435" i="2" s="1"/>
  <c r="AG435" i="2"/>
  <c r="AB435" i="2"/>
  <c r="Z435" i="2"/>
  <c r="R435" i="2"/>
  <c r="O435" i="2"/>
  <c r="F435" i="2"/>
  <c r="E435" i="2"/>
  <c r="AW434" i="2"/>
  <c r="AV434" i="2" s="1"/>
  <c r="AT434" i="2"/>
  <c r="AQ434" i="2"/>
  <c r="AJ434" i="2"/>
  <c r="AI434" i="2" s="1"/>
  <c r="AG434" i="2"/>
  <c r="AB434" i="2"/>
  <c r="Z434" i="2"/>
  <c r="R434" i="2"/>
  <c r="O434" i="2"/>
  <c r="F434" i="2"/>
  <c r="E434" i="2"/>
  <c r="AZ434" i="2" s="1"/>
  <c r="AW433" i="2"/>
  <c r="AV433" i="2" s="1"/>
  <c r="AT433" i="2"/>
  <c r="AQ433" i="2"/>
  <c r="AJ433" i="2"/>
  <c r="AI433" i="2" s="1"/>
  <c r="AG433" i="2"/>
  <c r="AB433" i="2"/>
  <c r="Z433" i="2"/>
  <c r="R433" i="2"/>
  <c r="O433" i="2"/>
  <c r="E433" i="2" s="1"/>
  <c r="F433" i="2"/>
  <c r="AW432" i="2"/>
  <c r="AV432" i="2" s="1"/>
  <c r="AT432" i="2"/>
  <c r="AQ432" i="2"/>
  <c r="AJ432" i="2"/>
  <c r="AI432" i="2" s="1"/>
  <c r="AG432" i="2"/>
  <c r="AB432" i="2"/>
  <c r="Z432" i="2"/>
  <c r="R432" i="2"/>
  <c r="O432" i="2"/>
  <c r="F432" i="2"/>
  <c r="E432" i="2"/>
  <c r="AW431" i="2"/>
  <c r="AV431" i="2" s="1"/>
  <c r="AT431" i="2"/>
  <c r="AQ431" i="2"/>
  <c r="AJ431" i="2"/>
  <c r="AG431" i="2"/>
  <c r="AB431" i="2"/>
  <c r="Z431" i="2"/>
  <c r="R431" i="2"/>
  <c r="O431" i="2"/>
  <c r="E431" i="2" s="1"/>
  <c r="F431" i="2"/>
  <c r="AW430" i="2"/>
  <c r="AV430" i="2" s="1"/>
  <c r="AT430" i="2"/>
  <c r="AQ430" i="2"/>
  <c r="AJ430" i="2"/>
  <c r="AI430" i="2" s="1"/>
  <c r="AG430" i="2"/>
  <c r="AB430" i="2"/>
  <c r="Z430" i="2"/>
  <c r="R430" i="2"/>
  <c r="O430" i="2"/>
  <c r="F430" i="2"/>
  <c r="E430" i="2"/>
  <c r="AW429" i="2"/>
  <c r="AV429" i="2" s="1"/>
  <c r="AT429" i="2"/>
  <c r="AQ429" i="2"/>
  <c r="AJ429" i="2"/>
  <c r="AG429" i="2"/>
  <c r="AB429" i="2"/>
  <c r="Z429" i="2"/>
  <c r="R429" i="2"/>
  <c r="O429" i="2"/>
  <c r="E429" i="2" s="1"/>
  <c r="F429" i="2"/>
  <c r="AW428" i="2"/>
  <c r="AV428" i="2" s="1"/>
  <c r="AT428" i="2"/>
  <c r="AQ428" i="2"/>
  <c r="AJ428" i="2"/>
  <c r="AI428" i="2" s="1"/>
  <c r="AG428" i="2"/>
  <c r="AB428" i="2"/>
  <c r="Z428" i="2"/>
  <c r="R428" i="2"/>
  <c r="O428" i="2"/>
  <c r="K428" i="2"/>
  <c r="I428" i="2"/>
  <c r="F428" i="2" s="1"/>
  <c r="E428" i="2" s="1"/>
  <c r="G428" i="2"/>
  <c r="AW427" i="2"/>
  <c r="AV427" i="2"/>
  <c r="AT427" i="2"/>
  <c r="AQ427" i="2"/>
  <c r="AI427" i="2" s="1"/>
  <c r="AJ427" i="2"/>
  <c r="AG427" i="2"/>
  <c r="AB427" i="2"/>
  <c r="Z427" i="2"/>
  <c r="R427" i="2"/>
  <c r="O427" i="2"/>
  <c r="F427" i="2"/>
  <c r="E427" i="2" s="1"/>
  <c r="AZ427" i="2" s="1"/>
  <c r="AW426" i="2"/>
  <c r="AV426" i="2"/>
  <c r="AT426" i="2"/>
  <c r="AQ426" i="2"/>
  <c r="AJ426" i="2"/>
  <c r="AI426" i="2"/>
  <c r="AG426" i="2"/>
  <c r="AB426" i="2"/>
  <c r="Z426" i="2"/>
  <c r="R426" i="2"/>
  <c r="O426" i="2"/>
  <c r="K426" i="2"/>
  <c r="J426" i="2"/>
  <c r="I426" i="2"/>
  <c r="F426" i="2" s="1"/>
  <c r="E426" i="2" s="1"/>
  <c r="AZ426" i="2" s="1"/>
  <c r="G426" i="2"/>
  <c r="AW425" i="2"/>
  <c r="AV425" i="2"/>
  <c r="AT425" i="2"/>
  <c r="AQ425" i="2"/>
  <c r="AI425" i="2" s="1"/>
  <c r="AZ425" i="2" s="1"/>
  <c r="AJ425" i="2"/>
  <c r="AG425" i="2"/>
  <c r="AB425" i="2"/>
  <c r="Z425" i="2"/>
  <c r="R425" i="2"/>
  <c r="O425" i="2"/>
  <c r="F425" i="2"/>
  <c r="E425" i="2" s="1"/>
  <c r="AW424" i="2"/>
  <c r="AV424" i="2"/>
  <c r="AT424" i="2"/>
  <c r="AQ424" i="2"/>
  <c r="AJ424" i="2"/>
  <c r="AI424" i="2"/>
  <c r="AG424" i="2"/>
  <c r="AB424" i="2"/>
  <c r="Z424" i="2"/>
  <c r="R424" i="2"/>
  <c r="O424" i="2"/>
  <c r="F424" i="2"/>
  <c r="E424" i="2" s="1"/>
  <c r="AZ424" i="2" s="1"/>
  <c r="AW423" i="2"/>
  <c r="AV423" i="2"/>
  <c r="AT423" i="2"/>
  <c r="AQ423" i="2"/>
  <c r="AI423" i="2" s="1"/>
  <c r="AJ423" i="2"/>
  <c r="AG423" i="2"/>
  <c r="AE423" i="2"/>
  <c r="AB423" i="2" s="1"/>
  <c r="Z423" i="2"/>
  <c r="R423" i="2"/>
  <c r="O423" i="2"/>
  <c r="I423" i="2"/>
  <c r="G423" i="2"/>
  <c r="F423" i="2" s="1"/>
  <c r="E423" i="2" s="1"/>
  <c r="AZ423" i="2" s="1"/>
  <c r="AW422" i="2"/>
  <c r="AV422" i="2" s="1"/>
  <c r="AT422" i="2"/>
  <c r="AQ422" i="2"/>
  <c r="AJ422" i="2"/>
  <c r="AG422" i="2"/>
  <c r="AB422" i="2"/>
  <c r="Z422" i="2"/>
  <c r="R422" i="2"/>
  <c r="O422" i="2"/>
  <c r="E422" i="2" s="1"/>
  <c r="F422" i="2"/>
  <c r="AW421" i="2"/>
  <c r="AV421" i="2" s="1"/>
  <c r="AT421" i="2"/>
  <c r="AQ421" i="2"/>
  <c r="AJ421" i="2"/>
  <c r="AI421" i="2" s="1"/>
  <c r="AG421" i="2"/>
  <c r="AB421" i="2"/>
  <c r="Z421" i="2"/>
  <c r="R421" i="2"/>
  <c r="O421" i="2"/>
  <c r="F421" i="2"/>
  <c r="E421" i="2"/>
  <c r="AW420" i="2"/>
  <c r="AV420" i="2" s="1"/>
  <c r="AT420" i="2"/>
  <c r="AQ420" i="2"/>
  <c r="AJ420" i="2"/>
  <c r="AG420" i="2"/>
  <c r="AB420" i="2"/>
  <c r="Z420" i="2"/>
  <c r="R420" i="2"/>
  <c r="O420" i="2"/>
  <c r="E420" i="2" s="1"/>
  <c r="F420" i="2"/>
  <c r="AW419" i="2"/>
  <c r="AV419" i="2" s="1"/>
  <c r="AT419" i="2"/>
  <c r="AQ419" i="2"/>
  <c r="AJ419" i="2"/>
  <c r="AI419" i="2" s="1"/>
  <c r="AG419" i="2"/>
  <c r="AB419" i="2"/>
  <c r="Z419" i="2"/>
  <c r="R419" i="2"/>
  <c r="O419" i="2"/>
  <c r="F419" i="2"/>
  <c r="E419" i="2"/>
  <c r="AW418" i="2"/>
  <c r="AV418" i="2" s="1"/>
  <c r="AT418" i="2"/>
  <c r="AQ418" i="2"/>
  <c r="AJ418" i="2"/>
  <c r="AI418" i="2" s="1"/>
  <c r="AG418" i="2"/>
  <c r="AB418" i="2"/>
  <c r="Z418" i="2"/>
  <c r="R418" i="2"/>
  <c r="O418" i="2"/>
  <c r="E418" i="2" s="1"/>
  <c r="AZ418" i="2" s="1"/>
  <c r="F418" i="2"/>
  <c r="AW417" i="2"/>
  <c r="AV417" i="2" s="1"/>
  <c r="AT417" i="2"/>
  <c r="AQ417" i="2"/>
  <c r="AJ417" i="2"/>
  <c r="AI417" i="2" s="1"/>
  <c r="AG417" i="2"/>
  <c r="AB417" i="2"/>
  <c r="Z417" i="2"/>
  <c r="R417" i="2"/>
  <c r="O417" i="2"/>
  <c r="K417" i="2"/>
  <c r="J417" i="2"/>
  <c r="I417" i="2"/>
  <c r="G417" i="2"/>
  <c r="AW416" i="2"/>
  <c r="AV416" i="2" s="1"/>
  <c r="AT416" i="2"/>
  <c r="AQ416" i="2"/>
  <c r="AJ416" i="2"/>
  <c r="AI416" i="2" s="1"/>
  <c r="AG416" i="2"/>
  <c r="AB416" i="2"/>
  <c r="Z416" i="2"/>
  <c r="R416" i="2"/>
  <c r="O416" i="2"/>
  <c r="E416" i="2" s="1"/>
  <c r="AZ416" i="2" s="1"/>
  <c r="F416" i="2"/>
  <c r="AW415" i="2"/>
  <c r="AV415" i="2" s="1"/>
  <c r="AT415" i="2"/>
  <c r="AQ415" i="2"/>
  <c r="AJ415" i="2"/>
  <c r="AI415" i="2" s="1"/>
  <c r="AG415" i="2"/>
  <c r="AB415" i="2"/>
  <c r="Z415" i="2"/>
  <c r="R415" i="2"/>
  <c r="O415" i="2"/>
  <c r="F415" i="2"/>
  <c r="E415" i="2"/>
  <c r="AZ415" i="2" s="1"/>
  <c r="AW414" i="2"/>
  <c r="AV414" i="2" s="1"/>
  <c r="AT414" i="2"/>
  <c r="AQ414" i="2"/>
  <c r="AJ414" i="2"/>
  <c r="AI414" i="2" s="1"/>
  <c r="AG414" i="2"/>
  <c r="AB414" i="2"/>
  <c r="Z414" i="2"/>
  <c r="R414" i="2"/>
  <c r="O414" i="2"/>
  <c r="E414" i="2" s="1"/>
  <c r="F414" i="2"/>
  <c r="AW413" i="2"/>
  <c r="AV413" i="2" s="1"/>
  <c r="AT413" i="2"/>
  <c r="AQ413" i="2"/>
  <c r="AJ413" i="2"/>
  <c r="AI413" i="2" s="1"/>
  <c r="AG413" i="2"/>
  <c r="AB413" i="2"/>
  <c r="Z413" i="2"/>
  <c r="R413" i="2"/>
  <c r="O413" i="2"/>
  <c r="F413" i="2"/>
  <c r="E413" i="2"/>
  <c r="AW412" i="2"/>
  <c r="AV412" i="2" s="1"/>
  <c r="AT412" i="2"/>
  <c r="AQ412" i="2"/>
  <c r="AJ412" i="2"/>
  <c r="AG412" i="2"/>
  <c r="AB412" i="2"/>
  <c r="Z412" i="2"/>
  <c r="R412" i="2"/>
  <c r="O412" i="2"/>
  <c r="E412" i="2" s="1"/>
  <c r="F412" i="2"/>
  <c r="AW411" i="2"/>
  <c r="AV411" i="2" s="1"/>
  <c r="AT411" i="2"/>
  <c r="AQ411" i="2"/>
  <c r="AJ411" i="2"/>
  <c r="AI411" i="2" s="1"/>
  <c r="AG411" i="2"/>
  <c r="AB411" i="2"/>
  <c r="Z411" i="2"/>
  <c r="R411" i="2"/>
  <c r="O411" i="2"/>
  <c r="F411" i="2"/>
  <c r="E411" i="2"/>
  <c r="AW410" i="2"/>
  <c r="AV410" i="2" s="1"/>
  <c r="AT410" i="2"/>
  <c r="AQ410" i="2"/>
  <c r="AJ410" i="2"/>
  <c r="AG410" i="2"/>
  <c r="AB410" i="2"/>
  <c r="Z410" i="2"/>
  <c r="R410" i="2"/>
  <c r="O410" i="2"/>
  <c r="F410" i="2"/>
  <c r="E410" i="2" s="1"/>
  <c r="AW409" i="2"/>
  <c r="AV409" i="2" s="1"/>
  <c r="AT409" i="2"/>
  <c r="AQ409" i="2"/>
  <c r="AJ409" i="2"/>
  <c r="AI409" i="2" s="1"/>
  <c r="AG409" i="2"/>
  <c r="AB409" i="2"/>
  <c r="Z409" i="2"/>
  <c r="R409" i="2"/>
  <c r="O409" i="2"/>
  <c r="F409" i="2"/>
  <c r="E409" i="2"/>
  <c r="AW408" i="2"/>
  <c r="AV408" i="2" s="1"/>
  <c r="AT408" i="2"/>
  <c r="AQ408" i="2"/>
  <c r="AJ408" i="2"/>
  <c r="AI408" i="2" s="1"/>
  <c r="AG408" i="2"/>
  <c r="AB408" i="2"/>
  <c r="Z408" i="2"/>
  <c r="R408" i="2"/>
  <c r="O408" i="2"/>
  <c r="F408" i="2"/>
  <c r="AW407" i="2"/>
  <c r="AV407" i="2" s="1"/>
  <c r="AT407" i="2"/>
  <c r="AQ407" i="2"/>
  <c r="AJ407" i="2"/>
  <c r="AI407" i="2" s="1"/>
  <c r="AG407" i="2"/>
  <c r="AB407" i="2"/>
  <c r="Z407" i="2"/>
  <c r="R407" i="2"/>
  <c r="O407" i="2"/>
  <c r="F407" i="2"/>
  <c r="E407" i="2"/>
  <c r="AZ407" i="2" s="1"/>
  <c r="AW406" i="2"/>
  <c r="AV406" i="2" s="1"/>
  <c r="AT406" i="2"/>
  <c r="AQ406" i="2"/>
  <c r="AJ406" i="2"/>
  <c r="AI406" i="2" s="1"/>
  <c r="AG406" i="2"/>
  <c r="AB406" i="2"/>
  <c r="Z406" i="2"/>
  <c r="R406" i="2"/>
  <c r="O406" i="2"/>
  <c r="F406" i="2"/>
  <c r="E406" i="2" s="1"/>
  <c r="AW405" i="2"/>
  <c r="AV405" i="2" s="1"/>
  <c r="AT405" i="2"/>
  <c r="AQ405" i="2"/>
  <c r="AJ405" i="2"/>
  <c r="AI405" i="2" s="1"/>
  <c r="AG405" i="2"/>
  <c r="AB405" i="2"/>
  <c r="Z405" i="2"/>
  <c r="R405" i="2"/>
  <c r="O405" i="2"/>
  <c r="F405" i="2"/>
  <c r="E405" i="2"/>
  <c r="AW404" i="2"/>
  <c r="AV404" i="2" s="1"/>
  <c r="AT404" i="2"/>
  <c r="AQ404" i="2"/>
  <c r="AJ404" i="2"/>
  <c r="AG404" i="2"/>
  <c r="AB404" i="2"/>
  <c r="Z404" i="2"/>
  <c r="R404" i="2"/>
  <c r="O404" i="2"/>
  <c r="F404" i="2"/>
  <c r="AW403" i="2"/>
  <c r="AV403" i="2" s="1"/>
  <c r="AT403" i="2"/>
  <c r="AQ403" i="2"/>
  <c r="AJ403" i="2"/>
  <c r="AI403" i="2" s="1"/>
  <c r="AG403" i="2"/>
  <c r="AB403" i="2"/>
  <c r="Z403" i="2"/>
  <c r="R403" i="2"/>
  <c r="O403" i="2"/>
  <c r="F403" i="2"/>
  <c r="E403" i="2"/>
  <c r="AW402" i="2"/>
  <c r="AV402" i="2" s="1"/>
  <c r="AT402" i="2"/>
  <c r="AQ402" i="2"/>
  <c r="AJ402" i="2"/>
  <c r="AG402" i="2"/>
  <c r="AB402" i="2"/>
  <c r="Z402" i="2"/>
  <c r="R402" i="2"/>
  <c r="O402" i="2"/>
  <c r="F402" i="2"/>
  <c r="E402" i="2" s="1"/>
  <c r="AW401" i="2"/>
  <c r="AV401" i="2" s="1"/>
  <c r="AT401" i="2"/>
  <c r="AQ401" i="2"/>
  <c r="AJ401" i="2"/>
  <c r="AI401" i="2" s="1"/>
  <c r="AG401" i="2"/>
  <c r="AB401" i="2"/>
  <c r="Z401" i="2"/>
  <c r="R401" i="2"/>
  <c r="O401" i="2"/>
  <c r="F401" i="2"/>
  <c r="E401" i="2"/>
  <c r="AW400" i="2"/>
  <c r="AV400" i="2" s="1"/>
  <c r="AT400" i="2"/>
  <c r="AQ400" i="2"/>
  <c r="AJ400" i="2"/>
  <c r="AI400" i="2" s="1"/>
  <c r="AG400" i="2"/>
  <c r="AB400" i="2"/>
  <c r="Z400" i="2"/>
  <c r="R400" i="2"/>
  <c r="O400" i="2"/>
  <c r="F400" i="2"/>
  <c r="AW399" i="2"/>
  <c r="AV399" i="2" s="1"/>
  <c r="AT399" i="2"/>
  <c r="AQ399" i="2"/>
  <c r="AJ399" i="2"/>
  <c r="AI399" i="2" s="1"/>
  <c r="AG399" i="2"/>
  <c r="AB399" i="2"/>
  <c r="Z399" i="2"/>
  <c r="R399" i="2"/>
  <c r="O399" i="2"/>
  <c r="F399" i="2"/>
  <c r="E399" i="2"/>
  <c r="AZ399" i="2" s="1"/>
  <c r="AW398" i="2"/>
  <c r="AV398" i="2" s="1"/>
  <c r="AT398" i="2"/>
  <c r="AQ398" i="2"/>
  <c r="AJ398" i="2"/>
  <c r="AI398" i="2" s="1"/>
  <c r="AG398" i="2"/>
  <c r="AB398" i="2"/>
  <c r="Z398" i="2"/>
  <c r="R398" i="2"/>
  <c r="O398" i="2"/>
  <c r="F398" i="2"/>
  <c r="E398" i="2" s="1"/>
  <c r="AW397" i="2"/>
  <c r="AV397" i="2" s="1"/>
  <c r="AT397" i="2"/>
  <c r="AQ397" i="2"/>
  <c r="AJ397" i="2"/>
  <c r="AI397" i="2" s="1"/>
  <c r="AG397" i="2"/>
  <c r="AB397" i="2"/>
  <c r="Z397" i="2"/>
  <c r="R397" i="2"/>
  <c r="O397" i="2"/>
  <c r="F397" i="2"/>
  <c r="E397" i="2"/>
  <c r="AW396" i="2"/>
  <c r="AV396" i="2"/>
  <c r="AT396" i="2"/>
  <c r="AI396" i="2" s="1"/>
  <c r="AQ396" i="2"/>
  <c r="AJ396" i="2"/>
  <c r="AG396" i="2"/>
  <c r="AB396" i="2"/>
  <c r="Z396" i="2"/>
  <c r="R396" i="2"/>
  <c r="O396" i="2"/>
  <c r="F396" i="2"/>
  <c r="E396" i="2" s="1"/>
  <c r="AZ396" i="2" s="1"/>
  <c r="AW395" i="2"/>
  <c r="AV395" i="2" s="1"/>
  <c r="AT395" i="2"/>
  <c r="AQ395" i="2"/>
  <c r="AJ395" i="2"/>
  <c r="AI395" i="2" s="1"/>
  <c r="AG395" i="2"/>
  <c r="AB395" i="2"/>
  <c r="Z395" i="2"/>
  <c r="R395" i="2"/>
  <c r="O395" i="2"/>
  <c r="F395" i="2"/>
  <c r="E395" i="2"/>
  <c r="AW394" i="2"/>
  <c r="AV394" i="2"/>
  <c r="AT394" i="2"/>
  <c r="AQ394" i="2"/>
  <c r="AJ394" i="2"/>
  <c r="AG394" i="2"/>
  <c r="AB394" i="2"/>
  <c r="Z394" i="2"/>
  <c r="R394" i="2"/>
  <c r="O394" i="2"/>
  <c r="F394" i="2"/>
  <c r="E394" i="2" s="1"/>
  <c r="AW393" i="2"/>
  <c r="AV393" i="2" s="1"/>
  <c r="AT393" i="2"/>
  <c r="AQ393" i="2"/>
  <c r="AJ393" i="2"/>
  <c r="AI393" i="2" s="1"/>
  <c r="AG393" i="2"/>
  <c r="AB393" i="2"/>
  <c r="Z393" i="2"/>
  <c r="R393" i="2"/>
  <c r="O393" i="2"/>
  <c r="F393" i="2"/>
  <c r="E393" i="2"/>
  <c r="AW392" i="2"/>
  <c r="AV392" i="2" s="1"/>
  <c r="AT392" i="2"/>
  <c r="AQ392" i="2"/>
  <c r="AJ392" i="2"/>
  <c r="AG392" i="2"/>
  <c r="AB392" i="2"/>
  <c r="Z392" i="2"/>
  <c r="R392" i="2"/>
  <c r="O392" i="2"/>
  <c r="F392" i="2"/>
  <c r="AW391" i="2"/>
  <c r="AV391" i="2" s="1"/>
  <c r="AT391" i="2"/>
  <c r="AQ391" i="2"/>
  <c r="AJ391" i="2"/>
  <c r="AI391" i="2" s="1"/>
  <c r="AG391" i="2"/>
  <c r="AB391" i="2"/>
  <c r="Z391" i="2"/>
  <c r="R391" i="2"/>
  <c r="O391" i="2"/>
  <c r="F391" i="2"/>
  <c r="E391" i="2"/>
  <c r="AW390" i="2"/>
  <c r="AV390" i="2" s="1"/>
  <c r="AT390" i="2"/>
  <c r="AQ390" i="2"/>
  <c r="AJ390" i="2"/>
  <c r="AG390" i="2"/>
  <c r="AB390" i="2"/>
  <c r="Z390" i="2"/>
  <c r="R390" i="2"/>
  <c r="O390" i="2"/>
  <c r="F390" i="2"/>
  <c r="E390" i="2" s="1"/>
  <c r="AW389" i="2"/>
  <c r="AV389" i="2" s="1"/>
  <c r="AT389" i="2"/>
  <c r="AQ389" i="2"/>
  <c r="AJ389" i="2"/>
  <c r="AI389" i="2" s="1"/>
  <c r="AG389" i="2"/>
  <c r="AB389" i="2"/>
  <c r="Z389" i="2"/>
  <c r="R389" i="2"/>
  <c r="O389" i="2"/>
  <c r="F389" i="2"/>
  <c r="E389" i="2"/>
  <c r="AW388" i="2"/>
  <c r="AV388" i="2" s="1"/>
  <c r="AT388" i="2"/>
  <c r="AQ388" i="2"/>
  <c r="AJ388" i="2"/>
  <c r="AI388" i="2" s="1"/>
  <c r="AG388" i="2"/>
  <c r="AB388" i="2"/>
  <c r="Z388" i="2"/>
  <c r="R388" i="2"/>
  <c r="O388" i="2"/>
  <c r="F388" i="2"/>
  <c r="AW387" i="2"/>
  <c r="AV387" i="2" s="1"/>
  <c r="AT387" i="2"/>
  <c r="AQ387" i="2"/>
  <c r="AJ387" i="2"/>
  <c r="AI387" i="2" s="1"/>
  <c r="AG387" i="2"/>
  <c r="AB387" i="2"/>
  <c r="Z387" i="2"/>
  <c r="R387" i="2"/>
  <c r="O387" i="2"/>
  <c r="F387" i="2"/>
  <c r="E387" i="2"/>
  <c r="AZ387" i="2" s="1"/>
  <c r="AW386" i="2"/>
  <c r="AV386" i="2" s="1"/>
  <c r="AT386" i="2"/>
  <c r="AQ386" i="2"/>
  <c r="AJ386" i="2"/>
  <c r="AI386" i="2" s="1"/>
  <c r="AG386" i="2"/>
  <c r="AB386" i="2"/>
  <c r="Z386" i="2"/>
  <c r="R386" i="2"/>
  <c r="O386" i="2"/>
  <c r="F386" i="2"/>
  <c r="E386" i="2" s="1"/>
  <c r="AW385" i="2"/>
  <c r="AV385" i="2" s="1"/>
  <c r="AT385" i="2"/>
  <c r="AQ385" i="2"/>
  <c r="AJ385" i="2"/>
  <c r="AI385" i="2" s="1"/>
  <c r="AG385" i="2"/>
  <c r="AB385" i="2"/>
  <c r="Z385" i="2"/>
  <c r="R385" i="2"/>
  <c r="O385" i="2"/>
  <c r="F385" i="2"/>
  <c r="E385" i="2"/>
  <c r="AW384" i="2"/>
  <c r="AV384" i="2"/>
  <c r="AT384" i="2"/>
  <c r="AI384" i="2" s="1"/>
  <c r="AQ384" i="2"/>
  <c r="AJ384" i="2"/>
  <c r="AG384" i="2"/>
  <c r="AB384" i="2"/>
  <c r="Z384" i="2"/>
  <c r="R384" i="2"/>
  <c r="O384" i="2"/>
  <c r="E384" i="2" s="1"/>
  <c r="F384" i="2"/>
  <c r="AW383" i="2"/>
  <c r="AV383" i="2" s="1"/>
  <c r="AT383" i="2"/>
  <c r="AQ383" i="2"/>
  <c r="AJ383" i="2"/>
  <c r="AI383" i="2" s="1"/>
  <c r="AG383" i="2"/>
  <c r="AB383" i="2"/>
  <c r="Z383" i="2"/>
  <c r="R383" i="2"/>
  <c r="O383" i="2"/>
  <c r="F383" i="2"/>
  <c r="E383" i="2"/>
  <c r="AW382" i="2"/>
  <c r="AV382" i="2" s="1"/>
  <c r="AT382" i="2"/>
  <c r="AQ382" i="2"/>
  <c r="AJ382" i="2"/>
  <c r="AI382" i="2" s="1"/>
  <c r="AG382" i="2"/>
  <c r="AB382" i="2"/>
  <c r="Z382" i="2"/>
  <c r="R382" i="2"/>
  <c r="O382" i="2"/>
  <c r="F382" i="2"/>
  <c r="AW381" i="2"/>
  <c r="AV381" i="2" s="1"/>
  <c r="AT381" i="2"/>
  <c r="AQ381" i="2"/>
  <c r="AJ381" i="2"/>
  <c r="AI381" i="2" s="1"/>
  <c r="AG381" i="2"/>
  <c r="AB381" i="2"/>
  <c r="Z381" i="2"/>
  <c r="R381" i="2"/>
  <c r="O381" i="2"/>
  <c r="F381" i="2"/>
  <c r="E381" i="2"/>
  <c r="AZ381" i="2" s="1"/>
  <c r="AW380" i="2"/>
  <c r="AV380" i="2" s="1"/>
  <c r="AT380" i="2"/>
  <c r="AQ380" i="2"/>
  <c r="AJ380" i="2"/>
  <c r="AI380" i="2" s="1"/>
  <c r="AG380" i="2"/>
  <c r="AB380" i="2"/>
  <c r="Z380" i="2"/>
  <c r="R380" i="2"/>
  <c r="O380" i="2"/>
  <c r="F380" i="2"/>
  <c r="E380" i="2" s="1"/>
  <c r="AW379" i="2"/>
  <c r="AV379" i="2" s="1"/>
  <c r="AT379" i="2"/>
  <c r="AQ379" i="2"/>
  <c r="AJ379" i="2"/>
  <c r="AI379" i="2" s="1"/>
  <c r="AG379" i="2"/>
  <c r="AB379" i="2"/>
  <c r="Z379" i="2"/>
  <c r="R379" i="2"/>
  <c r="O379" i="2"/>
  <c r="F379" i="2"/>
  <c r="E379" i="2"/>
  <c r="AW378" i="2"/>
  <c r="AV378" i="2" s="1"/>
  <c r="AT378" i="2"/>
  <c r="AQ378" i="2"/>
  <c r="AJ378" i="2"/>
  <c r="AG378" i="2"/>
  <c r="AB378" i="2"/>
  <c r="Z378" i="2"/>
  <c r="R378" i="2"/>
  <c r="O378" i="2"/>
  <c r="F378" i="2"/>
  <c r="AW377" i="2"/>
  <c r="AV377" i="2" s="1"/>
  <c r="AT377" i="2"/>
  <c r="AQ377" i="2"/>
  <c r="AJ377" i="2"/>
  <c r="AI377" i="2" s="1"/>
  <c r="AG377" i="2"/>
  <c r="AB377" i="2"/>
  <c r="Z377" i="2"/>
  <c r="R377" i="2"/>
  <c r="O377" i="2"/>
  <c r="F377" i="2"/>
  <c r="E377" i="2"/>
  <c r="AW376" i="2"/>
  <c r="AV376" i="2"/>
  <c r="AT376" i="2"/>
  <c r="AI376" i="2" s="1"/>
  <c r="AQ376" i="2"/>
  <c r="AJ376" i="2"/>
  <c r="AG376" i="2"/>
  <c r="AB376" i="2"/>
  <c r="Z376" i="2"/>
  <c r="R376" i="2"/>
  <c r="O376" i="2"/>
  <c r="F376" i="2"/>
  <c r="AW375" i="2"/>
  <c r="AV375" i="2" s="1"/>
  <c r="AT375" i="2"/>
  <c r="AQ375" i="2"/>
  <c r="AJ375" i="2"/>
  <c r="AI375" i="2" s="1"/>
  <c r="AG375" i="2"/>
  <c r="AB375" i="2"/>
  <c r="Z375" i="2"/>
  <c r="R375" i="2"/>
  <c r="O375" i="2"/>
  <c r="F375" i="2"/>
  <c r="E375" i="2"/>
  <c r="AZ375" i="2" s="1"/>
  <c r="AW374" i="2"/>
  <c r="AV374" i="2"/>
  <c r="AT374" i="2"/>
  <c r="AQ374" i="2"/>
  <c r="AI374" i="2" s="1"/>
  <c r="AJ374" i="2"/>
  <c r="AG374" i="2"/>
  <c r="AB374" i="2"/>
  <c r="Z374" i="2"/>
  <c r="R374" i="2"/>
  <c r="O374" i="2"/>
  <c r="E374" i="2" s="1"/>
  <c r="F374" i="2"/>
  <c r="AW373" i="2"/>
  <c r="AV373" i="2" s="1"/>
  <c r="AT373" i="2"/>
  <c r="AQ373" i="2"/>
  <c r="AJ373" i="2"/>
  <c r="AI373" i="2" s="1"/>
  <c r="AG373" i="2"/>
  <c r="AB373" i="2"/>
  <c r="Z373" i="2"/>
  <c r="R373" i="2"/>
  <c r="O373" i="2"/>
  <c r="F373" i="2"/>
  <c r="E373" i="2"/>
  <c r="AW372" i="2"/>
  <c r="AV372" i="2" s="1"/>
  <c r="AT372" i="2"/>
  <c r="AQ372" i="2"/>
  <c r="AJ372" i="2"/>
  <c r="AG372" i="2"/>
  <c r="AB372" i="2"/>
  <c r="Z372" i="2"/>
  <c r="R372" i="2"/>
  <c r="O372" i="2"/>
  <c r="F372" i="2"/>
  <c r="E372" i="2" s="1"/>
  <c r="AZ371" i="2"/>
  <c r="AW370" i="2"/>
  <c r="AV370" i="2" s="1"/>
  <c r="AT370" i="2"/>
  <c r="AQ370" i="2"/>
  <c r="AJ370" i="2"/>
  <c r="AI370" i="2" s="1"/>
  <c r="AG370" i="2"/>
  <c r="AB370" i="2"/>
  <c r="Z370" i="2"/>
  <c r="R370" i="2"/>
  <c r="O370" i="2"/>
  <c r="F370" i="2"/>
  <c r="E370" i="2" s="1"/>
  <c r="AZ370" i="2" s="1"/>
  <c r="AW369" i="2"/>
  <c r="AV369" i="2"/>
  <c r="AT369" i="2"/>
  <c r="AQ369" i="2"/>
  <c r="AJ369" i="2"/>
  <c r="AI369" i="2"/>
  <c r="AG369" i="2"/>
  <c r="AB369" i="2"/>
  <c r="Z369" i="2"/>
  <c r="R369" i="2"/>
  <c r="O369" i="2"/>
  <c r="F369" i="2"/>
  <c r="E369" i="2" s="1"/>
  <c r="AZ369" i="2" s="1"/>
  <c r="AW368" i="2"/>
  <c r="AV368" i="2" s="1"/>
  <c r="AT368" i="2"/>
  <c r="AQ368" i="2"/>
  <c r="AJ368" i="2"/>
  <c r="AG368" i="2"/>
  <c r="AB368" i="2"/>
  <c r="Z368" i="2"/>
  <c r="R368" i="2"/>
  <c r="O368" i="2"/>
  <c r="F368" i="2"/>
  <c r="E368" i="2" s="1"/>
  <c r="AW367" i="2"/>
  <c r="AV367" i="2"/>
  <c r="AT367" i="2"/>
  <c r="AQ367" i="2"/>
  <c r="AJ367" i="2"/>
  <c r="AI367" i="2"/>
  <c r="AG367" i="2"/>
  <c r="AB367" i="2"/>
  <c r="Z367" i="2"/>
  <c r="R367" i="2"/>
  <c r="O367" i="2"/>
  <c r="F367" i="2"/>
  <c r="E367" i="2" s="1"/>
  <c r="AZ367" i="2" s="1"/>
  <c r="AW366" i="2"/>
  <c r="AV366" i="2" s="1"/>
  <c r="AT366" i="2"/>
  <c r="AQ366" i="2"/>
  <c r="AJ366" i="2"/>
  <c r="AI366" i="2" s="1"/>
  <c r="AZ366" i="2" s="1"/>
  <c r="AG366" i="2"/>
  <c r="AB366" i="2"/>
  <c r="Z366" i="2"/>
  <c r="R366" i="2"/>
  <c r="O366" i="2"/>
  <c r="F366" i="2"/>
  <c r="E366" i="2" s="1"/>
  <c r="AW365" i="2"/>
  <c r="AV365" i="2"/>
  <c r="AT365" i="2"/>
  <c r="AQ365" i="2"/>
  <c r="AJ365" i="2"/>
  <c r="AI365" i="2"/>
  <c r="AG365" i="2"/>
  <c r="AB365" i="2"/>
  <c r="Z365" i="2"/>
  <c r="R365" i="2"/>
  <c r="E365" i="2" s="1"/>
  <c r="AZ365" i="2" s="1"/>
  <c r="O365" i="2"/>
  <c r="F365" i="2"/>
  <c r="AW364" i="2"/>
  <c r="AV364" i="2"/>
  <c r="AT364" i="2"/>
  <c r="AQ364" i="2"/>
  <c r="AI364" i="2" s="1"/>
  <c r="AJ364" i="2"/>
  <c r="AG364" i="2"/>
  <c r="AB364" i="2"/>
  <c r="Z364" i="2"/>
  <c r="R364" i="2"/>
  <c r="O364" i="2"/>
  <c r="F364" i="2"/>
  <c r="E364" i="2" s="1"/>
  <c r="AZ364" i="2" s="1"/>
  <c r="AW363" i="2"/>
  <c r="AV363" i="2"/>
  <c r="AT363" i="2"/>
  <c r="AQ363" i="2"/>
  <c r="AJ363" i="2"/>
  <c r="AI363" i="2"/>
  <c r="AG363" i="2"/>
  <c r="AB363" i="2"/>
  <c r="Z363" i="2"/>
  <c r="R363" i="2"/>
  <c r="O363" i="2"/>
  <c r="F363" i="2"/>
  <c r="AW362" i="2"/>
  <c r="AV362" i="2"/>
  <c r="AT362" i="2"/>
  <c r="AQ362" i="2"/>
  <c r="AI362" i="2" s="1"/>
  <c r="AJ362" i="2"/>
  <c r="AG362" i="2"/>
  <c r="AB362" i="2"/>
  <c r="Z362" i="2"/>
  <c r="R362" i="2"/>
  <c r="O362" i="2"/>
  <c r="F362" i="2"/>
  <c r="E362" i="2" s="1"/>
  <c r="AZ362" i="2" s="1"/>
  <c r="AW361" i="2"/>
  <c r="AV361" i="2"/>
  <c r="AT361" i="2"/>
  <c r="AQ361" i="2"/>
  <c r="AJ361" i="2"/>
  <c r="AI361" i="2"/>
  <c r="AG361" i="2"/>
  <c r="AB361" i="2"/>
  <c r="Z361" i="2"/>
  <c r="R361" i="2"/>
  <c r="O361" i="2"/>
  <c r="F361" i="2"/>
  <c r="AW360" i="2"/>
  <c r="AV360" i="2" s="1"/>
  <c r="AT360" i="2"/>
  <c r="AQ360" i="2"/>
  <c r="AJ360" i="2"/>
  <c r="AG360" i="2"/>
  <c r="AB360" i="2"/>
  <c r="Z360" i="2"/>
  <c r="R360" i="2"/>
  <c r="O360" i="2"/>
  <c r="F360" i="2"/>
  <c r="E360" i="2" s="1"/>
  <c r="AW359" i="2"/>
  <c r="AV359" i="2"/>
  <c r="AT359" i="2"/>
  <c r="AQ359" i="2"/>
  <c r="AJ359" i="2"/>
  <c r="AI359" i="2"/>
  <c r="AG359" i="2"/>
  <c r="AB359" i="2"/>
  <c r="Z359" i="2"/>
  <c r="R359" i="2"/>
  <c r="O359" i="2"/>
  <c r="F359" i="2"/>
  <c r="AW358" i="2"/>
  <c r="AV358" i="2"/>
  <c r="AT358" i="2"/>
  <c r="AQ358" i="2"/>
  <c r="AI358" i="2" s="1"/>
  <c r="AZ358" i="2" s="1"/>
  <c r="AJ358" i="2"/>
  <c r="AG358" i="2"/>
  <c r="AB358" i="2"/>
  <c r="Z358" i="2"/>
  <c r="R358" i="2"/>
  <c r="O358" i="2"/>
  <c r="F358" i="2"/>
  <c r="E358" i="2" s="1"/>
  <c r="AW357" i="2"/>
  <c r="AV357" i="2"/>
  <c r="AT357" i="2"/>
  <c r="AQ357" i="2"/>
  <c r="AJ357" i="2"/>
  <c r="AI357" i="2"/>
  <c r="AG357" i="2"/>
  <c r="AB357" i="2"/>
  <c r="Z357" i="2"/>
  <c r="R357" i="2"/>
  <c r="O357" i="2"/>
  <c r="F357" i="2"/>
  <c r="AW356" i="2"/>
  <c r="AV356" i="2"/>
  <c r="AT356" i="2"/>
  <c r="AQ356" i="2"/>
  <c r="AI356" i="2" s="1"/>
  <c r="AZ356" i="2" s="1"/>
  <c r="AJ356" i="2"/>
  <c r="AG356" i="2"/>
  <c r="AB356" i="2"/>
  <c r="Z356" i="2"/>
  <c r="R356" i="2"/>
  <c r="O356" i="2"/>
  <c r="F356" i="2"/>
  <c r="E356" i="2" s="1"/>
  <c r="AW355" i="2"/>
  <c r="AV355" i="2"/>
  <c r="AT355" i="2"/>
  <c r="AQ355" i="2"/>
  <c r="AJ355" i="2"/>
  <c r="AI355" i="2"/>
  <c r="AG355" i="2"/>
  <c r="AB355" i="2"/>
  <c r="Z355" i="2"/>
  <c r="R355" i="2"/>
  <c r="O355" i="2"/>
  <c r="F355" i="2"/>
  <c r="AW354" i="2"/>
  <c r="AV354" i="2"/>
  <c r="AT354" i="2"/>
  <c r="AQ354" i="2"/>
  <c r="AI354" i="2" s="1"/>
  <c r="AZ354" i="2" s="1"/>
  <c r="AJ354" i="2"/>
  <c r="AG354" i="2"/>
  <c r="AB354" i="2"/>
  <c r="Z354" i="2"/>
  <c r="R354" i="2"/>
  <c r="O354" i="2"/>
  <c r="F354" i="2"/>
  <c r="E354" i="2" s="1"/>
  <c r="AW353" i="2"/>
  <c r="AV353" i="2"/>
  <c r="AT353" i="2"/>
  <c r="AQ353" i="2"/>
  <c r="AJ353" i="2"/>
  <c r="AI353" i="2"/>
  <c r="AG353" i="2"/>
  <c r="AB353" i="2"/>
  <c r="Z353" i="2"/>
  <c r="R353" i="2"/>
  <c r="E353" i="2" s="1"/>
  <c r="AZ353" i="2" s="1"/>
  <c r="O353" i="2"/>
  <c r="F353" i="2"/>
  <c r="AW352" i="2"/>
  <c r="AV352" i="2"/>
  <c r="AT352" i="2"/>
  <c r="AQ352" i="2"/>
  <c r="AJ352" i="2"/>
  <c r="AG352" i="2"/>
  <c r="AB352" i="2"/>
  <c r="Z352" i="2"/>
  <c r="R352" i="2"/>
  <c r="O352" i="2"/>
  <c r="F352" i="2"/>
  <c r="E352" i="2" s="1"/>
  <c r="AW351" i="2"/>
  <c r="AV351" i="2"/>
  <c r="AT351" i="2"/>
  <c r="AQ351" i="2"/>
  <c r="AJ351" i="2"/>
  <c r="AI351" i="2"/>
  <c r="AG351" i="2"/>
  <c r="AB351" i="2"/>
  <c r="Z351" i="2"/>
  <c r="R351" i="2"/>
  <c r="E351" i="2" s="1"/>
  <c r="AZ351" i="2" s="1"/>
  <c r="O351" i="2"/>
  <c r="F351" i="2"/>
  <c r="AW350" i="2"/>
  <c r="AV350" i="2" s="1"/>
  <c r="AT350" i="2"/>
  <c r="AQ350" i="2"/>
  <c r="AJ350" i="2"/>
  <c r="AI350" i="2" s="1"/>
  <c r="AG350" i="2"/>
  <c r="AB350" i="2"/>
  <c r="Z350" i="2"/>
  <c r="R350" i="2"/>
  <c r="O350" i="2"/>
  <c r="F350" i="2"/>
  <c r="E350" i="2" s="1"/>
  <c r="AZ350" i="2" s="1"/>
  <c r="AW349" i="2"/>
  <c r="AV349" i="2"/>
  <c r="AT349" i="2"/>
  <c r="AQ349" i="2"/>
  <c r="AJ349" i="2"/>
  <c r="AI349" i="2"/>
  <c r="AG349" i="2"/>
  <c r="AB349" i="2"/>
  <c r="Z349" i="2"/>
  <c r="R349" i="2"/>
  <c r="O349" i="2"/>
  <c r="F349" i="2"/>
  <c r="E349" i="2" s="1"/>
  <c r="AZ349" i="2" s="1"/>
  <c r="AW348" i="2"/>
  <c r="AV348" i="2" s="1"/>
  <c r="AT348" i="2"/>
  <c r="AQ348" i="2"/>
  <c r="AI348" i="2" s="1"/>
  <c r="AJ348" i="2"/>
  <c r="AG348" i="2"/>
  <c r="AB348" i="2"/>
  <c r="Z348" i="2"/>
  <c r="R348" i="2"/>
  <c r="O348" i="2"/>
  <c r="F348" i="2"/>
  <c r="E348" i="2" s="1"/>
  <c r="AZ348" i="2" s="1"/>
  <c r="AW347" i="2"/>
  <c r="AV347" i="2"/>
  <c r="AT347" i="2"/>
  <c r="AQ347" i="2"/>
  <c r="AJ347" i="2"/>
  <c r="AI347" i="2"/>
  <c r="AG347" i="2"/>
  <c r="AB347" i="2"/>
  <c r="Z347" i="2"/>
  <c r="R347" i="2"/>
  <c r="O347" i="2"/>
  <c r="F347" i="2"/>
  <c r="E347" i="2" s="1"/>
  <c r="AZ347" i="2" s="1"/>
  <c r="AW346" i="2"/>
  <c r="AV346" i="2"/>
  <c r="AT346" i="2"/>
  <c r="AQ346" i="2"/>
  <c r="AI346" i="2" s="1"/>
  <c r="AZ346" i="2" s="1"/>
  <c r="AJ346" i="2"/>
  <c r="AG346" i="2"/>
  <c r="AB346" i="2"/>
  <c r="Z346" i="2"/>
  <c r="R346" i="2"/>
  <c r="O346" i="2"/>
  <c r="F346" i="2"/>
  <c r="E346" i="2" s="1"/>
  <c r="AW345" i="2"/>
  <c r="AV345" i="2"/>
  <c r="AT345" i="2"/>
  <c r="AQ345" i="2"/>
  <c r="AJ345" i="2"/>
  <c r="AI345" i="2"/>
  <c r="AG345" i="2"/>
  <c r="AB345" i="2"/>
  <c r="Z345" i="2"/>
  <c r="R345" i="2"/>
  <c r="O345" i="2"/>
  <c r="F345" i="2"/>
  <c r="E345" i="2" s="1"/>
  <c r="AZ345" i="2" s="1"/>
  <c r="AW344" i="2"/>
  <c r="AV344" i="2" s="1"/>
  <c r="AT344" i="2"/>
  <c r="AQ344" i="2"/>
  <c r="AJ344" i="2"/>
  <c r="AI344" i="2" s="1"/>
  <c r="AZ344" i="2" s="1"/>
  <c r="AG344" i="2"/>
  <c r="AB344" i="2"/>
  <c r="Z344" i="2"/>
  <c r="R344" i="2"/>
  <c r="O344" i="2"/>
  <c r="F344" i="2"/>
  <c r="E344" i="2" s="1"/>
  <c r="AW343" i="2"/>
  <c r="AV343" i="2"/>
  <c r="AT343" i="2"/>
  <c r="AQ343" i="2"/>
  <c r="AJ343" i="2"/>
  <c r="AI343" i="2"/>
  <c r="AG343" i="2"/>
  <c r="AB343" i="2"/>
  <c r="Z343" i="2"/>
  <c r="R343" i="2"/>
  <c r="O343" i="2"/>
  <c r="F343" i="2"/>
  <c r="AW342" i="2"/>
  <c r="AV342" i="2" s="1"/>
  <c r="AT342" i="2"/>
  <c r="AQ342" i="2"/>
  <c r="AJ342" i="2"/>
  <c r="AI342" i="2"/>
  <c r="AG342" i="2"/>
  <c r="AB342" i="2"/>
  <c r="Z342" i="2"/>
  <c r="R342" i="2"/>
  <c r="O342" i="2"/>
  <c r="F342" i="2"/>
  <c r="AW341" i="2"/>
  <c r="AV341" i="2"/>
  <c r="AT341" i="2"/>
  <c r="AQ341" i="2"/>
  <c r="AI341" i="2" s="1"/>
  <c r="AZ341" i="2" s="1"/>
  <c r="AJ341" i="2"/>
  <c r="AG341" i="2"/>
  <c r="AB341" i="2"/>
  <c r="Z341" i="2"/>
  <c r="R341" i="2"/>
  <c r="O341" i="2"/>
  <c r="F341" i="2"/>
  <c r="E341" i="2" s="1"/>
  <c r="AW340" i="2"/>
  <c r="AV340" i="2"/>
  <c r="AT340" i="2"/>
  <c r="AQ340" i="2"/>
  <c r="AJ340" i="2"/>
  <c r="AI340" i="2"/>
  <c r="AG340" i="2"/>
  <c r="AB340" i="2"/>
  <c r="Z340" i="2"/>
  <c r="R340" i="2"/>
  <c r="O340" i="2"/>
  <c r="F340" i="2"/>
  <c r="AW339" i="2"/>
  <c r="AV339" i="2"/>
  <c r="AT339" i="2"/>
  <c r="AQ339" i="2"/>
  <c r="AI339" i="2" s="1"/>
  <c r="AZ339" i="2" s="1"/>
  <c r="AJ339" i="2"/>
  <c r="AG339" i="2"/>
  <c r="AB339" i="2"/>
  <c r="Z339" i="2"/>
  <c r="R339" i="2"/>
  <c r="O339" i="2"/>
  <c r="F339" i="2"/>
  <c r="E339" i="2" s="1"/>
  <c r="AW338" i="2"/>
  <c r="AV338" i="2"/>
  <c r="AT338" i="2"/>
  <c r="AQ338" i="2"/>
  <c r="AJ338" i="2"/>
  <c r="AI338" i="2"/>
  <c r="AG338" i="2"/>
  <c r="AB338" i="2"/>
  <c r="Z338" i="2"/>
  <c r="R338" i="2"/>
  <c r="O338" i="2"/>
  <c r="F338" i="2"/>
  <c r="AW337" i="2"/>
  <c r="AV337" i="2"/>
  <c r="AT337" i="2"/>
  <c r="AQ337" i="2"/>
  <c r="AI337" i="2" s="1"/>
  <c r="AZ337" i="2" s="1"/>
  <c r="AJ337" i="2"/>
  <c r="AG337" i="2"/>
  <c r="AB337" i="2"/>
  <c r="Z337" i="2"/>
  <c r="R337" i="2"/>
  <c r="O337" i="2"/>
  <c r="F337" i="2"/>
  <c r="E337" i="2" s="1"/>
  <c r="AW336" i="2"/>
  <c r="AV336" i="2"/>
  <c r="AT336" i="2"/>
  <c r="AQ336" i="2"/>
  <c r="AJ336" i="2"/>
  <c r="AI336" i="2"/>
  <c r="AG336" i="2"/>
  <c r="AB336" i="2"/>
  <c r="Z336" i="2"/>
  <c r="R336" i="2"/>
  <c r="O336" i="2"/>
  <c r="F336" i="2"/>
  <c r="AW335" i="2"/>
  <c r="AV335" i="2"/>
  <c r="AT335" i="2"/>
  <c r="AQ335" i="2"/>
  <c r="AI335" i="2" s="1"/>
  <c r="AZ335" i="2" s="1"/>
  <c r="AJ335" i="2"/>
  <c r="AG335" i="2"/>
  <c r="AB335" i="2"/>
  <c r="Z335" i="2"/>
  <c r="R335" i="2"/>
  <c r="O335" i="2"/>
  <c r="F335" i="2"/>
  <c r="E335" i="2" s="1"/>
  <c r="AW334" i="2"/>
  <c r="AV334" i="2"/>
  <c r="AT334" i="2"/>
  <c r="AQ334" i="2"/>
  <c r="AJ334" i="2"/>
  <c r="AI334" i="2"/>
  <c r="AG334" i="2"/>
  <c r="AB334" i="2"/>
  <c r="Z334" i="2"/>
  <c r="R334" i="2"/>
  <c r="O334" i="2"/>
  <c r="F334" i="2"/>
  <c r="AW333" i="2"/>
  <c r="AV333" i="2"/>
  <c r="AT333" i="2"/>
  <c r="AQ333" i="2"/>
  <c r="AI333" i="2" s="1"/>
  <c r="AZ333" i="2" s="1"/>
  <c r="AJ333" i="2"/>
  <c r="AG333" i="2"/>
  <c r="AB333" i="2"/>
  <c r="Z333" i="2"/>
  <c r="R333" i="2"/>
  <c r="O333" i="2"/>
  <c r="F333" i="2"/>
  <c r="E333" i="2" s="1"/>
  <c r="AW332" i="2"/>
  <c r="AV332" i="2"/>
  <c r="AT332" i="2"/>
  <c r="AQ332" i="2"/>
  <c r="AJ332" i="2"/>
  <c r="AI332" i="2"/>
  <c r="AG332" i="2"/>
  <c r="AB332" i="2"/>
  <c r="Z332" i="2"/>
  <c r="R332" i="2"/>
  <c r="O332" i="2"/>
  <c r="F332" i="2"/>
  <c r="AW331" i="2"/>
  <c r="AV331" i="2"/>
  <c r="AT331" i="2"/>
  <c r="AQ331" i="2"/>
  <c r="AI331" i="2" s="1"/>
  <c r="AZ331" i="2" s="1"/>
  <c r="AJ331" i="2"/>
  <c r="AG331" i="2"/>
  <c r="AB331" i="2"/>
  <c r="Z331" i="2"/>
  <c r="R331" i="2"/>
  <c r="O331" i="2"/>
  <c r="F331" i="2"/>
  <c r="E331" i="2" s="1"/>
  <c r="AW330" i="2"/>
  <c r="AV330" i="2"/>
  <c r="AT330" i="2"/>
  <c r="AQ330" i="2"/>
  <c r="AJ330" i="2"/>
  <c r="AI330" i="2"/>
  <c r="AG330" i="2"/>
  <c r="AB330" i="2"/>
  <c r="Z330" i="2"/>
  <c r="R330" i="2"/>
  <c r="O330" i="2"/>
  <c r="F330" i="2"/>
  <c r="AW329" i="2"/>
  <c r="AV329" i="2"/>
  <c r="AT329" i="2"/>
  <c r="AQ329" i="2"/>
  <c r="AI329" i="2" s="1"/>
  <c r="AZ329" i="2" s="1"/>
  <c r="AJ329" i="2"/>
  <c r="AG329" i="2"/>
  <c r="AB329" i="2"/>
  <c r="Z329" i="2"/>
  <c r="R329" i="2"/>
  <c r="O329" i="2"/>
  <c r="F329" i="2"/>
  <c r="E329" i="2" s="1"/>
  <c r="AW328" i="2"/>
  <c r="AV328" i="2"/>
  <c r="AT328" i="2"/>
  <c r="AQ328" i="2"/>
  <c r="AJ328" i="2"/>
  <c r="AI328" i="2"/>
  <c r="AG328" i="2"/>
  <c r="AB328" i="2"/>
  <c r="Z328" i="2"/>
  <c r="R328" i="2"/>
  <c r="O328" i="2"/>
  <c r="F328" i="2"/>
  <c r="AW327" i="2"/>
  <c r="AV327" i="2"/>
  <c r="AT327" i="2"/>
  <c r="AQ327" i="2"/>
  <c r="AI327" i="2" s="1"/>
  <c r="AZ327" i="2" s="1"/>
  <c r="AJ327" i="2"/>
  <c r="AG327" i="2"/>
  <c r="AB327" i="2"/>
  <c r="Z327" i="2"/>
  <c r="R327" i="2"/>
  <c r="O327" i="2"/>
  <c r="F327" i="2"/>
  <c r="E327" i="2" s="1"/>
  <c r="AW326" i="2"/>
  <c r="AV326" i="2"/>
  <c r="AT326" i="2"/>
  <c r="AQ326" i="2"/>
  <c r="AJ326" i="2"/>
  <c r="AI326" i="2"/>
  <c r="AG326" i="2"/>
  <c r="AB326" i="2"/>
  <c r="Z326" i="2"/>
  <c r="R326" i="2"/>
  <c r="O326" i="2"/>
  <c r="F326" i="2"/>
  <c r="AW325" i="2"/>
  <c r="AV325" i="2"/>
  <c r="AT325" i="2"/>
  <c r="AQ325" i="2"/>
  <c r="AI325" i="2" s="1"/>
  <c r="AZ325" i="2" s="1"/>
  <c r="AJ325" i="2"/>
  <c r="AG325" i="2"/>
  <c r="AB325" i="2"/>
  <c r="Z325" i="2"/>
  <c r="R325" i="2"/>
  <c r="O325" i="2"/>
  <c r="F325" i="2"/>
  <c r="E325" i="2" s="1"/>
  <c r="AW324" i="2"/>
  <c r="AV324" i="2"/>
  <c r="AT324" i="2"/>
  <c r="AQ324" i="2"/>
  <c r="AJ324" i="2"/>
  <c r="AI324" i="2"/>
  <c r="AG324" i="2"/>
  <c r="AB324" i="2"/>
  <c r="Z324" i="2"/>
  <c r="R324" i="2"/>
  <c r="O324" i="2"/>
  <c r="F324" i="2"/>
  <c r="AW323" i="2"/>
  <c r="AV323" i="2"/>
  <c r="AT323" i="2"/>
  <c r="AQ323" i="2"/>
  <c r="AI323" i="2" s="1"/>
  <c r="AZ323" i="2" s="1"/>
  <c r="AJ323" i="2"/>
  <c r="AG323" i="2"/>
  <c r="AB323" i="2"/>
  <c r="Z323" i="2"/>
  <c r="R323" i="2"/>
  <c r="O323" i="2"/>
  <c r="F323" i="2"/>
  <c r="E323" i="2" s="1"/>
  <c r="AW322" i="2"/>
  <c r="AV322" i="2"/>
  <c r="AT322" i="2"/>
  <c r="AQ322" i="2"/>
  <c r="AJ322" i="2"/>
  <c r="AI322" i="2"/>
  <c r="AG322" i="2"/>
  <c r="AB322" i="2"/>
  <c r="Z322" i="2"/>
  <c r="R322" i="2"/>
  <c r="O322" i="2"/>
  <c r="F322" i="2"/>
  <c r="AW321" i="2"/>
  <c r="AV321" i="2"/>
  <c r="AT321" i="2"/>
  <c r="AQ321" i="2"/>
  <c r="AI321" i="2" s="1"/>
  <c r="AZ321" i="2" s="1"/>
  <c r="AJ321" i="2"/>
  <c r="AG321" i="2"/>
  <c r="AB321" i="2"/>
  <c r="Z321" i="2"/>
  <c r="R321" i="2"/>
  <c r="O321" i="2"/>
  <c r="F321" i="2"/>
  <c r="E321" i="2" s="1"/>
  <c r="AW320" i="2"/>
  <c r="AV320" i="2"/>
  <c r="AT320" i="2"/>
  <c r="AQ320" i="2"/>
  <c r="AJ320" i="2"/>
  <c r="AI320" i="2"/>
  <c r="AG320" i="2"/>
  <c r="AB320" i="2"/>
  <c r="Z320" i="2"/>
  <c r="R320" i="2"/>
  <c r="O320" i="2"/>
  <c r="F320" i="2"/>
  <c r="AW319" i="2"/>
  <c r="AV319" i="2"/>
  <c r="AT319" i="2"/>
  <c r="AQ319" i="2"/>
  <c r="AI319" i="2" s="1"/>
  <c r="AZ319" i="2" s="1"/>
  <c r="AJ319" i="2"/>
  <c r="AG319" i="2"/>
  <c r="AB319" i="2"/>
  <c r="Z319" i="2"/>
  <c r="R319" i="2"/>
  <c r="O319" i="2"/>
  <c r="F319" i="2"/>
  <c r="E319" i="2" s="1"/>
  <c r="AW318" i="2"/>
  <c r="AV318" i="2"/>
  <c r="AT318" i="2"/>
  <c r="AQ318" i="2"/>
  <c r="AJ318" i="2"/>
  <c r="AI318" i="2"/>
  <c r="AG318" i="2"/>
  <c r="AB318" i="2"/>
  <c r="Z318" i="2"/>
  <c r="R318" i="2"/>
  <c r="O318" i="2"/>
  <c r="F318" i="2"/>
  <c r="AW317" i="2"/>
  <c r="AV317" i="2"/>
  <c r="AT317" i="2"/>
  <c r="AQ317" i="2"/>
  <c r="AI317" i="2" s="1"/>
  <c r="AZ317" i="2" s="1"/>
  <c r="AJ317" i="2"/>
  <c r="AG317" i="2"/>
  <c r="AB317" i="2"/>
  <c r="Z317" i="2"/>
  <c r="R317" i="2"/>
  <c r="O317" i="2"/>
  <c r="F317" i="2"/>
  <c r="E317" i="2" s="1"/>
  <c r="AW316" i="2"/>
  <c r="AV316" i="2"/>
  <c r="AT316" i="2"/>
  <c r="AQ316" i="2"/>
  <c r="AJ316" i="2"/>
  <c r="AI316" i="2"/>
  <c r="AG316" i="2"/>
  <c r="AB316" i="2"/>
  <c r="Z316" i="2"/>
  <c r="R316" i="2"/>
  <c r="O316" i="2"/>
  <c r="F316" i="2"/>
  <c r="AW315" i="2"/>
  <c r="AV315" i="2"/>
  <c r="AT315" i="2"/>
  <c r="AQ315" i="2"/>
  <c r="AI315" i="2" s="1"/>
  <c r="AZ315" i="2" s="1"/>
  <c r="AJ315" i="2"/>
  <c r="AG315" i="2"/>
  <c r="AB315" i="2"/>
  <c r="Z315" i="2"/>
  <c r="R315" i="2"/>
  <c r="O315" i="2"/>
  <c r="F315" i="2"/>
  <c r="E315" i="2" s="1"/>
  <c r="AW314" i="2"/>
  <c r="AV314" i="2"/>
  <c r="AT314" i="2"/>
  <c r="AQ314" i="2"/>
  <c r="AJ314" i="2"/>
  <c r="AI314" i="2"/>
  <c r="AG314" i="2"/>
  <c r="AB314" i="2"/>
  <c r="Z314" i="2"/>
  <c r="R314" i="2"/>
  <c r="O314" i="2"/>
  <c r="F314" i="2"/>
  <c r="AW313" i="2"/>
  <c r="AV313" i="2"/>
  <c r="AT313" i="2"/>
  <c r="AQ313" i="2"/>
  <c r="AI313" i="2" s="1"/>
  <c r="AZ313" i="2" s="1"/>
  <c r="AJ313" i="2"/>
  <c r="AG313" i="2"/>
  <c r="AB313" i="2"/>
  <c r="Z313" i="2"/>
  <c r="R313" i="2"/>
  <c r="O313" i="2"/>
  <c r="F313" i="2"/>
  <c r="E313" i="2" s="1"/>
  <c r="AW312" i="2"/>
  <c r="AV312" i="2"/>
  <c r="AT312" i="2"/>
  <c r="AQ312" i="2"/>
  <c r="AJ312" i="2"/>
  <c r="AI312" i="2"/>
  <c r="AG312" i="2"/>
  <c r="AB312" i="2"/>
  <c r="Z312" i="2"/>
  <c r="R312" i="2"/>
  <c r="O312" i="2"/>
  <c r="F312" i="2"/>
  <c r="AW311" i="2"/>
  <c r="AV311" i="2"/>
  <c r="AT311" i="2"/>
  <c r="AQ311" i="2"/>
  <c r="AI311" i="2" s="1"/>
  <c r="AZ311" i="2" s="1"/>
  <c r="AJ311" i="2"/>
  <c r="AG311" i="2"/>
  <c r="AB311" i="2"/>
  <c r="Z311" i="2"/>
  <c r="R311" i="2"/>
  <c r="O311" i="2"/>
  <c r="F311" i="2"/>
  <c r="E311" i="2" s="1"/>
  <c r="AW310" i="2"/>
  <c r="AV310" i="2"/>
  <c r="AT310" i="2"/>
  <c r="AQ310" i="2"/>
  <c r="AJ310" i="2"/>
  <c r="AI310" i="2"/>
  <c r="AG310" i="2"/>
  <c r="AB310" i="2"/>
  <c r="Z310" i="2"/>
  <c r="R310" i="2"/>
  <c r="O310" i="2"/>
  <c r="F310" i="2"/>
  <c r="AW309" i="2"/>
  <c r="AV309" i="2"/>
  <c r="AT309" i="2"/>
  <c r="AQ309" i="2"/>
  <c r="AI309" i="2" s="1"/>
  <c r="AZ309" i="2" s="1"/>
  <c r="AJ309" i="2"/>
  <c r="AG309" i="2"/>
  <c r="AB309" i="2"/>
  <c r="Z309" i="2"/>
  <c r="R309" i="2"/>
  <c r="O309" i="2"/>
  <c r="F309" i="2"/>
  <c r="E309" i="2" s="1"/>
  <c r="AW308" i="2"/>
  <c r="AV308" i="2"/>
  <c r="AT308" i="2"/>
  <c r="AQ308" i="2"/>
  <c r="AJ308" i="2"/>
  <c r="AI308" i="2"/>
  <c r="AG308" i="2"/>
  <c r="AB308" i="2"/>
  <c r="Z308" i="2"/>
  <c r="R308" i="2"/>
  <c r="O308" i="2"/>
  <c r="F308" i="2"/>
  <c r="AW307" i="2"/>
  <c r="AV307" i="2"/>
  <c r="AT307" i="2"/>
  <c r="AQ307" i="2"/>
  <c r="AI307" i="2" s="1"/>
  <c r="AZ307" i="2" s="1"/>
  <c r="AJ307" i="2"/>
  <c r="AG307" i="2"/>
  <c r="AB307" i="2"/>
  <c r="Z307" i="2"/>
  <c r="R307" i="2"/>
  <c r="O307" i="2"/>
  <c r="F307" i="2"/>
  <c r="E307" i="2" s="1"/>
  <c r="AW306" i="2"/>
  <c r="AV306" i="2"/>
  <c r="AT306" i="2"/>
  <c r="AQ306" i="2"/>
  <c r="AJ306" i="2"/>
  <c r="AI306" i="2"/>
  <c r="AG306" i="2"/>
  <c r="AB306" i="2"/>
  <c r="Z306" i="2"/>
  <c r="R306" i="2"/>
  <c r="O306" i="2"/>
  <c r="F306" i="2"/>
  <c r="AW305" i="2"/>
  <c r="AV305" i="2"/>
  <c r="AT305" i="2"/>
  <c r="AQ305" i="2"/>
  <c r="AI305" i="2" s="1"/>
  <c r="AZ305" i="2" s="1"/>
  <c r="AJ305" i="2"/>
  <c r="AG305" i="2"/>
  <c r="AB305" i="2"/>
  <c r="Z305" i="2"/>
  <c r="R305" i="2"/>
  <c r="O305" i="2"/>
  <c r="F305" i="2"/>
  <c r="E305" i="2" s="1"/>
  <c r="AW304" i="2"/>
  <c r="AV304" i="2"/>
  <c r="AT304" i="2"/>
  <c r="AQ304" i="2"/>
  <c r="AJ304" i="2"/>
  <c r="AI304" i="2"/>
  <c r="AG304" i="2"/>
  <c r="AB304" i="2"/>
  <c r="Z304" i="2"/>
  <c r="R304" i="2"/>
  <c r="O304" i="2"/>
  <c r="F304" i="2"/>
  <c r="AW303" i="2"/>
  <c r="AV303" i="2"/>
  <c r="AT303" i="2"/>
  <c r="AQ303" i="2"/>
  <c r="AI303" i="2" s="1"/>
  <c r="AZ303" i="2" s="1"/>
  <c r="AJ303" i="2"/>
  <c r="AG303" i="2"/>
  <c r="AB303" i="2"/>
  <c r="Z303" i="2"/>
  <c r="R303" i="2"/>
  <c r="O303" i="2"/>
  <c r="F303" i="2"/>
  <c r="E303" i="2" s="1"/>
  <c r="AW302" i="2"/>
  <c r="AV302" i="2"/>
  <c r="AT302" i="2"/>
  <c r="AQ302" i="2"/>
  <c r="AJ302" i="2"/>
  <c r="AI302" i="2"/>
  <c r="AG302" i="2"/>
  <c r="AB302" i="2"/>
  <c r="Z302" i="2"/>
  <c r="R302" i="2"/>
  <c r="O302" i="2"/>
  <c r="F302" i="2"/>
  <c r="AW301" i="2"/>
  <c r="AV301" i="2"/>
  <c r="AT301" i="2"/>
  <c r="AQ301" i="2"/>
  <c r="AI301" i="2" s="1"/>
  <c r="AZ301" i="2" s="1"/>
  <c r="AJ301" i="2"/>
  <c r="AG301" i="2"/>
  <c r="AB301" i="2"/>
  <c r="Z301" i="2"/>
  <c r="R301" i="2"/>
  <c r="O301" i="2"/>
  <c r="F301" i="2"/>
  <c r="E301" i="2" s="1"/>
  <c r="AW300" i="2"/>
  <c r="AV300" i="2"/>
  <c r="AT300" i="2"/>
  <c r="AQ300" i="2"/>
  <c r="AJ300" i="2"/>
  <c r="AI300" i="2"/>
  <c r="AG300" i="2"/>
  <c r="AB300" i="2"/>
  <c r="Z300" i="2"/>
  <c r="R300" i="2"/>
  <c r="O300" i="2"/>
  <c r="F300" i="2"/>
  <c r="AW299" i="2"/>
  <c r="AV299" i="2"/>
  <c r="AT299" i="2"/>
  <c r="AQ299" i="2"/>
  <c r="AI299" i="2" s="1"/>
  <c r="AZ299" i="2" s="1"/>
  <c r="AJ299" i="2"/>
  <c r="AG299" i="2"/>
  <c r="AB299" i="2"/>
  <c r="Z299" i="2"/>
  <c r="R299" i="2"/>
  <c r="O299" i="2"/>
  <c r="F299" i="2"/>
  <c r="E299" i="2" s="1"/>
  <c r="AW298" i="2"/>
  <c r="AV298" i="2"/>
  <c r="AT298" i="2"/>
  <c r="AQ298" i="2"/>
  <c r="AJ298" i="2"/>
  <c r="AI298" i="2"/>
  <c r="AG298" i="2"/>
  <c r="AB298" i="2"/>
  <c r="Z298" i="2"/>
  <c r="R298" i="2"/>
  <c r="O298" i="2"/>
  <c r="F298" i="2"/>
  <c r="AW297" i="2"/>
  <c r="AV297" i="2"/>
  <c r="AT297" i="2"/>
  <c r="AQ297" i="2"/>
  <c r="AI297" i="2" s="1"/>
  <c r="AZ297" i="2" s="1"/>
  <c r="AJ297" i="2"/>
  <c r="AG297" i="2"/>
  <c r="AB297" i="2"/>
  <c r="Z297" i="2"/>
  <c r="R297" i="2"/>
  <c r="O297" i="2"/>
  <c r="F297" i="2"/>
  <c r="E297" i="2" s="1"/>
  <c r="AW296" i="2"/>
  <c r="AV296" i="2"/>
  <c r="AT296" i="2"/>
  <c r="AQ296" i="2"/>
  <c r="AJ296" i="2"/>
  <c r="AI296" i="2"/>
  <c r="AG296" i="2"/>
  <c r="AB296" i="2"/>
  <c r="Z296" i="2"/>
  <c r="R296" i="2"/>
  <c r="O296" i="2"/>
  <c r="F296" i="2"/>
  <c r="AW295" i="2"/>
  <c r="AV295" i="2"/>
  <c r="AT295" i="2"/>
  <c r="AQ295" i="2"/>
  <c r="AI295" i="2" s="1"/>
  <c r="AZ295" i="2" s="1"/>
  <c r="AJ295" i="2"/>
  <c r="AG295" i="2"/>
  <c r="AB295" i="2"/>
  <c r="Z295" i="2"/>
  <c r="R295" i="2"/>
  <c r="O295" i="2"/>
  <c r="F295" i="2"/>
  <c r="E295" i="2" s="1"/>
  <c r="AW294" i="2"/>
  <c r="AV294" i="2"/>
  <c r="AT294" i="2"/>
  <c r="AQ294" i="2"/>
  <c r="AJ294" i="2"/>
  <c r="AI294" i="2"/>
  <c r="AG294" i="2"/>
  <c r="AB294" i="2"/>
  <c r="Z294" i="2"/>
  <c r="R294" i="2"/>
  <c r="O294" i="2"/>
  <c r="F294" i="2"/>
  <c r="AW293" i="2"/>
  <c r="AV293" i="2" s="1"/>
  <c r="AT293" i="2"/>
  <c r="AQ293" i="2"/>
  <c r="AJ293" i="2"/>
  <c r="AI293" i="2" s="1"/>
  <c r="AZ293" i="2" s="1"/>
  <c r="AG293" i="2"/>
  <c r="AB293" i="2"/>
  <c r="Z293" i="2"/>
  <c r="R293" i="2"/>
  <c r="O293" i="2"/>
  <c r="F293" i="2"/>
  <c r="E293" i="2" s="1"/>
  <c r="AW292" i="2"/>
  <c r="AV292" i="2"/>
  <c r="AT292" i="2"/>
  <c r="AQ292" i="2"/>
  <c r="AJ292" i="2"/>
  <c r="AI292" i="2"/>
  <c r="AG292" i="2"/>
  <c r="AB292" i="2"/>
  <c r="Z292" i="2"/>
  <c r="R292" i="2"/>
  <c r="O292" i="2"/>
  <c r="F292" i="2"/>
  <c r="AW291" i="2"/>
  <c r="AV291" i="2"/>
  <c r="AT291" i="2"/>
  <c r="AQ291" i="2"/>
  <c r="AI291" i="2" s="1"/>
  <c r="AJ291" i="2"/>
  <c r="AG291" i="2"/>
  <c r="AB291" i="2"/>
  <c r="Z291" i="2"/>
  <c r="R291" i="2"/>
  <c r="O291" i="2"/>
  <c r="F291" i="2"/>
  <c r="E291" i="2" s="1"/>
  <c r="AZ291" i="2" s="1"/>
  <c r="AW290" i="2"/>
  <c r="AV290" i="2"/>
  <c r="AT290" i="2"/>
  <c r="AQ290" i="2"/>
  <c r="AJ290" i="2"/>
  <c r="AI290" i="2"/>
  <c r="AG290" i="2"/>
  <c r="AB290" i="2"/>
  <c r="Z290" i="2"/>
  <c r="R290" i="2"/>
  <c r="E290" i="2" s="1"/>
  <c r="AZ290" i="2" s="1"/>
  <c r="O290" i="2"/>
  <c r="F290" i="2"/>
  <c r="AW289" i="2"/>
  <c r="AV289" i="2" s="1"/>
  <c r="AT289" i="2"/>
  <c r="AQ289" i="2"/>
  <c r="AI289" i="2" s="1"/>
  <c r="AJ289" i="2"/>
  <c r="AG289" i="2"/>
  <c r="AB289" i="2"/>
  <c r="Z289" i="2"/>
  <c r="R289" i="2"/>
  <c r="O289" i="2"/>
  <c r="F289" i="2"/>
  <c r="E289" i="2" s="1"/>
  <c r="AZ289" i="2" s="1"/>
  <c r="AW288" i="2"/>
  <c r="AV288" i="2"/>
  <c r="AT288" i="2"/>
  <c r="AQ288" i="2"/>
  <c r="AJ288" i="2"/>
  <c r="AI288" i="2"/>
  <c r="AG288" i="2"/>
  <c r="AB288" i="2"/>
  <c r="Z288" i="2"/>
  <c r="R288" i="2"/>
  <c r="O288" i="2"/>
  <c r="F288" i="2"/>
  <c r="E288" i="2" s="1"/>
  <c r="AZ288" i="2" s="1"/>
  <c r="AW287" i="2"/>
  <c r="AV287" i="2" s="1"/>
  <c r="AT287" i="2"/>
  <c r="AQ287" i="2"/>
  <c r="AJ287" i="2"/>
  <c r="AG287" i="2"/>
  <c r="AB287" i="2"/>
  <c r="Z287" i="2"/>
  <c r="R287" i="2"/>
  <c r="O287" i="2"/>
  <c r="F287" i="2"/>
  <c r="E287" i="2" s="1"/>
  <c r="AW286" i="2"/>
  <c r="AV286" i="2"/>
  <c r="AT286" i="2"/>
  <c r="AQ286" i="2"/>
  <c r="AJ286" i="2"/>
  <c r="AI286" i="2"/>
  <c r="AG286" i="2"/>
  <c r="AB286" i="2"/>
  <c r="Z286" i="2"/>
  <c r="R286" i="2"/>
  <c r="O286" i="2"/>
  <c r="F286" i="2"/>
  <c r="E286" i="2" s="1"/>
  <c r="AZ286" i="2" s="1"/>
  <c r="AW285" i="2"/>
  <c r="AV285" i="2"/>
  <c r="AT285" i="2"/>
  <c r="AQ285" i="2"/>
  <c r="AI285" i="2" s="1"/>
  <c r="AJ285" i="2"/>
  <c r="AG285" i="2"/>
  <c r="AB285" i="2"/>
  <c r="Z285" i="2"/>
  <c r="R285" i="2"/>
  <c r="O285" i="2"/>
  <c r="F285" i="2"/>
  <c r="E285" i="2" s="1"/>
  <c r="AZ285" i="2" s="1"/>
  <c r="AW284" i="2"/>
  <c r="AV284" i="2"/>
  <c r="AT284" i="2"/>
  <c r="AQ284" i="2"/>
  <c r="AJ284" i="2"/>
  <c r="AI284" i="2"/>
  <c r="AG284" i="2"/>
  <c r="AB284" i="2"/>
  <c r="Z284" i="2"/>
  <c r="R284" i="2"/>
  <c r="O284" i="2"/>
  <c r="F284" i="2"/>
  <c r="E284" i="2" s="1"/>
  <c r="AZ284" i="2" s="1"/>
  <c r="AW283" i="2"/>
  <c r="AV283" i="2"/>
  <c r="AT283" i="2"/>
  <c r="AQ283" i="2"/>
  <c r="AI283" i="2" s="1"/>
  <c r="AJ283" i="2"/>
  <c r="AG283" i="2"/>
  <c r="AB283" i="2"/>
  <c r="Z283" i="2"/>
  <c r="R283" i="2"/>
  <c r="O283" i="2"/>
  <c r="F283" i="2"/>
  <c r="E283" i="2" s="1"/>
  <c r="AZ283" i="2" s="1"/>
  <c r="AW282" i="2"/>
  <c r="AV282" i="2"/>
  <c r="AT282" i="2"/>
  <c r="AQ282" i="2"/>
  <c r="AJ282" i="2"/>
  <c r="AI282" i="2"/>
  <c r="AG282" i="2"/>
  <c r="AB282" i="2"/>
  <c r="Z282" i="2"/>
  <c r="R282" i="2"/>
  <c r="O282" i="2"/>
  <c r="F282" i="2"/>
  <c r="E282" i="2" s="1"/>
  <c r="AZ282" i="2" s="1"/>
  <c r="AW281" i="2"/>
  <c r="AV281" i="2"/>
  <c r="AT281" i="2"/>
  <c r="AQ281" i="2"/>
  <c r="AI281" i="2" s="1"/>
  <c r="AJ281" i="2"/>
  <c r="AG281" i="2"/>
  <c r="AB281" i="2"/>
  <c r="Z281" i="2"/>
  <c r="R281" i="2"/>
  <c r="O281" i="2"/>
  <c r="F281" i="2"/>
  <c r="E281" i="2" s="1"/>
  <c r="AZ281" i="2" s="1"/>
  <c r="AW280" i="2"/>
  <c r="AV280" i="2"/>
  <c r="AT280" i="2"/>
  <c r="AQ280" i="2"/>
  <c r="AJ280" i="2"/>
  <c r="AI280" i="2"/>
  <c r="AG280" i="2"/>
  <c r="AB280" i="2"/>
  <c r="Z280" i="2"/>
  <c r="R280" i="2"/>
  <c r="O280" i="2"/>
  <c r="F280" i="2"/>
  <c r="E280" i="2" s="1"/>
  <c r="AZ280" i="2" s="1"/>
  <c r="AW279" i="2"/>
  <c r="AV279" i="2"/>
  <c r="AT279" i="2"/>
  <c r="AQ279" i="2"/>
  <c r="AI279" i="2" s="1"/>
  <c r="AJ279" i="2"/>
  <c r="AG279" i="2"/>
  <c r="AB279" i="2"/>
  <c r="Z279" i="2"/>
  <c r="R279" i="2"/>
  <c r="O279" i="2"/>
  <c r="F279" i="2"/>
  <c r="E279" i="2" s="1"/>
  <c r="AZ279" i="2" s="1"/>
  <c r="AW278" i="2"/>
  <c r="AV278" i="2"/>
  <c r="AT278" i="2"/>
  <c r="AQ278" i="2"/>
  <c r="AJ278" i="2"/>
  <c r="AI278" i="2"/>
  <c r="AG278" i="2"/>
  <c r="AB278" i="2"/>
  <c r="Z278" i="2"/>
  <c r="R278" i="2"/>
  <c r="E278" i="2" s="1"/>
  <c r="AZ278" i="2" s="1"/>
  <c r="O278" i="2"/>
  <c r="F278" i="2"/>
  <c r="AW277" i="2"/>
  <c r="AV277" i="2"/>
  <c r="AT277" i="2"/>
  <c r="AQ277" i="2"/>
  <c r="AI277" i="2" s="1"/>
  <c r="AJ277" i="2"/>
  <c r="AG277" i="2"/>
  <c r="AB277" i="2"/>
  <c r="Z277" i="2"/>
  <c r="R277" i="2"/>
  <c r="O277" i="2"/>
  <c r="F277" i="2"/>
  <c r="E277" i="2" s="1"/>
  <c r="AZ277" i="2" s="1"/>
  <c r="AW276" i="2"/>
  <c r="AV276" i="2"/>
  <c r="AT276" i="2"/>
  <c r="AQ276" i="2"/>
  <c r="AJ276" i="2"/>
  <c r="AI276" i="2"/>
  <c r="AG276" i="2"/>
  <c r="AB276" i="2"/>
  <c r="Z276" i="2"/>
  <c r="R276" i="2"/>
  <c r="E276" i="2" s="1"/>
  <c r="AZ276" i="2" s="1"/>
  <c r="O276" i="2"/>
  <c r="F276" i="2"/>
  <c r="AW275" i="2"/>
  <c r="AV275" i="2" s="1"/>
  <c r="AT275" i="2"/>
  <c r="AQ275" i="2"/>
  <c r="AI275" i="2" s="1"/>
  <c r="AZ275" i="2" s="1"/>
  <c r="AJ275" i="2"/>
  <c r="AG275" i="2"/>
  <c r="AB275" i="2"/>
  <c r="Z275" i="2"/>
  <c r="R275" i="2"/>
  <c r="O275" i="2"/>
  <c r="F275" i="2"/>
  <c r="E275" i="2" s="1"/>
  <c r="AW274" i="2"/>
  <c r="AV274" i="2"/>
  <c r="AT274" i="2"/>
  <c r="AQ274" i="2"/>
  <c r="AJ274" i="2"/>
  <c r="AI274" i="2"/>
  <c r="AG274" i="2"/>
  <c r="AB274" i="2"/>
  <c r="Z274" i="2"/>
  <c r="R274" i="2"/>
  <c r="E274" i="2" s="1"/>
  <c r="AZ274" i="2" s="1"/>
  <c r="O274" i="2"/>
  <c r="F274" i="2"/>
  <c r="AW273" i="2"/>
  <c r="AV273" i="2" s="1"/>
  <c r="AT273" i="2"/>
  <c r="AQ273" i="2"/>
  <c r="AJ273" i="2"/>
  <c r="AI273" i="2" s="1"/>
  <c r="AZ273" i="2" s="1"/>
  <c r="AG273" i="2"/>
  <c r="AB273" i="2"/>
  <c r="Z273" i="2"/>
  <c r="R273" i="2"/>
  <c r="O273" i="2"/>
  <c r="F273" i="2"/>
  <c r="E273" i="2" s="1"/>
  <c r="AW272" i="2"/>
  <c r="AV272" i="2"/>
  <c r="AT272" i="2"/>
  <c r="AQ272" i="2"/>
  <c r="AJ272" i="2"/>
  <c r="AI272" i="2"/>
  <c r="AG272" i="2"/>
  <c r="AB272" i="2"/>
  <c r="Z272" i="2"/>
  <c r="R272" i="2"/>
  <c r="O272" i="2"/>
  <c r="F272" i="2"/>
  <c r="AW271" i="2"/>
  <c r="AV271" i="2"/>
  <c r="AT271" i="2"/>
  <c r="AQ271" i="2"/>
  <c r="AI271" i="2" s="1"/>
  <c r="AJ271" i="2"/>
  <c r="AG271" i="2"/>
  <c r="AB271" i="2"/>
  <c r="Z271" i="2"/>
  <c r="R271" i="2"/>
  <c r="O271" i="2"/>
  <c r="F271" i="2"/>
  <c r="E271" i="2" s="1"/>
  <c r="AZ271" i="2" s="1"/>
  <c r="AW270" i="2"/>
  <c r="AV270" i="2"/>
  <c r="AT270" i="2"/>
  <c r="AQ270" i="2"/>
  <c r="AJ270" i="2"/>
  <c r="AI270" i="2"/>
  <c r="AG270" i="2"/>
  <c r="AB270" i="2"/>
  <c r="Z270" i="2"/>
  <c r="R270" i="2"/>
  <c r="O270" i="2"/>
  <c r="F270" i="2"/>
  <c r="AW269" i="2"/>
  <c r="AV269" i="2" s="1"/>
  <c r="AT269" i="2"/>
  <c r="AQ269" i="2"/>
  <c r="AJ269" i="2"/>
  <c r="AG269" i="2"/>
  <c r="AB269" i="2"/>
  <c r="Z269" i="2"/>
  <c r="R269" i="2"/>
  <c r="O269" i="2"/>
  <c r="F269" i="2"/>
  <c r="E269" i="2" s="1"/>
  <c r="AW268" i="2"/>
  <c r="AV268" i="2"/>
  <c r="AT268" i="2"/>
  <c r="AQ268" i="2"/>
  <c r="AJ268" i="2"/>
  <c r="AI268" i="2"/>
  <c r="AG268" i="2"/>
  <c r="AB268" i="2"/>
  <c r="Z268" i="2"/>
  <c r="R268" i="2"/>
  <c r="O268" i="2"/>
  <c r="F268" i="2"/>
  <c r="E268" i="2" s="1"/>
  <c r="AZ268" i="2" s="1"/>
  <c r="AW267" i="2"/>
  <c r="AV267" i="2" s="1"/>
  <c r="AT267" i="2"/>
  <c r="AQ267" i="2"/>
  <c r="AJ267" i="2"/>
  <c r="AG267" i="2"/>
  <c r="AB267" i="2"/>
  <c r="Z267" i="2"/>
  <c r="R267" i="2"/>
  <c r="O267" i="2"/>
  <c r="F267" i="2"/>
  <c r="E267" i="2" s="1"/>
  <c r="AW266" i="2"/>
  <c r="AV266" i="2"/>
  <c r="AT266" i="2"/>
  <c r="AQ266" i="2"/>
  <c r="AJ266" i="2"/>
  <c r="AI266" i="2"/>
  <c r="AG266" i="2"/>
  <c r="AB266" i="2"/>
  <c r="Z266" i="2"/>
  <c r="R266" i="2"/>
  <c r="O266" i="2"/>
  <c r="F266" i="2"/>
  <c r="E266" i="2" s="1"/>
  <c r="AZ266" i="2" s="1"/>
  <c r="AW265" i="2"/>
  <c r="AV265" i="2" s="1"/>
  <c r="AT265" i="2"/>
  <c r="AQ265" i="2"/>
  <c r="AJ265" i="2"/>
  <c r="AG265" i="2"/>
  <c r="AB265" i="2"/>
  <c r="Z265" i="2"/>
  <c r="R265" i="2"/>
  <c r="O265" i="2"/>
  <c r="F265" i="2"/>
  <c r="E265" i="2" s="1"/>
  <c r="AW264" i="2"/>
  <c r="AV264" i="2"/>
  <c r="AT264" i="2"/>
  <c r="AQ264" i="2"/>
  <c r="AJ264" i="2"/>
  <c r="AI264" i="2"/>
  <c r="AG264" i="2"/>
  <c r="AB264" i="2"/>
  <c r="Z264" i="2"/>
  <c r="R264" i="2"/>
  <c r="E264" i="2" s="1"/>
  <c r="AZ264" i="2" s="1"/>
  <c r="O264" i="2"/>
  <c r="F264" i="2"/>
  <c r="AZ263" i="2"/>
  <c r="AW263" i="2"/>
  <c r="AV263" i="2" s="1"/>
  <c r="AT263" i="2"/>
  <c r="AQ263" i="2"/>
  <c r="AI263" i="2" s="1"/>
  <c r="AJ263" i="2"/>
  <c r="AG263" i="2"/>
  <c r="AB263" i="2"/>
  <c r="Z263" i="2"/>
  <c r="R263" i="2"/>
  <c r="O263" i="2"/>
  <c r="F263" i="2"/>
  <c r="E263" i="2" s="1"/>
  <c r="AW262" i="2"/>
  <c r="AV262" i="2"/>
  <c r="AT262" i="2"/>
  <c r="AQ262" i="2"/>
  <c r="AJ262" i="2"/>
  <c r="AI262" i="2"/>
  <c r="AG262" i="2"/>
  <c r="AB262" i="2"/>
  <c r="Z262" i="2"/>
  <c r="R262" i="2"/>
  <c r="O262" i="2"/>
  <c r="F262" i="2"/>
  <c r="AW261" i="2"/>
  <c r="AV261" i="2"/>
  <c r="AT261" i="2"/>
  <c r="AQ261" i="2"/>
  <c r="AI261" i="2" s="1"/>
  <c r="AJ261" i="2"/>
  <c r="AG261" i="2"/>
  <c r="AB261" i="2"/>
  <c r="Z261" i="2"/>
  <c r="R261" i="2"/>
  <c r="O261" i="2"/>
  <c r="F261" i="2"/>
  <c r="E261" i="2" s="1"/>
  <c r="AZ261" i="2" s="1"/>
  <c r="AW260" i="2"/>
  <c r="AV260" i="2"/>
  <c r="AT260" i="2"/>
  <c r="AQ260" i="2"/>
  <c r="AJ260" i="2"/>
  <c r="AI260" i="2"/>
  <c r="AG260" i="2"/>
  <c r="AB260" i="2"/>
  <c r="Z260" i="2"/>
  <c r="R260" i="2"/>
  <c r="O260" i="2"/>
  <c r="F260" i="2"/>
  <c r="AW259" i="2"/>
  <c r="AV259" i="2" s="1"/>
  <c r="AT259" i="2"/>
  <c r="AQ259" i="2"/>
  <c r="AI259" i="2" s="1"/>
  <c r="AJ259" i="2"/>
  <c r="AG259" i="2"/>
  <c r="AB259" i="2"/>
  <c r="Z259" i="2"/>
  <c r="R259" i="2"/>
  <c r="O259" i="2"/>
  <c r="F259" i="2"/>
  <c r="E259" i="2" s="1"/>
  <c r="AW258" i="2"/>
  <c r="AV258" i="2"/>
  <c r="AT258" i="2"/>
  <c r="AQ258" i="2"/>
  <c r="AJ258" i="2"/>
  <c r="AI258" i="2"/>
  <c r="AG258" i="2"/>
  <c r="AB258" i="2"/>
  <c r="Z258" i="2"/>
  <c r="R258" i="2"/>
  <c r="O258" i="2"/>
  <c r="F258" i="2"/>
  <c r="E258" i="2" s="1"/>
  <c r="AZ258" i="2" s="1"/>
  <c r="AW257" i="2"/>
  <c r="AV257" i="2"/>
  <c r="AT257" i="2"/>
  <c r="AQ257" i="2"/>
  <c r="AI257" i="2" s="1"/>
  <c r="AJ257" i="2"/>
  <c r="AG257" i="2"/>
  <c r="AB257" i="2"/>
  <c r="Z257" i="2"/>
  <c r="R257" i="2"/>
  <c r="O257" i="2"/>
  <c r="F257" i="2"/>
  <c r="E257" i="2" s="1"/>
  <c r="AZ257" i="2" s="1"/>
  <c r="AW256" i="2"/>
  <c r="AV256" i="2"/>
  <c r="AT256" i="2"/>
  <c r="AQ256" i="2"/>
  <c r="AJ256" i="2"/>
  <c r="AI256" i="2"/>
  <c r="AG256" i="2"/>
  <c r="AB256" i="2"/>
  <c r="Z256" i="2"/>
  <c r="R256" i="2"/>
  <c r="O256" i="2"/>
  <c r="F256" i="2"/>
  <c r="E256" i="2" s="1"/>
  <c r="AZ256" i="2" s="1"/>
  <c r="AW255" i="2"/>
  <c r="AV255" i="2"/>
  <c r="AT255" i="2"/>
  <c r="AQ255" i="2"/>
  <c r="AI255" i="2" s="1"/>
  <c r="AJ255" i="2"/>
  <c r="AG255" i="2"/>
  <c r="AB255" i="2"/>
  <c r="Z255" i="2"/>
  <c r="R255" i="2"/>
  <c r="O255" i="2"/>
  <c r="F255" i="2"/>
  <c r="E255" i="2" s="1"/>
  <c r="AZ255" i="2" s="1"/>
  <c r="AW254" i="2"/>
  <c r="AV254" i="2"/>
  <c r="AT254" i="2"/>
  <c r="AQ254" i="2"/>
  <c r="AJ254" i="2"/>
  <c r="AI254" i="2"/>
  <c r="AG254" i="2"/>
  <c r="AB254" i="2"/>
  <c r="Z254" i="2"/>
  <c r="R254" i="2"/>
  <c r="O254" i="2"/>
  <c r="F254" i="2"/>
  <c r="E254" i="2" s="1"/>
  <c r="AZ254" i="2" s="1"/>
  <c r="AW253" i="2"/>
  <c r="AV253" i="2"/>
  <c r="AT253" i="2"/>
  <c r="AQ253" i="2"/>
  <c r="AJ253" i="2"/>
  <c r="AG253" i="2"/>
  <c r="AB253" i="2"/>
  <c r="Z253" i="2"/>
  <c r="R253" i="2"/>
  <c r="O253" i="2"/>
  <c r="F253" i="2"/>
  <c r="E253" i="2" s="1"/>
  <c r="AW252" i="2"/>
  <c r="AV252" i="2"/>
  <c r="AT252" i="2"/>
  <c r="AQ252" i="2"/>
  <c r="AJ252" i="2"/>
  <c r="AI252" i="2"/>
  <c r="AG252" i="2"/>
  <c r="AB252" i="2"/>
  <c r="Z252" i="2"/>
  <c r="R252" i="2"/>
  <c r="O252" i="2"/>
  <c r="F252" i="2"/>
  <c r="E252" i="2" s="1"/>
  <c r="AZ252" i="2" s="1"/>
  <c r="AW251" i="2"/>
  <c r="AV251" i="2" s="1"/>
  <c r="AT251" i="2"/>
  <c r="AQ251" i="2"/>
  <c r="AJ251" i="2"/>
  <c r="AG251" i="2"/>
  <c r="AB251" i="2"/>
  <c r="Z251" i="2"/>
  <c r="R251" i="2"/>
  <c r="O251" i="2"/>
  <c r="F251" i="2"/>
  <c r="E251" i="2" s="1"/>
  <c r="AW250" i="2"/>
  <c r="AV250" i="2"/>
  <c r="AT250" i="2"/>
  <c r="AQ250" i="2"/>
  <c r="AJ250" i="2"/>
  <c r="AI250" i="2"/>
  <c r="AG250" i="2"/>
  <c r="AB250" i="2"/>
  <c r="Z250" i="2"/>
  <c r="R250" i="2"/>
  <c r="E250" i="2" s="1"/>
  <c r="AZ250" i="2" s="1"/>
  <c r="O250" i="2"/>
  <c r="F250" i="2"/>
  <c r="AW249" i="2"/>
  <c r="AV249" i="2" s="1"/>
  <c r="AT249" i="2"/>
  <c r="AQ249" i="2"/>
  <c r="AJ249" i="2"/>
  <c r="AG249" i="2"/>
  <c r="AB249" i="2"/>
  <c r="Z249" i="2"/>
  <c r="R249" i="2"/>
  <c r="O249" i="2"/>
  <c r="F249" i="2"/>
  <c r="E249" i="2" s="1"/>
  <c r="AW248" i="2"/>
  <c r="AV248" i="2"/>
  <c r="AT248" i="2"/>
  <c r="AQ248" i="2"/>
  <c r="AJ248" i="2"/>
  <c r="AI248" i="2"/>
  <c r="AG248" i="2"/>
  <c r="AB248" i="2"/>
  <c r="Z248" i="2"/>
  <c r="R248" i="2"/>
  <c r="O248" i="2"/>
  <c r="F248" i="2"/>
  <c r="AW247" i="2"/>
  <c r="AV247" i="2" s="1"/>
  <c r="AT247" i="2"/>
  <c r="AQ247" i="2"/>
  <c r="AJ247" i="2"/>
  <c r="AI247" i="2" s="1"/>
  <c r="AZ247" i="2" s="1"/>
  <c r="AG247" i="2"/>
  <c r="AB247" i="2"/>
  <c r="Z247" i="2"/>
  <c r="R247" i="2"/>
  <c r="O247" i="2"/>
  <c r="F247" i="2"/>
  <c r="E247" i="2" s="1"/>
  <c r="AW246" i="2"/>
  <c r="AV246" i="2"/>
  <c r="AT246" i="2"/>
  <c r="AQ246" i="2"/>
  <c r="AJ246" i="2"/>
  <c r="AI246" i="2"/>
  <c r="AG246" i="2"/>
  <c r="AB246" i="2"/>
  <c r="Z246" i="2"/>
  <c r="R246" i="2"/>
  <c r="O246" i="2"/>
  <c r="F246" i="2"/>
  <c r="AW245" i="2"/>
  <c r="AV245" i="2" s="1"/>
  <c r="AT245" i="2"/>
  <c r="AQ245" i="2"/>
  <c r="AJ245" i="2"/>
  <c r="AG245" i="2"/>
  <c r="AB245" i="2"/>
  <c r="Z245" i="2"/>
  <c r="R245" i="2"/>
  <c r="O245" i="2"/>
  <c r="F245" i="2"/>
  <c r="E245" i="2" s="1"/>
  <c r="AW244" i="2"/>
  <c r="AV244" i="2"/>
  <c r="AT244" i="2"/>
  <c r="AQ244" i="2"/>
  <c r="AJ244" i="2"/>
  <c r="AI244" i="2"/>
  <c r="AG244" i="2"/>
  <c r="AB244" i="2"/>
  <c r="Z244" i="2"/>
  <c r="R244" i="2"/>
  <c r="O244" i="2"/>
  <c r="E244" i="2" s="1"/>
  <c r="AZ244" i="2" s="1"/>
  <c r="F244" i="2"/>
  <c r="AW243" i="2"/>
  <c r="AV243" i="2" s="1"/>
  <c r="AT243" i="2"/>
  <c r="AQ243" i="2"/>
  <c r="AJ243" i="2"/>
  <c r="AG243" i="2"/>
  <c r="AB243" i="2"/>
  <c r="Z243" i="2"/>
  <c r="R243" i="2"/>
  <c r="O243" i="2"/>
  <c r="F243" i="2"/>
  <c r="E243" i="2" s="1"/>
  <c r="AW242" i="2"/>
  <c r="AV242" i="2"/>
  <c r="AT242" i="2"/>
  <c r="AQ242" i="2"/>
  <c r="AJ242" i="2"/>
  <c r="AI242" i="2"/>
  <c r="AG242" i="2"/>
  <c r="AB242" i="2"/>
  <c r="Z242" i="2"/>
  <c r="R242" i="2"/>
  <c r="O242" i="2"/>
  <c r="F242" i="2"/>
  <c r="AW241" i="2"/>
  <c r="AV241" i="2" s="1"/>
  <c r="AT241" i="2"/>
  <c r="AQ241" i="2"/>
  <c r="AJ241" i="2"/>
  <c r="AG241" i="2"/>
  <c r="AB241" i="2"/>
  <c r="Z241" i="2"/>
  <c r="R241" i="2"/>
  <c r="O241" i="2"/>
  <c r="F241" i="2"/>
  <c r="E241" i="2" s="1"/>
  <c r="AW240" i="2"/>
  <c r="AV240" i="2"/>
  <c r="AT240" i="2"/>
  <c r="AQ240" i="2"/>
  <c r="AJ240" i="2"/>
  <c r="AI240" i="2"/>
  <c r="AG240" i="2"/>
  <c r="AB240" i="2"/>
  <c r="Z240" i="2"/>
  <c r="R240" i="2"/>
  <c r="E240" i="2" s="1"/>
  <c r="AZ240" i="2" s="1"/>
  <c r="O240" i="2"/>
  <c r="F240" i="2"/>
  <c r="AW239" i="2"/>
  <c r="AV239" i="2" s="1"/>
  <c r="AT239" i="2"/>
  <c r="AQ239" i="2"/>
  <c r="AJ239" i="2"/>
  <c r="AI239" i="2" s="1"/>
  <c r="AZ239" i="2" s="1"/>
  <c r="AG239" i="2"/>
  <c r="AB239" i="2"/>
  <c r="Z239" i="2"/>
  <c r="R239" i="2"/>
  <c r="O239" i="2"/>
  <c r="F239" i="2"/>
  <c r="E239" i="2" s="1"/>
  <c r="AW238" i="2"/>
  <c r="AV238" i="2"/>
  <c r="AT238" i="2"/>
  <c r="AQ238" i="2"/>
  <c r="AJ238" i="2"/>
  <c r="AI238" i="2"/>
  <c r="AG238" i="2"/>
  <c r="AB238" i="2"/>
  <c r="Z238" i="2"/>
  <c r="R238" i="2"/>
  <c r="O238" i="2"/>
  <c r="F238" i="2"/>
  <c r="AW237" i="2"/>
  <c r="AV237" i="2" s="1"/>
  <c r="AT237" i="2"/>
  <c r="AQ237" i="2"/>
  <c r="AJ237" i="2"/>
  <c r="AG237" i="2"/>
  <c r="AB237" i="2"/>
  <c r="Z237" i="2"/>
  <c r="R237" i="2"/>
  <c r="O237" i="2"/>
  <c r="F237" i="2"/>
  <c r="E237" i="2" s="1"/>
  <c r="AW236" i="2"/>
  <c r="AV236" i="2"/>
  <c r="AT236" i="2"/>
  <c r="AQ236" i="2"/>
  <c r="AJ236" i="2"/>
  <c r="AI236" i="2"/>
  <c r="AG236" i="2"/>
  <c r="AB236" i="2"/>
  <c r="Z236" i="2"/>
  <c r="R236" i="2"/>
  <c r="O236" i="2"/>
  <c r="F236" i="2"/>
  <c r="E236" i="2" s="1"/>
  <c r="AZ236" i="2" s="1"/>
  <c r="AW235" i="2"/>
  <c r="AV235" i="2"/>
  <c r="AT235" i="2"/>
  <c r="AQ235" i="2"/>
  <c r="AI235" i="2" s="1"/>
  <c r="AJ235" i="2"/>
  <c r="AG235" i="2"/>
  <c r="AB235" i="2"/>
  <c r="Z235" i="2"/>
  <c r="R235" i="2"/>
  <c r="O235" i="2"/>
  <c r="F235" i="2"/>
  <c r="E235" i="2" s="1"/>
  <c r="AZ235" i="2" s="1"/>
  <c r="AW234" i="2"/>
  <c r="AV234" i="2"/>
  <c r="AT234" i="2"/>
  <c r="AQ234" i="2"/>
  <c r="AJ234" i="2"/>
  <c r="AI234" i="2"/>
  <c r="AG234" i="2"/>
  <c r="AB234" i="2"/>
  <c r="Z234" i="2"/>
  <c r="R234" i="2"/>
  <c r="O234" i="2"/>
  <c r="F234" i="2"/>
  <c r="E234" i="2" s="1"/>
  <c r="AZ234" i="2" s="1"/>
  <c r="AW233" i="2"/>
  <c r="AV233" i="2"/>
  <c r="AT233" i="2"/>
  <c r="AQ233" i="2"/>
  <c r="AI233" i="2" s="1"/>
  <c r="AJ233" i="2"/>
  <c r="AG233" i="2"/>
  <c r="AB233" i="2"/>
  <c r="Z233" i="2"/>
  <c r="R233" i="2"/>
  <c r="O233" i="2"/>
  <c r="F233" i="2"/>
  <c r="E233" i="2" s="1"/>
  <c r="AZ233" i="2" s="1"/>
  <c r="AW232" i="2"/>
  <c r="AV232" i="2"/>
  <c r="AT232" i="2"/>
  <c r="AQ232" i="2"/>
  <c r="AJ232" i="2"/>
  <c r="AI232" i="2"/>
  <c r="AG232" i="2"/>
  <c r="AB232" i="2"/>
  <c r="Z232" i="2"/>
  <c r="R232" i="2"/>
  <c r="O232" i="2"/>
  <c r="F232" i="2"/>
  <c r="E232" i="2" s="1"/>
  <c r="AZ232" i="2" s="1"/>
  <c r="AW231" i="2"/>
  <c r="AV231" i="2"/>
  <c r="AT231" i="2"/>
  <c r="AQ231" i="2"/>
  <c r="AI231" i="2" s="1"/>
  <c r="AJ231" i="2"/>
  <c r="AG231" i="2"/>
  <c r="AB231" i="2"/>
  <c r="Z231" i="2"/>
  <c r="R231" i="2"/>
  <c r="O231" i="2"/>
  <c r="F231" i="2"/>
  <c r="E231" i="2" s="1"/>
  <c r="AZ231" i="2" s="1"/>
  <c r="AW230" i="2"/>
  <c r="AV230" i="2"/>
  <c r="AT230" i="2"/>
  <c r="AQ230" i="2"/>
  <c r="AJ230" i="2"/>
  <c r="AI230" i="2"/>
  <c r="AG230" i="2"/>
  <c r="AB230" i="2"/>
  <c r="Z230" i="2"/>
  <c r="R230" i="2"/>
  <c r="E230" i="2" s="1"/>
  <c r="AZ230" i="2" s="1"/>
  <c r="O230" i="2"/>
  <c r="F230" i="2"/>
  <c r="AW229" i="2"/>
  <c r="AV229" i="2"/>
  <c r="AT229" i="2"/>
  <c r="AQ229" i="2"/>
  <c r="AI229" i="2" s="1"/>
  <c r="AJ229" i="2"/>
  <c r="AG229" i="2"/>
  <c r="AB229" i="2"/>
  <c r="Z229" i="2"/>
  <c r="R229" i="2"/>
  <c r="O229" i="2"/>
  <c r="F229" i="2"/>
  <c r="E229" i="2" s="1"/>
  <c r="AZ229" i="2" s="1"/>
  <c r="AW228" i="2"/>
  <c r="AV228" i="2"/>
  <c r="AT228" i="2"/>
  <c r="AQ228" i="2"/>
  <c r="AJ228" i="2"/>
  <c r="AI228" i="2"/>
  <c r="AG228" i="2"/>
  <c r="AB228" i="2"/>
  <c r="Z228" i="2"/>
  <c r="R228" i="2"/>
  <c r="O228" i="2"/>
  <c r="F228" i="2"/>
  <c r="E228" i="2" s="1"/>
  <c r="AZ228" i="2" s="1"/>
  <c r="AW227" i="2"/>
  <c r="AV227" i="2"/>
  <c r="AT227" i="2"/>
  <c r="AQ227" i="2"/>
  <c r="AI227" i="2" s="1"/>
  <c r="AJ227" i="2"/>
  <c r="AG227" i="2"/>
  <c r="AB227" i="2"/>
  <c r="Z227" i="2"/>
  <c r="R227" i="2"/>
  <c r="O227" i="2"/>
  <c r="F227" i="2"/>
  <c r="E227" i="2" s="1"/>
  <c r="AZ227" i="2" s="1"/>
  <c r="AW226" i="2"/>
  <c r="AV226" i="2"/>
  <c r="AT226" i="2"/>
  <c r="AQ226" i="2"/>
  <c r="AJ226" i="2"/>
  <c r="AI226" i="2"/>
  <c r="AG226" i="2"/>
  <c r="AB226" i="2"/>
  <c r="Z226" i="2"/>
  <c r="R226" i="2"/>
  <c r="E226" i="2" s="1"/>
  <c r="AZ226" i="2" s="1"/>
  <c r="O226" i="2"/>
  <c r="F226" i="2"/>
  <c r="AW225" i="2"/>
  <c r="AV225" i="2"/>
  <c r="AT225" i="2"/>
  <c r="AQ225" i="2"/>
  <c r="AI225" i="2" s="1"/>
  <c r="AJ225" i="2"/>
  <c r="AG225" i="2"/>
  <c r="AB225" i="2"/>
  <c r="Z225" i="2"/>
  <c r="R225" i="2"/>
  <c r="O225" i="2"/>
  <c r="F225" i="2"/>
  <c r="E225" i="2" s="1"/>
  <c r="AZ225" i="2" s="1"/>
  <c r="AW224" i="2"/>
  <c r="AV224" i="2"/>
  <c r="AT224" i="2"/>
  <c r="AQ224" i="2"/>
  <c r="AJ224" i="2"/>
  <c r="AI224" i="2"/>
  <c r="AG224" i="2"/>
  <c r="AB224" i="2"/>
  <c r="Z224" i="2"/>
  <c r="R224" i="2"/>
  <c r="O224" i="2"/>
  <c r="F224" i="2"/>
  <c r="E224" i="2" s="1"/>
  <c r="AZ224" i="2" s="1"/>
  <c r="AW223" i="2"/>
  <c r="AV223" i="2"/>
  <c r="AT223" i="2"/>
  <c r="AQ223" i="2"/>
  <c r="AJ223" i="2"/>
  <c r="AG223" i="2"/>
  <c r="AB223" i="2"/>
  <c r="Z223" i="2"/>
  <c r="R223" i="2"/>
  <c r="O223" i="2"/>
  <c r="F223" i="2"/>
  <c r="E223" i="2" s="1"/>
  <c r="AW222" i="2"/>
  <c r="AV222" i="2"/>
  <c r="AT222" i="2"/>
  <c r="AQ222" i="2"/>
  <c r="AI222" i="2" s="1"/>
  <c r="AJ222" i="2"/>
  <c r="AG222" i="2"/>
  <c r="AB222" i="2"/>
  <c r="Z222" i="2"/>
  <c r="R222" i="2"/>
  <c r="O222" i="2"/>
  <c r="F222" i="2"/>
  <c r="E222" i="2" s="1"/>
  <c r="AZ222" i="2" s="1"/>
  <c r="AW221" i="2"/>
  <c r="AV221" i="2" s="1"/>
  <c r="AT221" i="2"/>
  <c r="AQ221" i="2"/>
  <c r="AJ221" i="2"/>
  <c r="AI221" i="2" s="1"/>
  <c r="AG221" i="2"/>
  <c r="AB221" i="2"/>
  <c r="Z221" i="2"/>
  <c r="R221" i="2"/>
  <c r="O221" i="2"/>
  <c r="F221" i="2"/>
  <c r="E221" i="2"/>
  <c r="AW220" i="2"/>
  <c r="AV220" i="2" s="1"/>
  <c r="AT220" i="2"/>
  <c r="AQ220" i="2"/>
  <c r="AJ220" i="2"/>
  <c r="AI220" i="2" s="1"/>
  <c r="AG220" i="2"/>
  <c r="AB220" i="2"/>
  <c r="Z220" i="2"/>
  <c r="R220" i="2"/>
  <c r="O220" i="2"/>
  <c r="F220" i="2"/>
  <c r="AW219" i="2"/>
  <c r="AV219" i="2" s="1"/>
  <c r="AT219" i="2"/>
  <c r="AQ219" i="2"/>
  <c r="AJ219" i="2"/>
  <c r="AI219" i="2" s="1"/>
  <c r="AG219" i="2"/>
  <c r="AB219" i="2"/>
  <c r="Z219" i="2"/>
  <c r="R219" i="2"/>
  <c r="O219" i="2"/>
  <c r="F219" i="2"/>
  <c r="E219" i="2"/>
  <c r="AZ219" i="2" s="1"/>
  <c r="AW218" i="2"/>
  <c r="AV218" i="2" s="1"/>
  <c r="AT218" i="2"/>
  <c r="AQ218" i="2"/>
  <c r="AJ218" i="2"/>
  <c r="AI218" i="2" s="1"/>
  <c r="AG218" i="2"/>
  <c r="AB218" i="2"/>
  <c r="Z218" i="2"/>
  <c r="R218" i="2"/>
  <c r="O218" i="2"/>
  <c r="F218" i="2"/>
  <c r="E218" i="2" s="1"/>
  <c r="AW217" i="2"/>
  <c r="AV217" i="2" s="1"/>
  <c r="AT217" i="2"/>
  <c r="AQ217" i="2"/>
  <c r="AJ217" i="2"/>
  <c r="AI217" i="2" s="1"/>
  <c r="AG217" i="2"/>
  <c r="AB217" i="2"/>
  <c r="Z217" i="2"/>
  <c r="R217" i="2"/>
  <c r="O217" i="2"/>
  <c r="F217" i="2"/>
  <c r="E217" i="2"/>
  <c r="AW216" i="2"/>
  <c r="AV216" i="2" s="1"/>
  <c r="AT216" i="2"/>
  <c r="AQ216" i="2"/>
  <c r="AJ216" i="2"/>
  <c r="AG216" i="2"/>
  <c r="AB216" i="2"/>
  <c r="Z216" i="2"/>
  <c r="R216" i="2"/>
  <c r="O216" i="2"/>
  <c r="F216" i="2"/>
  <c r="AW215" i="2"/>
  <c r="AV215" i="2" s="1"/>
  <c r="AT215" i="2"/>
  <c r="AQ215" i="2"/>
  <c r="AJ215" i="2"/>
  <c r="AI215" i="2" s="1"/>
  <c r="AG215" i="2"/>
  <c r="AB215" i="2"/>
  <c r="Z215" i="2"/>
  <c r="R215" i="2"/>
  <c r="O215" i="2"/>
  <c r="F215" i="2"/>
  <c r="E215" i="2"/>
  <c r="AW214" i="2"/>
  <c r="AV214" i="2" s="1"/>
  <c r="AT214" i="2"/>
  <c r="AQ214" i="2"/>
  <c r="AJ214" i="2"/>
  <c r="AG214" i="2"/>
  <c r="AB214" i="2"/>
  <c r="Z214" i="2"/>
  <c r="R214" i="2"/>
  <c r="O214" i="2"/>
  <c r="F214" i="2"/>
  <c r="E214" i="2" s="1"/>
  <c r="AW213" i="2"/>
  <c r="AV213" i="2" s="1"/>
  <c r="AT213" i="2"/>
  <c r="AQ213" i="2"/>
  <c r="AJ213" i="2"/>
  <c r="AI213" i="2" s="1"/>
  <c r="AG213" i="2"/>
  <c r="AB213" i="2"/>
  <c r="Z213" i="2"/>
  <c r="R213" i="2"/>
  <c r="O213" i="2"/>
  <c r="F213" i="2"/>
  <c r="E213" i="2"/>
  <c r="AW212" i="2"/>
  <c r="AV212" i="2" s="1"/>
  <c r="AT212" i="2"/>
  <c r="AQ212" i="2"/>
  <c r="AJ212" i="2"/>
  <c r="AI212" i="2" s="1"/>
  <c r="AG212" i="2"/>
  <c r="AB212" i="2"/>
  <c r="Z212" i="2"/>
  <c r="R212" i="2"/>
  <c r="O212" i="2"/>
  <c r="F212" i="2"/>
  <c r="AW211" i="2"/>
  <c r="AV211" i="2" s="1"/>
  <c r="AT211" i="2"/>
  <c r="AQ211" i="2"/>
  <c r="AJ211" i="2"/>
  <c r="AI211" i="2" s="1"/>
  <c r="AG211" i="2"/>
  <c r="AB211" i="2"/>
  <c r="Z211" i="2"/>
  <c r="R211" i="2"/>
  <c r="O211" i="2"/>
  <c r="F211" i="2"/>
  <c r="E211" i="2"/>
  <c r="AZ211" i="2" s="1"/>
  <c r="AW210" i="2"/>
  <c r="AV210" i="2" s="1"/>
  <c r="AT210" i="2"/>
  <c r="AQ210" i="2"/>
  <c r="AJ210" i="2"/>
  <c r="AI210" i="2" s="1"/>
  <c r="AG210" i="2"/>
  <c r="AB210" i="2"/>
  <c r="Z210" i="2"/>
  <c r="R210" i="2"/>
  <c r="O210" i="2"/>
  <c r="F210" i="2"/>
  <c r="E210" i="2" s="1"/>
  <c r="AW209" i="2"/>
  <c r="AV209" i="2" s="1"/>
  <c r="AT209" i="2"/>
  <c r="AQ209" i="2"/>
  <c r="AJ209" i="2"/>
  <c r="AI209" i="2" s="1"/>
  <c r="AG209" i="2"/>
  <c r="AB209" i="2"/>
  <c r="Z209" i="2"/>
  <c r="R209" i="2"/>
  <c r="O209" i="2"/>
  <c r="F209" i="2"/>
  <c r="E209" i="2"/>
  <c r="AW208" i="2"/>
  <c r="AV208" i="2" s="1"/>
  <c r="AT208" i="2"/>
  <c r="AQ208" i="2"/>
  <c r="AJ208" i="2"/>
  <c r="AG208" i="2"/>
  <c r="AB208" i="2"/>
  <c r="Z208" i="2"/>
  <c r="R208" i="2"/>
  <c r="O208" i="2"/>
  <c r="F208" i="2"/>
  <c r="AW207" i="2"/>
  <c r="AV207" i="2" s="1"/>
  <c r="AT207" i="2"/>
  <c r="AQ207" i="2"/>
  <c r="AJ207" i="2"/>
  <c r="AI207" i="2" s="1"/>
  <c r="AG207" i="2"/>
  <c r="AB207" i="2"/>
  <c r="Z207" i="2"/>
  <c r="R207" i="2"/>
  <c r="O207" i="2"/>
  <c r="F207" i="2"/>
  <c r="E207" i="2"/>
  <c r="AW206" i="2"/>
  <c r="AV206" i="2" s="1"/>
  <c r="AT206" i="2"/>
  <c r="AQ206" i="2"/>
  <c r="AJ206" i="2"/>
  <c r="AG206" i="2"/>
  <c r="AB206" i="2"/>
  <c r="Z206" i="2"/>
  <c r="R206" i="2"/>
  <c r="O206" i="2"/>
  <c r="F206" i="2"/>
  <c r="E206" i="2" s="1"/>
  <c r="AW205" i="2"/>
  <c r="AV205" i="2" s="1"/>
  <c r="AT205" i="2"/>
  <c r="AQ205" i="2"/>
  <c r="AJ205" i="2"/>
  <c r="AI205" i="2" s="1"/>
  <c r="AG205" i="2"/>
  <c r="AB205" i="2"/>
  <c r="Z205" i="2"/>
  <c r="R205" i="2"/>
  <c r="O205" i="2"/>
  <c r="F205" i="2"/>
  <c r="E205" i="2"/>
  <c r="AW204" i="2"/>
  <c r="AV204" i="2"/>
  <c r="AT204" i="2"/>
  <c r="AQ204" i="2"/>
  <c r="AJ204" i="2"/>
  <c r="AG204" i="2"/>
  <c r="AB204" i="2"/>
  <c r="Z204" i="2"/>
  <c r="R204" i="2"/>
  <c r="O204" i="2"/>
  <c r="F204" i="2"/>
  <c r="E204" i="2" s="1"/>
  <c r="AW203" i="2"/>
  <c r="AV203" i="2" s="1"/>
  <c r="AT203" i="2"/>
  <c r="AQ203" i="2"/>
  <c r="AJ203" i="2"/>
  <c r="AI203" i="2" s="1"/>
  <c r="AG203" i="2"/>
  <c r="AB203" i="2"/>
  <c r="Z203" i="2"/>
  <c r="R203" i="2"/>
  <c r="O203" i="2"/>
  <c r="F203" i="2"/>
  <c r="E203" i="2"/>
  <c r="AW202" i="2"/>
  <c r="AV202" i="2"/>
  <c r="AT202" i="2"/>
  <c r="AQ202" i="2"/>
  <c r="AJ202" i="2"/>
  <c r="AG202" i="2"/>
  <c r="AB202" i="2"/>
  <c r="Z202" i="2"/>
  <c r="R202" i="2"/>
  <c r="O202" i="2"/>
  <c r="F202" i="2"/>
  <c r="E202" i="2" s="1"/>
  <c r="AW201" i="2"/>
  <c r="AV201" i="2" s="1"/>
  <c r="AT201" i="2"/>
  <c r="AQ201" i="2"/>
  <c r="AJ201" i="2"/>
  <c r="AI201" i="2" s="1"/>
  <c r="AG201" i="2"/>
  <c r="AB201" i="2"/>
  <c r="Z201" i="2"/>
  <c r="R201" i="2"/>
  <c r="O201" i="2"/>
  <c r="F201" i="2"/>
  <c r="E201" i="2"/>
  <c r="AW200" i="2"/>
  <c r="AV200" i="2" s="1"/>
  <c r="AT200" i="2"/>
  <c r="AQ200" i="2"/>
  <c r="AJ200" i="2"/>
  <c r="AI200" i="2" s="1"/>
  <c r="AG200" i="2"/>
  <c r="AB200" i="2"/>
  <c r="Z200" i="2"/>
  <c r="R200" i="2"/>
  <c r="O200" i="2"/>
  <c r="F200" i="2"/>
  <c r="AW199" i="2"/>
  <c r="AV199" i="2" s="1"/>
  <c r="AT199" i="2"/>
  <c r="AQ199" i="2"/>
  <c r="AJ199" i="2"/>
  <c r="AI199" i="2" s="1"/>
  <c r="AG199" i="2"/>
  <c r="AB199" i="2"/>
  <c r="Z199" i="2"/>
  <c r="R199" i="2"/>
  <c r="O199" i="2"/>
  <c r="F199" i="2"/>
  <c r="E199" i="2"/>
  <c r="AZ199" i="2" s="1"/>
  <c r="AW198" i="2"/>
  <c r="AV198" i="2" s="1"/>
  <c r="AT198" i="2"/>
  <c r="AQ198" i="2"/>
  <c r="AJ198" i="2"/>
  <c r="AI198" i="2" s="1"/>
  <c r="AG198" i="2"/>
  <c r="AB198" i="2"/>
  <c r="Z198" i="2"/>
  <c r="R198" i="2"/>
  <c r="O198" i="2"/>
  <c r="F198" i="2"/>
  <c r="E198" i="2" s="1"/>
  <c r="AW197" i="2"/>
  <c r="AV197" i="2" s="1"/>
  <c r="AT197" i="2"/>
  <c r="AQ197" i="2"/>
  <c r="AJ197" i="2"/>
  <c r="AI197" i="2" s="1"/>
  <c r="AG197" i="2"/>
  <c r="AB197" i="2"/>
  <c r="Z197" i="2"/>
  <c r="R197" i="2"/>
  <c r="O197" i="2"/>
  <c r="F197" i="2"/>
  <c r="E197" i="2"/>
  <c r="AW196" i="2"/>
  <c r="AV196" i="2"/>
  <c r="AT196" i="2"/>
  <c r="AQ196" i="2"/>
  <c r="AJ196" i="2"/>
  <c r="AG196" i="2"/>
  <c r="AB196" i="2"/>
  <c r="Z196" i="2"/>
  <c r="R196" i="2"/>
  <c r="O196" i="2"/>
  <c r="F196" i="2"/>
  <c r="E196" i="2" s="1"/>
  <c r="AW195" i="2"/>
  <c r="AV195" i="2" s="1"/>
  <c r="AT195" i="2"/>
  <c r="AQ195" i="2"/>
  <c r="AJ195" i="2"/>
  <c r="AI195" i="2" s="1"/>
  <c r="AG195" i="2"/>
  <c r="AB195" i="2"/>
  <c r="Z195" i="2"/>
  <c r="R195" i="2"/>
  <c r="O195" i="2"/>
  <c r="F195" i="2"/>
  <c r="E195" i="2"/>
  <c r="AW194" i="2"/>
  <c r="AV194" i="2" s="1"/>
  <c r="AT194" i="2"/>
  <c r="AQ194" i="2"/>
  <c r="AJ194" i="2"/>
  <c r="AI194" i="2" s="1"/>
  <c r="AG194" i="2"/>
  <c r="AB194" i="2"/>
  <c r="Z194" i="2"/>
  <c r="R194" i="2"/>
  <c r="O194" i="2"/>
  <c r="F194" i="2"/>
  <c r="AW193" i="2"/>
  <c r="AV193" i="2" s="1"/>
  <c r="AT193" i="2"/>
  <c r="AQ193" i="2"/>
  <c r="AJ193" i="2"/>
  <c r="AI193" i="2" s="1"/>
  <c r="AG193" i="2"/>
  <c r="AB193" i="2"/>
  <c r="Z193" i="2"/>
  <c r="R193" i="2"/>
  <c r="O193" i="2"/>
  <c r="F193" i="2"/>
  <c r="E193" i="2"/>
  <c r="AZ193" i="2" s="1"/>
  <c r="AW192" i="2"/>
  <c r="AV192" i="2" s="1"/>
  <c r="AT192" i="2"/>
  <c r="AQ192" i="2"/>
  <c r="AJ192" i="2"/>
  <c r="AI192" i="2" s="1"/>
  <c r="AG192" i="2"/>
  <c r="AB192" i="2"/>
  <c r="Z192" i="2"/>
  <c r="R192" i="2"/>
  <c r="O192" i="2"/>
  <c r="F192" i="2"/>
  <c r="E192" i="2" s="1"/>
  <c r="AW191" i="2"/>
  <c r="AV191" i="2" s="1"/>
  <c r="AT191" i="2"/>
  <c r="AQ191" i="2"/>
  <c r="AJ191" i="2"/>
  <c r="AI191" i="2" s="1"/>
  <c r="AG191" i="2"/>
  <c r="AB191" i="2"/>
  <c r="Z191" i="2"/>
  <c r="R191" i="2"/>
  <c r="O191" i="2"/>
  <c r="F191" i="2"/>
  <c r="E191" i="2"/>
  <c r="AW190" i="2"/>
  <c r="AV190" i="2"/>
  <c r="AT190" i="2"/>
  <c r="AQ190" i="2"/>
  <c r="AJ190" i="2"/>
  <c r="AG190" i="2"/>
  <c r="AB190" i="2"/>
  <c r="Z190" i="2"/>
  <c r="R190" i="2"/>
  <c r="O190" i="2"/>
  <c r="F190" i="2"/>
  <c r="E190" i="2" s="1"/>
  <c r="AW189" i="2"/>
  <c r="AV189" i="2" s="1"/>
  <c r="AT189" i="2"/>
  <c r="AQ189" i="2"/>
  <c r="AJ189" i="2"/>
  <c r="AI189" i="2" s="1"/>
  <c r="AG189" i="2"/>
  <c r="AB189" i="2"/>
  <c r="Z189" i="2"/>
  <c r="R189" i="2"/>
  <c r="O189" i="2"/>
  <c r="F189" i="2"/>
  <c r="E189" i="2"/>
  <c r="AW188" i="2"/>
  <c r="AV188" i="2"/>
  <c r="AT188" i="2"/>
  <c r="AQ188" i="2"/>
  <c r="AJ188" i="2"/>
  <c r="AG188" i="2"/>
  <c r="AB188" i="2"/>
  <c r="Z188" i="2"/>
  <c r="R188" i="2"/>
  <c r="O188" i="2"/>
  <c r="F188" i="2"/>
  <c r="E188" i="2" s="1"/>
  <c r="AW187" i="2"/>
  <c r="AV187" i="2" s="1"/>
  <c r="AT187" i="2"/>
  <c r="AQ187" i="2"/>
  <c r="AJ187" i="2"/>
  <c r="AI187" i="2" s="1"/>
  <c r="AG187" i="2"/>
  <c r="AB187" i="2"/>
  <c r="Z187" i="2"/>
  <c r="R187" i="2"/>
  <c r="O187" i="2"/>
  <c r="F187" i="2"/>
  <c r="E187" i="2"/>
  <c r="AW186" i="2"/>
  <c r="AV186" i="2"/>
  <c r="AT186" i="2"/>
  <c r="AQ186" i="2"/>
  <c r="AJ186" i="2"/>
  <c r="AG186" i="2"/>
  <c r="AB186" i="2"/>
  <c r="Z186" i="2"/>
  <c r="R186" i="2"/>
  <c r="O186" i="2"/>
  <c r="F186" i="2"/>
  <c r="E186" i="2" s="1"/>
  <c r="AW185" i="2"/>
  <c r="AV185" i="2" s="1"/>
  <c r="AT185" i="2"/>
  <c r="AQ185" i="2"/>
  <c r="AJ185" i="2"/>
  <c r="AI185" i="2" s="1"/>
  <c r="AG185" i="2"/>
  <c r="AB185" i="2"/>
  <c r="Z185" i="2"/>
  <c r="R185" i="2"/>
  <c r="O185" i="2"/>
  <c r="F185" i="2"/>
  <c r="E185" i="2"/>
  <c r="AW184" i="2"/>
  <c r="AV184" i="2" s="1"/>
  <c r="AT184" i="2"/>
  <c r="AQ184" i="2"/>
  <c r="AJ184" i="2"/>
  <c r="AI184" i="2" s="1"/>
  <c r="AG184" i="2"/>
  <c r="AB184" i="2"/>
  <c r="Z184" i="2"/>
  <c r="R184" i="2"/>
  <c r="O184" i="2"/>
  <c r="F184" i="2"/>
  <c r="AW183" i="2"/>
  <c r="AV183" i="2" s="1"/>
  <c r="AT183" i="2"/>
  <c r="AQ183" i="2"/>
  <c r="AJ183" i="2"/>
  <c r="AI183" i="2" s="1"/>
  <c r="AG183" i="2"/>
  <c r="AB183" i="2"/>
  <c r="Z183" i="2"/>
  <c r="R183" i="2"/>
  <c r="O183" i="2"/>
  <c r="F183" i="2"/>
  <c r="E183" i="2"/>
  <c r="AZ183" i="2" s="1"/>
  <c r="AW182" i="2"/>
  <c r="AV182" i="2"/>
  <c r="AT182" i="2"/>
  <c r="AQ182" i="2"/>
  <c r="AI182" i="2" s="1"/>
  <c r="AJ182" i="2"/>
  <c r="AG182" i="2"/>
  <c r="AB182" i="2"/>
  <c r="Z182" i="2"/>
  <c r="R182" i="2"/>
  <c r="O182" i="2"/>
  <c r="F182" i="2"/>
  <c r="AW181" i="2"/>
  <c r="AV181" i="2" s="1"/>
  <c r="AT181" i="2"/>
  <c r="AQ181" i="2"/>
  <c r="AJ181" i="2"/>
  <c r="AI181" i="2" s="1"/>
  <c r="AG181" i="2"/>
  <c r="AB181" i="2"/>
  <c r="Z181" i="2"/>
  <c r="R181" i="2"/>
  <c r="O181" i="2"/>
  <c r="F181" i="2"/>
  <c r="E181" i="2"/>
  <c r="AW180" i="2"/>
  <c r="AV180" i="2" s="1"/>
  <c r="AT180" i="2"/>
  <c r="AQ180" i="2"/>
  <c r="AJ180" i="2"/>
  <c r="AG180" i="2"/>
  <c r="AB180" i="2"/>
  <c r="Z180" i="2"/>
  <c r="R180" i="2"/>
  <c r="O180" i="2"/>
  <c r="F180" i="2"/>
  <c r="E180" i="2" s="1"/>
  <c r="AW179" i="2"/>
  <c r="AV179" i="2" s="1"/>
  <c r="AT179" i="2"/>
  <c r="AQ179" i="2"/>
  <c r="AJ179" i="2"/>
  <c r="AI179" i="2" s="1"/>
  <c r="AG179" i="2"/>
  <c r="AB179" i="2"/>
  <c r="Z179" i="2"/>
  <c r="R179" i="2"/>
  <c r="O179" i="2"/>
  <c r="F179" i="2"/>
  <c r="E179" i="2"/>
  <c r="AW178" i="2"/>
  <c r="AV178" i="2"/>
  <c r="AT178" i="2"/>
  <c r="AQ178" i="2"/>
  <c r="AJ178" i="2"/>
  <c r="AG178" i="2"/>
  <c r="AB178" i="2"/>
  <c r="Z178" i="2"/>
  <c r="R178" i="2"/>
  <c r="O178" i="2"/>
  <c r="F178" i="2"/>
  <c r="E178" i="2" s="1"/>
  <c r="AW177" i="2"/>
  <c r="AV177" i="2" s="1"/>
  <c r="AT177" i="2"/>
  <c r="AQ177" i="2"/>
  <c r="AJ177" i="2"/>
  <c r="AI177" i="2" s="1"/>
  <c r="AG177" i="2"/>
  <c r="AB177" i="2"/>
  <c r="Z177" i="2"/>
  <c r="R177" i="2"/>
  <c r="O177" i="2"/>
  <c r="F177" i="2"/>
  <c r="E177" i="2"/>
  <c r="AW176" i="2"/>
  <c r="AV176" i="2" s="1"/>
  <c r="AT176" i="2"/>
  <c r="AI176" i="2" s="1"/>
  <c r="AQ176" i="2"/>
  <c r="AJ176" i="2"/>
  <c r="AG176" i="2"/>
  <c r="AB176" i="2"/>
  <c r="Z176" i="2"/>
  <c r="R176" i="2"/>
  <c r="O176" i="2"/>
  <c r="F176" i="2"/>
  <c r="AW175" i="2"/>
  <c r="AV175" i="2" s="1"/>
  <c r="AT175" i="2"/>
  <c r="AQ175" i="2"/>
  <c r="AJ175" i="2"/>
  <c r="AI175" i="2" s="1"/>
  <c r="AG175" i="2"/>
  <c r="AB175" i="2"/>
  <c r="Z175" i="2"/>
  <c r="R175" i="2"/>
  <c r="O175" i="2"/>
  <c r="F175" i="2"/>
  <c r="E175" i="2"/>
  <c r="AW174" i="2"/>
  <c r="AV174" i="2" s="1"/>
  <c r="AT174" i="2"/>
  <c r="AQ174" i="2"/>
  <c r="AJ174" i="2"/>
  <c r="AG174" i="2"/>
  <c r="AB174" i="2"/>
  <c r="Z174" i="2"/>
  <c r="R174" i="2"/>
  <c r="O174" i="2"/>
  <c r="E174" i="2" s="1"/>
  <c r="F174" i="2"/>
  <c r="AW173" i="2"/>
  <c r="AV173" i="2" s="1"/>
  <c r="AT173" i="2"/>
  <c r="AQ173" i="2"/>
  <c r="AJ173" i="2"/>
  <c r="AI173" i="2" s="1"/>
  <c r="AG173" i="2"/>
  <c r="AB173" i="2"/>
  <c r="Z173" i="2"/>
  <c r="R173" i="2"/>
  <c r="O173" i="2"/>
  <c r="F173" i="2"/>
  <c r="E173" i="2"/>
  <c r="AW172" i="2"/>
  <c r="AV172" i="2" s="1"/>
  <c r="AT172" i="2"/>
  <c r="AQ172" i="2"/>
  <c r="AJ172" i="2"/>
  <c r="AI172" i="2" s="1"/>
  <c r="AG172" i="2"/>
  <c r="AB172" i="2"/>
  <c r="Z172" i="2"/>
  <c r="R172" i="2"/>
  <c r="O172" i="2"/>
  <c r="F172" i="2"/>
  <c r="AW171" i="2"/>
  <c r="AV171" i="2" s="1"/>
  <c r="AT171" i="2"/>
  <c r="AQ171" i="2"/>
  <c r="AJ171" i="2"/>
  <c r="AI171" i="2" s="1"/>
  <c r="AG171" i="2"/>
  <c r="AB171" i="2"/>
  <c r="Z171" i="2"/>
  <c r="R171" i="2"/>
  <c r="O171" i="2"/>
  <c r="F171" i="2"/>
  <c r="E171" i="2"/>
  <c r="AZ171" i="2" s="1"/>
  <c r="AW170" i="2"/>
  <c r="AV170" i="2"/>
  <c r="AT170" i="2"/>
  <c r="AQ170" i="2"/>
  <c r="AI170" i="2" s="1"/>
  <c r="AJ170" i="2"/>
  <c r="AG170" i="2"/>
  <c r="AB170" i="2"/>
  <c r="Z170" i="2"/>
  <c r="R170" i="2"/>
  <c r="O170" i="2"/>
  <c r="F170" i="2"/>
  <c r="AW169" i="2"/>
  <c r="AV169" i="2" s="1"/>
  <c r="AT169" i="2"/>
  <c r="AQ169" i="2"/>
  <c r="AJ169" i="2"/>
  <c r="AI169" i="2" s="1"/>
  <c r="AG169" i="2"/>
  <c r="AB169" i="2"/>
  <c r="Z169" i="2"/>
  <c r="R169" i="2"/>
  <c r="O169" i="2"/>
  <c r="F169" i="2"/>
  <c r="E169" i="2"/>
  <c r="AW168" i="2"/>
  <c r="AV168" i="2"/>
  <c r="AT168" i="2"/>
  <c r="AI168" i="2" s="1"/>
  <c r="AQ168" i="2"/>
  <c r="AJ168" i="2"/>
  <c r="AG168" i="2"/>
  <c r="AB168" i="2"/>
  <c r="Z168" i="2"/>
  <c r="R168" i="2"/>
  <c r="O168" i="2"/>
  <c r="E168" i="2" s="1"/>
  <c r="AZ168" i="2" s="1"/>
  <c r="F168" i="2"/>
  <c r="AW167" i="2"/>
  <c r="AV167" i="2" s="1"/>
  <c r="AT167" i="2"/>
  <c r="AQ167" i="2"/>
  <c r="AJ167" i="2"/>
  <c r="AI167" i="2" s="1"/>
  <c r="AG167" i="2"/>
  <c r="AB167" i="2"/>
  <c r="Z167" i="2"/>
  <c r="E167" i="2" s="1"/>
  <c r="AZ167" i="2" s="1"/>
  <c r="R167" i="2"/>
  <c r="O167" i="2"/>
  <c r="F167" i="2"/>
  <c r="AW166" i="2"/>
  <c r="AV166" i="2"/>
  <c r="AT166" i="2"/>
  <c r="AI166" i="2" s="1"/>
  <c r="AQ166" i="2"/>
  <c r="AJ166" i="2"/>
  <c r="AG166" i="2"/>
  <c r="AB166" i="2"/>
  <c r="Z166" i="2"/>
  <c r="R166" i="2"/>
  <c r="O166" i="2"/>
  <c r="F166" i="2"/>
  <c r="AW165" i="2"/>
  <c r="AV165" i="2" s="1"/>
  <c r="AT165" i="2"/>
  <c r="AQ165" i="2"/>
  <c r="AJ165" i="2"/>
  <c r="AI165" i="2" s="1"/>
  <c r="AG165" i="2"/>
  <c r="AB165" i="2"/>
  <c r="Z165" i="2"/>
  <c r="R165" i="2"/>
  <c r="O165" i="2"/>
  <c r="F165" i="2"/>
  <c r="E165" i="2"/>
  <c r="AW164" i="2"/>
  <c r="AV164" i="2"/>
  <c r="AT164" i="2"/>
  <c r="AQ164" i="2"/>
  <c r="AI164" i="2" s="1"/>
  <c r="AJ164" i="2"/>
  <c r="AG164" i="2"/>
  <c r="AB164" i="2"/>
  <c r="Z164" i="2"/>
  <c r="R164" i="2"/>
  <c r="O164" i="2"/>
  <c r="F164" i="2"/>
  <c r="AW163" i="2"/>
  <c r="AV163" i="2" s="1"/>
  <c r="AT163" i="2"/>
  <c r="AQ163" i="2"/>
  <c r="AJ163" i="2"/>
  <c r="AI163" i="2" s="1"/>
  <c r="AG163" i="2"/>
  <c r="AB163" i="2"/>
  <c r="Z163" i="2"/>
  <c r="R163" i="2"/>
  <c r="O163" i="2"/>
  <c r="F163" i="2"/>
  <c r="E163" i="2"/>
  <c r="AZ163" i="2" s="1"/>
  <c r="AW162" i="2"/>
  <c r="AV162" i="2"/>
  <c r="AT162" i="2"/>
  <c r="AI162" i="2" s="1"/>
  <c r="AQ162" i="2"/>
  <c r="AJ162" i="2"/>
  <c r="AG162" i="2"/>
  <c r="AB162" i="2"/>
  <c r="Z162" i="2"/>
  <c r="R162" i="2"/>
  <c r="O162" i="2"/>
  <c r="F162" i="2"/>
  <c r="AW161" i="2"/>
  <c r="AV161" i="2" s="1"/>
  <c r="AT161" i="2"/>
  <c r="AQ161" i="2"/>
  <c r="AJ161" i="2"/>
  <c r="AI161" i="2" s="1"/>
  <c r="AG161" i="2"/>
  <c r="AB161" i="2"/>
  <c r="Z161" i="2"/>
  <c r="R161" i="2"/>
  <c r="O161" i="2"/>
  <c r="F161" i="2"/>
  <c r="E161" i="2"/>
  <c r="AW160" i="2"/>
  <c r="AV160" i="2"/>
  <c r="AT160" i="2"/>
  <c r="AQ160" i="2"/>
  <c r="AJ160" i="2"/>
  <c r="AI160" i="2" s="1"/>
  <c r="AG160" i="2"/>
  <c r="AB160" i="2"/>
  <c r="Z160" i="2"/>
  <c r="R160" i="2"/>
  <c r="O160" i="2"/>
  <c r="F160" i="2"/>
  <c r="AW159" i="2"/>
  <c r="AV159" i="2" s="1"/>
  <c r="AT159" i="2"/>
  <c r="AQ159" i="2"/>
  <c r="AJ159" i="2"/>
  <c r="AI159" i="2" s="1"/>
  <c r="AG159" i="2"/>
  <c r="AB159" i="2"/>
  <c r="Z159" i="2"/>
  <c r="R159" i="2"/>
  <c r="O159" i="2"/>
  <c r="F159" i="2"/>
  <c r="E159" i="2"/>
  <c r="AZ159" i="2" s="1"/>
  <c r="AW158" i="2"/>
  <c r="AV158" i="2"/>
  <c r="AT158" i="2"/>
  <c r="AI158" i="2" s="1"/>
  <c r="AQ158" i="2"/>
  <c r="AJ158" i="2"/>
  <c r="AG158" i="2"/>
  <c r="AB158" i="2"/>
  <c r="Z158" i="2"/>
  <c r="R158" i="2"/>
  <c r="O158" i="2"/>
  <c r="E158" i="2" s="1"/>
  <c r="AZ158" i="2" s="1"/>
  <c r="F158" i="2"/>
  <c r="AW157" i="2"/>
  <c r="AV157" i="2" s="1"/>
  <c r="AT157" i="2"/>
  <c r="AQ157" i="2"/>
  <c r="AJ157" i="2"/>
  <c r="AI157" i="2" s="1"/>
  <c r="AG157" i="2"/>
  <c r="AB157" i="2"/>
  <c r="Z157" i="2"/>
  <c r="R157" i="2"/>
  <c r="O157" i="2"/>
  <c r="F157" i="2"/>
  <c r="E157" i="2"/>
  <c r="AW156" i="2"/>
  <c r="AV156" i="2"/>
  <c r="AT156" i="2"/>
  <c r="AI156" i="2" s="1"/>
  <c r="AQ156" i="2"/>
  <c r="AJ156" i="2"/>
  <c r="AG156" i="2"/>
  <c r="AB156" i="2"/>
  <c r="Z156" i="2"/>
  <c r="R156" i="2"/>
  <c r="O156" i="2"/>
  <c r="E156" i="2" s="1"/>
  <c r="AZ156" i="2" s="1"/>
  <c r="F156" i="2"/>
  <c r="AW155" i="2"/>
  <c r="AV155" i="2" s="1"/>
  <c r="AT155" i="2"/>
  <c r="AQ155" i="2"/>
  <c r="AJ155" i="2"/>
  <c r="AI155" i="2" s="1"/>
  <c r="AG155" i="2"/>
  <c r="AB155" i="2"/>
  <c r="Z155" i="2"/>
  <c r="R155" i="2"/>
  <c r="O155" i="2"/>
  <c r="F155" i="2"/>
  <c r="E155" i="2"/>
  <c r="AZ155" i="2" s="1"/>
  <c r="AW154" i="2"/>
  <c r="AV154" i="2"/>
  <c r="AT154" i="2"/>
  <c r="AI154" i="2" s="1"/>
  <c r="AQ154" i="2"/>
  <c r="AJ154" i="2"/>
  <c r="AG154" i="2"/>
  <c r="AB154" i="2"/>
  <c r="Z154" i="2"/>
  <c r="R154" i="2"/>
  <c r="O154" i="2"/>
  <c r="E154" i="2" s="1"/>
  <c r="AZ154" i="2" s="1"/>
  <c r="F154" i="2"/>
  <c r="AW153" i="2"/>
  <c r="AV153" i="2" s="1"/>
  <c r="AT153" i="2"/>
  <c r="AQ153" i="2"/>
  <c r="AJ153" i="2"/>
  <c r="AI153" i="2" s="1"/>
  <c r="AG153" i="2"/>
  <c r="AB153" i="2"/>
  <c r="Z153" i="2"/>
  <c r="R153" i="2"/>
  <c r="O153" i="2"/>
  <c r="F153" i="2"/>
  <c r="E153" i="2"/>
  <c r="AW152" i="2"/>
  <c r="AV152" i="2"/>
  <c r="AT152" i="2"/>
  <c r="AI152" i="2" s="1"/>
  <c r="AQ152" i="2"/>
  <c r="AJ152" i="2"/>
  <c r="AG152" i="2"/>
  <c r="AB152" i="2"/>
  <c r="Z152" i="2"/>
  <c r="R152" i="2"/>
  <c r="O152" i="2"/>
  <c r="F152" i="2"/>
  <c r="AW151" i="2"/>
  <c r="AV151" i="2" s="1"/>
  <c r="AT151" i="2"/>
  <c r="AQ151" i="2"/>
  <c r="AJ151" i="2"/>
  <c r="AI151" i="2" s="1"/>
  <c r="AG151" i="2"/>
  <c r="AB151" i="2"/>
  <c r="Z151" i="2"/>
  <c r="E151" i="2" s="1"/>
  <c r="AZ151" i="2" s="1"/>
  <c r="R151" i="2"/>
  <c r="O151" i="2"/>
  <c r="F151" i="2"/>
  <c r="AW150" i="2"/>
  <c r="AV150" i="2" s="1"/>
  <c r="AT150" i="2"/>
  <c r="AQ150" i="2"/>
  <c r="AJ150" i="2"/>
  <c r="AG150" i="2"/>
  <c r="AB150" i="2"/>
  <c r="Z150" i="2"/>
  <c r="R150" i="2"/>
  <c r="O150" i="2"/>
  <c r="F150" i="2"/>
  <c r="E150" i="2" s="1"/>
  <c r="AW149" i="2"/>
  <c r="AV149" i="2" s="1"/>
  <c r="AT149" i="2"/>
  <c r="AQ149" i="2"/>
  <c r="AJ149" i="2"/>
  <c r="AI149" i="2" s="1"/>
  <c r="AG149" i="2"/>
  <c r="AB149" i="2"/>
  <c r="Z149" i="2"/>
  <c r="R149" i="2"/>
  <c r="O149" i="2"/>
  <c r="F149" i="2"/>
  <c r="E149" i="2"/>
  <c r="AW148" i="2"/>
  <c r="AV148" i="2"/>
  <c r="AT148" i="2"/>
  <c r="AQ148" i="2"/>
  <c r="AJ148" i="2"/>
  <c r="AG148" i="2"/>
  <c r="AB148" i="2"/>
  <c r="Z148" i="2"/>
  <c r="R148" i="2"/>
  <c r="O148" i="2"/>
  <c r="E148" i="2" s="1"/>
  <c r="F148" i="2"/>
  <c r="AW147" i="2"/>
  <c r="AV147" i="2" s="1"/>
  <c r="AT147" i="2"/>
  <c r="AQ147" i="2"/>
  <c r="AJ147" i="2"/>
  <c r="AI147" i="2" s="1"/>
  <c r="AG147" i="2"/>
  <c r="AB147" i="2"/>
  <c r="Z147" i="2"/>
  <c r="R147" i="2"/>
  <c r="O147" i="2"/>
  <c r="F147" i="2"/>
  <c r="E147" i="2"/>
  <c r="AW146" i="2"/>
  <c r="AV146" i="2" s="1"/>
  <c r="AT146" i="2"/>
  <c r="AQ146" i="2"/>
  <c r="AJ146" i="2"/>
  <c r="AI146" i="2" s="1"/>
  <c r="AG146" i="2"/>
  <c r="AB146" i="2"/>
  <c r="Z146" i="2"/>
  <c r="R146" i="2"/>
  <c r="O146" i="2"/>
  <c r="F146" i="2"/>
  <c r="AW145" i="2"/>
  <c r="AV145" i="2" s="1"/>
  <c r="AT145" i="2"/>
  <c r="AQ145" i="2"/>
  <c r="AJ145" i="2"/>
  <c r="AI145" i="2" s="1"/>
  <c r="AG145" i="2"/>
  <c r="AB145" i="2"/>
  <c r="Z145" i="2"/>
  <c r="R145" i="2"/>
  <c r="O145" i="2"/>
  <c r="F145" i="2"/>
  <c r="E145" i="2"/>
  <c r="AZ145" i="2" s="1"/>
  <c r="AW144" i="2"/>
  <c r="AV144" i="2" s="1"/>
  <c r="AT144" i="2"/>
  <c r="AI144" i="2" s="1"/>
  <c r="AQ144" i="2"/>
  <c r="AJ144" i="2"/>
  <c r="AG144" i="2"/>
  <c r="AB144" i="2"/>
  <c r="Z144" i="2"/>
  <c r="R144" i="2"/>
  <c r="O144" i="2"/>
  <c r="F144" i="2"/>
  <c r="E144" i="2" s="1"/>
  <c r="AZ144" i="2" s="1"/>
  <c r="AW143" i="2"/>
  <c r="AV143" i="2" s="1"/>
  <c r="AT143" i="2"/>
  <c r="AQ143" i="2"/>
  <c r="AJ143" i="2"/>
  <c r="AI143" i="2" s="1"/>
  <c r="AG143" i="2"/>
  <c r="AB143" i="2"/>
  <c r="Z143" i="2"/>
  <c r="R143" i="2"/>
  <c r="O143" i="2"/>
  <c r="F143" i="2"/>
  <c r="E143" i="2"/>
  <c r="AW142" i="2"/>
  <c r="AV142" i="2"/>
  <c r="AT142" i="2"/>
  <c r="AI142" i="2" s="1"/>
  <c r="AQ142" i="2"/>
  <c r="AJ142" i="2"/>
  <c r="AG142" i="2"/>
  <c r="AB142" i="2"/>
  <c r="Z142" i="2"/>
  <c r="R142" i="2"/>
  <c r="O142" i="2"/>
  <c r="F142" i="2"/>
  <c r="E142" i="2" s="1"/>
  <c r="AZ142" i="2" s="1"/>
  <c r="AW141" i="2"/>
  <c r="AV141" i="2" s="1"/>
  <c r="AT141" i="2"/>
  <c r="AQ141" i="2"/>
  <c r="AJ141" i="2"/>
  <c r="AI141" i="2" s="1"/>
  <c r="AG141" i="2"/>
  <c r="AB141" i="2"/>
  <c r="Z141" i="2"/>
  <c r="R141" i="2"/>
  <c r="O141" i="2"/>
  <c r="F141" i="2"/>
  <c r="E141" i="2"/>
  <c r="AW140" i="2"/>
  <c r="AV140" i="2"/>
  <c r="AT140" i="2"/>
  <c r="AI140" i="2" s="1"/>
  <c r="AQ140" i="2"/>
  <c r="AJ140" i="2"/>
  <c r="AG140" i="2"/>
  <c r="AB140" i="2"/>
  <c r="Z140" i="2"/>
  <c r="R140" i="2"/>
  <c r="O140" i="2"/>
  <c r="F140" i="2"/>
  <c r="E140" i="2" s="1"/>
  <c r="AZ140" i="2" s="1"/>
  <c r="AW139" i="2"/>
  <c r="AV139" i="2" s="1"/>
  <c r="AT139" i="2"/>
  <c r="AQ139" i="2"/>
  <c r="AJ139" i="2"/>
  <c r="AI139" i="2" s="1"/>
  <c r="AG139" i="2"/>
  <c r="AB139" i="2"/>
  <c r="Z139" i="2"/>
  <c r="R139" i="2"/>
  <c r="O139" i="2"/>
  <c r="F139" i="2"/>
  <c r="E139" i="2"/>
  <c r="AW138" i="2"/>
  <c r="AV138" i="2"/>
  <c r="AT138" i="2"/>
  <c r="AI138" i="2" s="1"/>
  <c r="AQ138" i="2"/>
  <c r="AJ138" i="2"/>
  <c r="AG138" i="2"/>
  <c r="AB138" i="2"/>
  <c r="Z138" i="2"/>
  <c r="R138" i="2"/>
  <c r="O138" i="2"/>
  <c r="F138" i="2"/>
  <c r="E138" i="2" s="1"/>
  <c r="AZ138" i="2" s="1"/>
  <c r="AW137" i="2"/>
  <c r="AV137" i="2" s="1"/>
  <c r="AT137" i="2"/>
  <c r="AQ137" i="2"/>
  <c r="AJ137" i="2"/>
  <c r="AI137" i="2" s="1"/>
  <c r="AG137" i="2"/>
  <c r="AB137" i="2"/>
  <c r="Z137" i="2"/>
  <c r="R137" i="2"/>
  <c r="O137" i="2"/>
  <c r="F137" i="2"/>
  <c r="E137" i="2"/>
  <c r="AW136" i="2"/>
  <c r="AV136" i="2"/>
  <c r="AT136" i="2"/>
  <c r="AI136" i="2" s="1"/>
  <c r="AQ136" i="2"/>
  <c r="AJ136" i="2"/>
  <c r="AG136" i="2"/>
  <c r="AB136" i="2"/>
  <c r="Z136" i="2"/>
  <c r="R136" i="2"/>
  <c r="O136" i="2"/>
  <c r="F136" i="2"/>
  <c r="E136" i="2" s="1"/>
  <c r="AZ136" i="2" s="1"/>
  <c r="AW135" i="2"/>
  <c r="AV135" i="2" s="1"/>
  <c r="AT135" i="2"/>
  <c r="AQ135" i="2"/>
  <c r="AJ135" i="2"/>
  <c r="AI135" i="2" s="1"/>
  <c r="AG135" i="2"/>
  <c r="AB135" i="2"/>
  <c r="Z135" i="2"/>
  <c r="R135" i="2"/>
  <c r="O135" i="2"/>
  <c r="F135" i="2"/>
  <c r="E135" i="2"/>
  <c r="AW134" i="2"/>
  <c r="AV134" i="2"/>
  <c r="AT134" i="2"/>
  <c r="AQ134" i="2"/>
  <c r="AJ134" i="2"/>
  <c r="AG134" i="2"/>
  <c r="AB134" i="2"/>
  <c r="Z134" i="2"/>
  <c r="R134" i="2"/>
  <c r="O134" i="2"/>
  <c r="E134" i="2" s="1"/>
  <c r="F134" i="2"/>
  <c r="AW133" i="2"/>
  <c r="AV133" i="2" s="1"/>
  <c r="AT133" i="2"/>
  <c r="AQ133" i="2"/>
  <c r="AJ133" i="2"/>
  <c r="AI133" i="2" s="1"/>
  <c r="AG133" i="2"/>
  <c r="AB133" i="2"/>
  <c r="Z133" i="2"/>
  <c r="R133" i="2"/>
  <c r="O133" i="2"/>
  <c r="F133" i="2"/>
  <c r="E133" i="2"/>
  <c r="AW132" i="2"/>
  <c r="AV132" i="2"/>
  <c r="AT132" i="2"/>
  <c r="AQ132" i="2"/>
  <c r="AJ132" i="2"/>
  <c r="AI132" i="2" s="1"/>
  <c r="AG132" i="2"/>
  <c r="AB132" i="2"/>
  <c r="Z132" i="2"/>
  <c r="R132" i="2"/>
  <c r="O132" i="2"/>
  <c r="E132" i="2" s="1"/>
  <c r="F132" i="2"/>
  <c r="AW131" i="2"/>
  <c r="AV131" i="2" s="1"/>
  <c r="AT131" i="2"/>
  <c r="AQ131" i="2"/>
  <c r="AJ131" i="2"/>
  <c r="AI131" i="2" s="1"/>
  <c r="AG131" i="2"/>
  <c r="AB131" i="2"/>
  <c r="Z131" i="2"/>
  <c r="R131" i="2"/>
  <c r="O131" i="2"/>
  <c r="F131" i="2"/>
  <c r="E131" i="2"/>
  <c r="AW130" i="2"/>
  <c r="AV130" i="2" s="1"/>
  <c r="AT130" i="2"/>
  <c r="AQ130" i="2"/>
  <c r="AJ130" i="2"/>
  <c r="AG130" i="2"/>
  <c r="AB130" i="2"/>
  <c r="Z130" i="2"/>
  <c r="R130" i="2"/>
  <c r="O130" i="2"/>
  <c r="E130" i="2" s="1"/>
  <c r="F130" i="2"/>
  <c r="AW129" i="2"/>
  <c r="AV129" i="2" s="1"/>
  <c r="AT129" i="2"/>
  <c r="AQ129" i="2"/>
  <c r="AJ129" i="2"/>
  <c r="AI129" i="2" s="1"/>
  <c r="AG129" i="2"/>
  <c r="AB129" i="2"/>
  <c r="Z129" i="2"/>
  <c r="R129" i="2"/>
  <c r="O129" i="2"/>
  <c r="F129" i="2"/>
  <c r="E129" i="2"/>
  <c r="AW128" i="2"/>
  <c r="AV128" i="2" s="1"/>
  <c r="AT128" i="2"/>
  <c r="AI128" i="2" s="1"/>
  <c r="AQ128" i="2"/>
  <c r="AJ128" i="2"/>
  <c r="AG128" i="2"/>
  <c r="AB128" i="2"/>
  <c r="Z128" i="2"/>
  <c r="R128" i="2"/>
  <c r="O128" i="2"/>
  <c r="E128" i="2" s="1"/>
  <c r="F128" i="2"/>
  <c r="AW127" i="2"/>
  <c r="AV127" i="2" s="1"/>
  <c r="AT127" i="2"/>
  <c r="AQ127" i="2"/>
  <c r="AJ127" i="2"/>
  <c r="AI127" i="2" s="1"/>
  <c r="AG127" i="2"/>
  <c r="AB127" i="2"/>
  <c r="Z127" i="2"/>
  <c r="R127" i="2"/>
  <c r="O127" i="2"/>
  <c r="F127" i="2"/>
  <c r="E127" i="2"/>
  <c r="AW126" i="2"/>
  <c r="AV126" i="2"/>
  <c r="AT126" i="2"/>
  <c r="AI126" i="2" s="1"/>
  <c r="AQ126" i="2"/>
  <c r="AJ126" i="2"/>
  <c r="AG126" i="2"/>
  <c r="AB126" i="2"/>
  <c r="Z126" i="2"/>
  <c r="R126" i="2"/>
  <c r="O126" i="2"/>
  <c r="F126" i="2"/>
  <c r="E126" i="2" s="1"/>
  <c r="AZ126" i="2" s="1"/>
  <c r="AW125" i="2"/>
  <c r="AV125" i="2" s="1"/>
  <c r="AT125" i="2"/>
  <c r="AQ125" i="2"/>
  <c r="AJ125" i="2"/>
  <c r="AI125" i="2" s="1"/>
  <c r="AG125" i="2"/>
  <c r="AB125" i="2"/>
  <c r="Z125" i="2"/>
  <c r="R125" i="2"/>
  <c r="O125" i="2"/>
  <c r="F125" i="2"/>
  <c r="E125" i="2"/>
  <c r="AW124" i="2"/>
  <c r="AV124" i="2"/>
  <c r="AT124" i="2"/>
  <c r="AQ124" i="2"/>
  <c r="AJ124" i="2"/>
  <c r="AG124" i="2"/>
  <c r="AB124" i="2"/>
  <c r="Z124" i="2"/>
  <c r="R124" i="2"/>
  <c r="O124" i="2"/>
  <c r="F124" i="2"/>
  <c r="E124" i="2" s="1"/>
  <c r="AW123" i="2"/>
  <c r="AV123" i="2" s="1"/>
  <c r="AT123" i="2"/>
  <c r="AQ123" i="2"/>
  <c r="AJ123" i="2"/>
  <c r="AI123" i="2" s="1"/>
  <c r="AG123" i="2"/>
  <c r="AB123" i="2"/>
  <c r="Z123" i="2"/>
  <c r="R123" i="2"/>
  <c r="O123" i="2"/>
  <c r="F123" i="2"/>
  <c r="E123" i="2"/>
  <c r="AW122" i="2"/>
  <c r="AV122" i="2"/>
  <c r="AT122" i="2"/>
  <c r="AQ122" i="2"/>
  <c r="AJ122" i="2"/>
  <c r="AG122" i="2"/>
  <c r="AB122" i="2"/>
  <c r="Z122" i="2"/>
  <c r="R122" i="2"/>
  <c r="O122" i="2"/>
  <c r="F122" i="2"/>
  <c r="E122" i="2" s="1"/>
  <c r="AW121" i="2"/>
  <c r="AV121" i="2" s="1"/>
  <c r="AT121" i="2"/>
  <c r="AQ121" i="2"/>
  <c r="AJ121" i="2"/>
  <c r="AI121" i="2" s="1"/>
  <c r="AG121" i="2"/>
  <c r="AB121" i="2"/>
  <c r="Z121" i="2"/>
  <c r="R121" i="2"/>
  <c r="O121" i="2"/>
  <c r="F121" i="2"/>
  <c r="E121" i="2"/>
  <c r="AW120" i="2"/>
  <c r="AV120" i="2"/>
  <c r="AT120" i="2"/>
  <c r="AQ120" i="2"/>
  <c r="AJ120" i="2"/>
  <c r="AG120" i="2"/>
  <c r="AB120" i="2"/>
  <c r="Z120" i="2"/>
  <c r="R120" i="2"/>
  <c r="O120" i="2"/>
  <c r="F120" i="2"/>
  <c r="E120" i="2" s="1"/>
  <c r="AW119" i="2"/>
  <c r="AV119" i="2"/>
  <c r="AT119" i="2"/>
  <c r="AQ119" i="2"/>
  <c r="AJ119" i="2"/>
  <c r="AI119" i="2"/>
  <c r="AG119" i="2"/>
  <c r="AB119" i="2"/>
  <c r="Z119" i="2"/>
  <c r="R119" i="2"/>
  <c r="O119" i="2"/>
  <c r="F119" i="2"/>
  <c r="E119" i="2" s="1"/>
  <c r="AZ119" i="2" s="1"/>
  <c r="AW118" i="2"/>
  <c r="AV118" i="2"/>
  <c r="AT118" i="2"/>
  <c r="AQ118" i="2"/>
  <c r="AI118" i="2" s="1"/>
  <c r="AJ118" i="2"/>
  <c r="AG118" i="2"/>
  <c r="AB118" i="2"/>
  <c r="Z118" i="2"/>
  <c r="R118" i="2"/>
  <c r="O118" i="2"/>
  <c r="F118" i="2"/>
  <c r="E118" i="2" s="1"/>
  <c r="AZ118" i="2" s="1"/>
  <c r="AW117" i="2"/>
  <c r="AV117" i="2"/>
  <c r="AT117" i="2"/>
  <c r="AQ117" i="2"/>
  <c r="AJ117" i="2"/>
  <c r="AI117" i="2"/>
  <c r="AG117" i="2"/>
  <c r="AB117" i="2"/>
  <c r="Z117" i="2"/>
  <c r="R117" i="2"/>
  <c r="O117" i="2"/>
  <c r="F117" i="2"/>
  <c r="E117" i="2" s="1"/>
  <c r="AZ117" i="2" s="1"/>
  <c r="AW116" i="2"/>
  <c r="AV116" i="2"/>
  <c r="AT116" i="2"/>
  <c r="AQ116" i="2"/>
  <c r="AI116" i="2" s="1"/>
  <c r="AJ116" i="2"/>
  <c r="AG116" i="2"/>
  <c r="AB116" i="2"/>
  <c r="Z116" i="2"/>
  <c r="R116" i="2"/>
  <c r="O116" i="2"/>
  <c r="F116" i="2"/>
  <c r="E116" i="2" s="1"/>
  <c r="AW115" i="2"/>
  <c r="AV115" i="2"/>
  <c r="AT115" i="2"/>
  <c r="AQ115" i="2"/>
  <c r="AJ115" i="2"/>
  <c r="AI115" i="2"/>
  <c r="AG115" i="2"/>
  <c r="AB115" i="2"/>
  <c r="Z115" i="2"/>
  <c r="R115" i="2"/>
  <c r="O115" i="2"/>
  <c r="F115" i="2"/>
  <c r="E115" i="2" s="1"/>
  <c r="AZ115" i="2" s="1"/>
  <c r="AW114" i="2"/>
  <c r="AV114" i="2"/>
  <c r="AT114" i="2"/>
  <c r="AQ114" i="2"/>
  <c r="AI114" i="2" s="1"/>
  <c r="AJ114" i="2"/>
  <c r="AG114" i="2"/>
  <c r="AB114" i="2"/>
  <c r="Z114" i="2"/>
  <c r="R114" i="2"/>
  <c r="O114" i="2"/>
  <c r="F114" i="2"/>
  <c r="E114" i="2" s="1"/>
  <c r="AZ114" i="2" s="1"/>
  <c r="AW113" i="2"/>
  <c r="AV113" i="2"/>
  <c r="AT113" i="2"/>
  <c r="AQ113" i="2"/>
  <c r="AJ113" i="2"/>
  <c r="AI113" i="2"/>
  <c r="AG113" i="2"/>
  <c r="AB113" i="2"/>
  <c r="Z113" i="2"/>
  <c r="R113" i="2"/>
  <c r="O113" i="2"/>
  <c r="F113" i="2"/>
  <c r="E113" i="2" s="1"/>
  <c r="AZ113" i="2" s="1"/>
  <c r="AW112" i="2"/>
  <c r="AV112" i="2"/>
  <c r="AT112" i="2"/>
  <c r="AQ112" i="2"/>
  <c r="AI112" i="2" s="1"/>
  <c r="AJ112" i="2"/>
  <c r="AG112" i="2"/>
  <c r="AB112" i="2"/>
  <c r="Z112" i="2"/>
  <c r="R112" i="2"/>
  <c r="O112" i="2"/>
  <c r="F112" i="2"/>
  <c r="E112" i="2" s="1"/>
  <c r="AW111" i="2"/>
  <c r="AV111" i="2"/>
  <c r="AT111" i="2"/>
  <c r="AQ111" i="2"/>
  <c r="AJ111" i="2"/>
  <c r="AI111" i="2"/>
  <c r="AG111" i="2"/>
  <c r="AB111" i="2"/>
  <c r="Z111" i="2"/>
  <c r="R111" i="2"/>
  <c r="O111" i="2"/>
  <c r="F111" i="2"/>
  <c r="E111" i="2" s="1"/>
  <c r="AZ111" i="2" s="1"/>
  <c r="AW110" i="2"/>
  <c r="AV110" i="2"/>
  <c r="AT110" i="2"/>
  <c r="AQ110" i="2"/>
  <c r="AI110" i="2" s="1"/>
  <c r="AJ110" i="2"/>
  <c r="AG110" i="2"/>
  <c r="AB110" i="2"/>
  <c r="Z110" i="2"/>
  <c r="R110" i="2"/>
  <c r="O110" i="2"/>
  <c r="F110" i="2"/>
  <c r="E110" i="2" s="1"/>
  <c r="AZ110" i="2" s="1"/>
  <c r="AW109" i="2"/>
  <c r="AV109" i="2"/>
  <c r="AT109" i="2"/>
  <c r="AQ109" i="2"/>
  <c r="AJ109" i="2"/>
  <c r="AI109" i="2"/>
  <c r="AG109" i="2"/>
  <c r="AB109" i="2"/>
  <c r="Z109" i="2"/>
  <c r="R109" i="2"/>
  <c r="O109" i="2"/>
  <c r="F109" i="2"/>
  <c r="E109" i="2" s="1"/>
  <c r="AZ109" i="2" s="1"/>
  <c r="AW108" i="2"/>
  <c r="AV108" i="2"/>
  <c r="AT108" i="2"/>
  <c r="AQ108" i="2"/>
  <c r="AI108" i="2" s="1"/>
  <c r="AJ108" i="2"/>
  <c r="AG108" i="2"/>
  <c r="AB108" i="2"/>
  <c r="Z108" i="2"/>
  <c r="R108" i="2"/>
  <c r="O108" i="2"/>
  <c r="F108" i="2"/>
  <c r="E108" i="2" s="1"/>
  <c r="AW107" i="2"/>
  <c r="AV107" i="2"/>
  <c r="AT107" i="2"/>
  <c r="AQ107" i="2"/>
  <c r="AJ107" i="2"/>
  <c r="AI107" i="2"/>
  <c r="AG107" i="2"/>
  <c r="AB107" i="2"/>
  <c r="Z107" i="2"/>
  <c r="R107" i="2"/>
  <c r="O107" i="2"/>
  <c r="F107" i="2"/>
  <c r="E107" i="2" s="1"/>
  <c r="AZ107" i="2" s="1"/>
  <c r="AW106" i="2"/>
  <c r="AV106" i="2"/>
  <c r="AT106" i="2"/>
  <c r="AQ106" i="2"/>
  <c r="AI106" i="2" s="1"/>
  <c r="AJ106" i="2"/>
  <c r="AG106" i="2"/>
  <c r="AB106" i="2"/>
  <c r="Z106" i="2"/>
  <c r="R106" i="2"/>
  <c r="O106" i="2"/>
  <c r="F106" i="2"/>
  <c r="E106" i="2" s="1"/>
  <c r="AZ106" i="2" s="1"/>
  <c r="AW105" i="2"/>
  <c r="AV105" i="2"/>
  <c r="AT105" i="2"/>
  <c r="AQ105" i="2"/>
  <c r="AJ105" i="2"/>
  <c r="AI105" i="2"/>
  <c r="AG105" i="2"/>
  <c r="AB105" i="2"/>
  <c r="Z105" i="2"/>
  <c r="R105" i="2"/>
  <c r="O105" i="2"/>
  <c r="F105" i="2"/>
  <c r="E105" i="2" s="1"/>
  <c r="AZ105" i="2" s="1"/>
  <c r="AW104" i="2"/>
  <c r="AV104" i="2"/>
  <c r="AT104" i="2"/>
  <c r="AQ104" i="2"/>
  <c r="AI104" i="2" s="1"/>
  <c r="AJ104" i="2"/>
  <c r="AG104" i="2"/>
  <c r="AB104" i="2"/>
  <c r="Z104" i="2"/>
  <c r="R104" i="2"/>
  <c r="O104" i="2"/>
  <c r="F104" i="2"/>
  <c r="E104" i="2" s="1"/>
  <c r="AW103" i="2"/>
  <c r="AV103" i="2"/>
  <c r="AT103" i="2"/>
  <c r="AQ103" i="2"/>
  <c r="AJ103" i="2"/>
  <c r="AI103" i="2"/>
  <c r="AG103" i="2"/>
  <c r="AB103" i="2"/>
  <c r="Z103" i="2"/>
  <c r="R103" i="2"/>
  <c r="O103" i="2"/>
  <c r="F103" i="2"/>
  <c r="E103" i="2" s="1"/>
  <c r="AZ103" i="2" s="1"/>
  <c r="AW102" i="2"/>
  <c r="AV102" i="2"/>
  <c r="AT102" i="2"/>
  <c r="AQ102" i="2"/>
  <c r="AI102" i="2" s="1"/>
  <c r="AJ102" i="2"/>
  <c r="AG102" i="2"/>
  <c r="AB102" i="2"/>
  <c r="Z102" i="2"/>
  <c r="R102" i="2"/>
  <c r="O102" i="2"/>
  <c r="F102" i="2"/>
  <c r="E102" i="2" s="1"/>
  <c r="AZ102" i="2" s="1"/>
  <c r="AW101" i="2"/>
  <c r="AV101" i="2"/>
  <c r="AT101" i="2"/>
  <c r="AQ101" i="2"/>
  <c r="AJ101" i="2"/>
  <c r="AI101" i="2"/>
  <c r="AG101" i="2"/>
  <c r="AB101" i="2"/>
  <c r="Z101" i="2"/>
  <c r="R101" i="2"/>
  <c r="O101" i="2"/>
  <c r="F101" i="2"/>
  <c r="E101" i="2" s="1"/>
  <c r="AZ101" i="2" s="1"/>
  <c r="AW100" i="2"/>
  <c r="AV100" i="2"/>
  <c r="AT100" i="2"/>
  <c r="AQ100" i="2"/>
  <c r="AI100" i="2" s="1"/>
  <c r="AJ100" i="2"/>
  <c r="AG100" i="2"/>
  <c r="AB100" i="2"/>
  <c r="Z100" i="2"/>
  <c r="R100" i="2"/>
  <c r="O100" i="2"/>
  <c r="F100" i="2"/>
  <c r="E100" i="2" s="1"/>
  <c r="AW99" i="2"/>
  <c r="AV99" i="2"/>
  <c r="AT99" i="2"/>
  <c r="AQ99" i="2"/>
  <c r="AJ99" i="2"/>
  <c r="AI99" i="2"/>
  <c r="AG99" i="2"/>
  <c r="AB99" i="2"/>
  <c r="Z99" i="2"/>
  <c r="R99" i="2"/>
  <c r="O99" i="2"/>
  <c r="F99" i="2"/>
  <c r="E99" i="2" s="1"/>
  <c r="AZ99" i="2" s="1"/>
  <c r="AW98" i="2"/>
  <c r="AV98" i="2"/>
  <c r="AT98" i="2"/>
  <c r="AQ98" i="2"/>
  <c r="AI98" i="2" s="1"/>
  <c r="AJ98" i="2"/>
  <c r="AG98" i="2"/>
  <c r="AB98" i="2"/>
  <c r="Z98" i="2"/>
  <c r="R98" i="2"/>
  <c r="O98" i="2"/>
  <c r="F98" i="2"/>
  <c r="E98" i="2" s="1"/>
  <c r="AZ98" i="2" s="1"/>
  <c r="AW97" i="2"/>
  <c r="AV97" i="2"/>
  <c r="AT97" i="2"/>
  <c r="AQ97" i="2"/>
  <c r="AJ97" i="2"/>
  <c r="AI97" i="2"/>
  <c r="AG97" i="2"/>
  <c r="AB97" i="2"/>
  <c r="Z97" i="2"/>
  <c r="R97" i="2"/>
  <c r="O97" i="2"/>
  <c r="F97" i="2"/>
  <c r="E97" i="2" s="1"/>
  <c r="AZ97" i="2" s="1"/>
  <c r="AW96" i="2"/>
  <c r="AV96" i="2"/>
  <c r="AT96" i="2"/>
  <c r="AQ96" i="2"/>
  <c r="AI96" i="2" s="1"/>
  <c r="AJ96" i="2"/>
  <c r="AG96" i="2"/>
  <c r="AB96" i="2"/>
  <c r="Z96" i="2"/>
  <c r="R96" i="2"/>
  <c r="O96" i="2"/>
  <c r="F96" i="2"/>
  <c r="E96" i="2" s="1"/>
  <c r="AW95" i="2"/>
  <c r="AV95" i="2"/>
  <c r="AT95" i="2"/>
  <c r="AQ95" i="2"/>
  <c r="AJ95" i="2"/>
  <c r="AI95" i="2"/>
  <c r="AG95" i="2"/>
  <c r="AB95" i="2"/>
  <c r="Z95" i="2"/>
  <c r="R95" i="2"/>
  <c r="O95" i="2"/>
  <c r="F95" i="2"/>
  <c r="E95" i="2" s="1"/>
  <c r="AZ95" i="2" s="1"/>
  <c r="AW94" i="2"/>
  <c r="AV94" i="2"/>
  <c r="AT94" i="2"/>
  <c r="AQ94" i="2"/>
  <c r="AI94" i="2" s="1"/>
  <c r="AJ94" i="2"/>
  <c r="AG94" i="2"/>
  <c r="AB94" i="2"/>
  <c r="Z94" i="2"/>
  <c r="R94" i="2"/>
  <c r="O94" i="2"/>
  <c r="F94" i="2"/>
  <c r="E94" i="2" s="1"/>
  <c r="AZ94" i="2" s="1"/>
  <c r="AW93" i="2"/>
  <c r="AV93" i="2"/>
  <c r="AT93" i="2"/>
  <c r="AQ93" i="2"/>
  <c r="AJ93" i="2"/>
  <c r="AI93" i="2"/>
  <c r="AG93" i="2"/>
  <c r="AB93" i="2"/>
  <c r="Z93" i="2"/>
  <c r="R93" i="2"/>
  <c r="O93" i="2"/>
  <c r="F93" i="2"/>
  <c r="E93" i="2" s="1"/>
  <c r="AZ93" i="2" s="1"/>
  <c r="AW92" i="2"/>
  <c r="AV92" i="2"/>
  <c r="AT92" i="2"/>
  <c r="AQ92" i="2"/>
  <c r="AI92" i="2" s="1"/>
  <c r="AJ92" i="2"/>
  <c r="AG92" i="2"/>
  <c r="AB92" i="2"/>
  <c r="Z92" i="2"/>
  <c r="R92" i="2"/>
  <c r="O92" i="2"/>
  <c r="F92" i="2"/>
  <c r="E92" i="2" s="1"/>
  <c r="AW91" i="2"/>
  <c r="AV91" i="2"/>
  <c r="AT91" i="2"/>
  <c r="AQ91" i="2"/>
  <c r="AJ91" i="2"/>
  <c r="AI91" i="2"/>
  <c r="AG91" i="2"/>
  <c r="AB91" i="2"/>
  <c r="Z91" i="2"/>
  <c r="R91" i="2"/>
  <c r="O91" i="2"/>
  <c r="F91" i="2"/>
  <c r="E91" i="2" s="1"/>
  <c r="AZ91" i="2" s="1"/>
  <c r="AW90" i="2"/>
  <c r="AV90" i="2"/>
  <c r="AT90" i="2"/>
  <c r="AQ90" i="2"/>
  <c r="AI90" i="2" s="1"/>
  <c r="AJ90" i="2"/>
  <c r="AG90" i="2"/>
  <c r="AB90" i="2"/>
  <c r="Z90" i="2"/>
  <c r="R90" i="2"/>
  <c r="O90" i="2"/>
  <c r="F90" i="2"/>
  <c r="E90" i="2" s="1"/>
  <c r="AZ90" i="2" s="1"/>
  <c r="AW89" i="2"/>
  <c r="AV89" i="2"/>
  <c r="AT89" i="2"/>
  <c r="AQ89" i="2"/>
  <c r="AJ89" i="2"/>
  <c r="AI89" i="2"/>
  <c r="AG89" i="2"/>
  <c r="AB89" i="2"/>
  <c r="Z89" i="2"/>
  <c r="R89" i="2"/>
  <c r="O89" i="2"/>
  <c r="F89" i="2"/>
  <c r="E89" i="2" s="1"/>
  <c r="AZ89" i="2" s="1"/>
  <c r="AW88" i="2"/>
  <c r="AV88" i="2"/>
  <c r="AT88" i="2"/>
  <c r="AQ88" i="2"/>
  <c r="AI88" i="2" s="1"/>
  <c r="AJ88" i="2"/>
  <c r="AG88" i="2"/>
  <c r="AB88" i="2"/>
  <c r="Z88" i="2"/>
  <c r="R88" i="2"/>
  <c r="O88" i="2"/>
  <c r="F88" i="2"/>
  <c r="E88" i="2" s="1"/>
  <c r="AW87" i="2"/>
  <c r="AV87" i="2"/>
  <c r="AT87" i="2"/>
  <c r="AQ87" i="2"/>
  <c r="AJ87" i="2"/>
  <c r="AI87" i="2"/>
  <c r="AG87" i="2"/>
  <c r="AB87" i="2"/>
  <c r="Z87" i="2"/>
  <c r="R87" i="2"/>
  <c r="O87" i="2"/>
  <c r="F87" i="2"/>
  <c r="E87" i="2" s="1"/>
  <c r="AZ87" i="2" s="1"/>
  <c r="AW86" i="2"/>
  <c r="AV86" i="2"/>
  <c r="AT86" i="2"/>
  <c r="AQ86" i="2"/>
  <c r="AI86" i="2" s="1"/>
  <c r="AJ86" i="2"/>
  <c r="AG86" i="2"/>
  <c r="AB86" i="2"/>
  <c r="Z86" i="2"/>
  <c r="R86" i="2"/>
  <c r="O86" i="2"/>
  <c r="F86" i="2"/>
  <c r="E86" i="2" s="1"/>
  <c r="AZ86" i="2" s="1"/>
  <c r="AW85" i="2"/>
  <c r="AV85" i="2"/>
  <c r="AT85" i="2"/>
  <c r="AQ85" i="2"/>
  <c r="AJ85" i="2"/>
  <c r="AI85" i="2"/>
  <c r="AG85" i="2"/>
  <c r="AB85" i="2"/>
  <c r="Z85" i="2"/>
  <c r="R85" i="2"/>
  <c r="O85" i="2"/>
  <c r="F85" i="2"/>
  <c r="E85" i="2" s="1"/>
  <c r="AZ85" i="2" s="1"/>
  <c r="AW84" i="2"/>
  <c r="AV84" i="2"/>
  <c r="AT84" i="2"/>
  <c r="AQ84" i="2"/>
  <c r="AI84" i="2" s="1"/>
  <c r="AJ84" i="2"/>
  <c r="AG84" i="2"/>
  <c r="AB84" i="2"/>
  <c r="Z84" i="2"/>
  <c r="R84" i="2"/>
  <c r="O84" i="2"/>
  <c r="F84" i="2"/>
  <c r="E84" i="2" s="1"/>
  <c r="AW83" i="2"/>
  <c r="AV83" i="2"/>
  <c r="AT83" i="2"/>
  <c r="AQ83" i="2"/>
  <c r="AJ83" i="2"/>
  <c r="AI83" i="2"/>
  <c r="AG83" i="2"/>
  <c r="AB83" i="2"/>
  <c r="Z83" i="2"/>
  <c r="R83" i="2"/>
  <c r="O83" i="2"/>
  <c r="F83" i="2"/>
  <c r="E83" i="2" s="1"/>
  <c r="AZ83" i="2" s="1"/>
  <c r="AW82" i="2"/>
  <c r="AV82" i="2"/>
  <c r="AT82" i="2"/>
  <c r="AQ82" i="2"/>
  <c r="AI82" i="2" s="1"/>
  <c r="AJ82" i="2"/>
  <c r="AG82" i="2"/>
  <c r="AB82" i="2"/>
  <c r="Z82" i="2"/>
  <c r="R82" i="2"/>
  <c r="O82" i="2"/>
  <c r="F82" i="2"/>
  <c r="E82" i="2" s="1"/>
  <c r="AZ82" i="2" s="1"/>
  <c r="AW81" i="2"/>
  <c r="AV81" i="2"/>
  <c r="AT81" i="2"/>
  <c r="AQ81" i="2"/>
  <c r="AJ81" i="2"/>
  <c r="AI81" i="2"/>
  <c r="AG81" i="2"/>
  <c r="AB81" i="2"/>
  <c r="Z81" i="2"/>
  <c r="R81" i="2"/>
  <c r="O81" i="2"/>
  <c r="F81" i="2"/>
  <c r="E81" i="2" s="1"/>
  <c r="AZ81" i="2" s="1"/>
  <c r="AW80" i="2"/>
  <c r="AV80" i="2"/>
  <c r="AT80" i="2"/>
  <c r="AQ80" i="2"/>
  <c r="AI80" i="2" s="1"/>
  <c r="AJ80" i="2"/>
  <c r="AG80" i="2"/>
  <c r="AB80" i="2"/>
  <c r="Z80" i="2"/>
  <c r="R80" i="2"/>
  <c r="O80" i="2"/>
  <c r="F80" i="2"/>
  <c r="E80" i="2" s="1"/>
  <c r="AW79" i="2"/>
  <c r="AV79" i="2"/>
  <c r="AT79" i="2"/>
  <c r="AQ79" i="2"/>
  <c r="AJ79" i="2"/>
  <c r="AI79" i="2"/>
  <c r="AG79" i="2"/>
  <c r="AB79" i="2"/>
  <c r="Z79" i="2"/>
  <c r="R79" i="2"/>
  <c r="O79" i="2"/>
  <c r="F79" i="2"/>
  <c r="E79" i="2" s="1"/>
  <c r="AZ79" i="2" s="1"/>
  <c r="AW78" i="2"/>
  <c r="AV78" i="2"/>
  <c r="AT78" i="2"/>
  <c r="AQ78" i="2"/>
  <c r="AI78" i="2" s="1"/>
  <c r="AJ78" i="2"/>
  <c r="AG78" i="2"/>
  <c r="AB78" i="2"/>
  <c r="Z78" i="2"/>
  <c r="R78" i="2"/>
  <c r="O78" i="2"/>
  <c r="F78" i="2"/>
  <c r="E78" i="2" s="1"/>
  <c r="AZ78" i="2" s="1"/>
  <c r="AW77" i="2"/>
  <c r="AV77" i="2"/>
  <c r="AT77" i="2"/>
  <c r="AQ77" i="2"/>
  <c r="AJ77" i="2"/>
  <c r="AI77" i="2"/>
  <c r="AG77" i="2"/>
  <c r="AB77" i="2"/>
  <c r="Z77" i="2"/>
  <c r="R77" i="2"/>
  <c r="O77" i="2"/>
  <c r="F77" i="2"/>
  <c r="E77" i="2" s="1"/>
  <c r="AZ77" i="2" s="1"/>
  <c r="AW76" i="2"/>
  <c r="AV76" i="2"/>
  <c r="AT76" i="2"/>
  <c r="AQ76" i="2"/>
  <c r="AI76" i="2" s="1"/>
  <c r="AJ76" i="2"/>
  <c r="AG76" i="2"/>
  <c r="AB76" i="2"/>
  <c r="Z76" i="2"/>
  <c r="R76" i="2"/>
  <c r="O76" i="2"/>
  <c r="F76" i="2"/>
  <c r="E76" i="2" s="1"/>
  <c r="AW75" i="2"/>
  <c r="AV75" i="2"/>
  <c r="AT75" i="2"/>
  <c r="AQ75" i="2"/>
  <c r="AJ75" i="2"/>
  <c r="AI75" i="2"/>
  <c r="AG75" i="2"/>
  <c r="AB75" i="2"/>
  <c r="Z75" i="2"/>
  <c r="R75" i="2"/>
  <c r="O75" i="2"/>
  <c r="F75" i="2"/>
  <c r="E75" i="2" s="1"/>
  <c r="AZ75" i="2" s="1"/>
  <c r="AW74" i="2"/>
  <c r="AV74" i="2"/>
  <c r="AT74" i="2"/>
  <c r="AQ74" i="2"/>
  <c r="AI74" i="2" s="1"/>
  <c r="AJ74" i="2"/>
  <c r="AG74" i="2"/>
  <c r="AB74" i="2"/>
  <c r="Z74" i="2"/>
  <c r="R74" i="2"/>
  <c r="O74" i="2"/>
  <c r="F74" i="2"/>
  <c r="E74" i="2" s="1"/>
  <c r="AZ74" i="2" s="1"/>
  <c r="AW73" i="2"/>
  <c r="AV73" i="2"/>
  <c r="AT73" i="2"/>
  <c r="AQ73" i="2"/>
  <c r="AJ73" i="2"/>
  <c r="AI73" i="2"/>
  <c r="AG73" i="2"/>
  <c r="AB73" i="2"/>
  <c r="Z73" i="2"/>
  <c r="R73" i="2"/>
  <c r="O73" i="2"/>
  <c r="F73" i="2"/>
  <c r="E73" i="2" s="1"/>
  <c r="AZ73" i="2" s="1"/>
  <c r="AW72" i="2"/>
  <c r="AV72" i="2"/>
  <c r="AT72" i="2"/>
  <c r="AQ72" i="2"/>
  <c r="AI72" i="2" s="1"/>
  <c r="AJ72" i="2"/>
  <c r="AG72" i="2"/>
  <c r="AB72" i="2"/>
  <c r="Z72" i="2"/>
  <c r="R72" i="2"/>
  <c r="O72" i="2"/>
  <c r="F72" i="2"/>
  <c r="E72" i="2" s="1"/>
  <c r="AW71" i="2"/>
  <c r="AV71" i="2"/>
  <c r="AT71" i="2"/>
  <c r="AQ71" i="2"/>
  <c r="AJ71" i="2"/>
  <c r="AI71" i="2"/>
  <c r="AG71" i="2"/>
  <c r="AB71" i="2"/>
  <c r="Z71" i="2"/>
  <c r="R71" i="2"/>
  <c r="O71" i="2"/>
  <c r="F71" i="2"/>
  <c r="E71" i="2" s="1"/>
  <c r="AZ71" i="2" s="1"/>
  <c r="AW70" i="2"/>
  <c r="AV70" i="2"/>
  <c r="AT70" i="2"/>
  <c r="AQ70" i="2"/>
  <c r="AI70" i="2" s="1"/>
  <c r="AJ70" i="2"/>
  <c r="AG70" i="2"/>
  <c r="AB70" i="2"/>
  <c r="Z70" i="2"/>
  <c r="R70" i="2"/>
  <c r="O70" i="2"/>
  <c r="F70" i="2"/>
  <c r="E70" i="2" s="1"/>
  <c r="AZ70" i="2" s="1"/>
  <c r="AW69" i="2"/>
  <c r="AV69" i="2"/>
  <c r="AT69" i="2"/>
  <c r="AQ69" i="2"/>
  <c r="AJ69" i="2"/>
  <c r="AI69" i="2"/>
  <c r="AG69" i="2"/>
  <c r="AB69" i="2"/>
  <c r="Z69" i="2"/>
  <c r="R69" i="2"/>
  <c r="O69" i="2"/>
  <c r="F69" i="2"/>
  <c r="E69" i="2" s="1"/>
  <c r="AZ69" i="2" s="1"/>
  <c r="AW68" i="2"/>
  <c r="AV68" i="2"/>
  <c r="AT68" i="2"/>
  <c r="AQ68" i="2"/>
  <c r="AI68" i="2" s="1"/>
  <c r="AJ68" i="2"/>
  <c r="AG68" i="2"/>
  <c r="AB68" i="2"/>
  <c r="Z68" i="2"/>
  <c r="R68" i="2"/>
  <c r="O68" i="2"/>
  <c r="F68" i="2"/>
  <c r="E68" i="2" s="1"/>
  <c r="AW67" i="2"/>
  <c r="AV67" i="2"/>
  <c r="AT67" i="2"/>
  <c r="AQ67" i="2"/>
  <c r="AJ67" i="2"/>
  <c r="AI67" i="2"/>
  <c r="AG67" i="2"/>
  <c r="AB67" i="2"/>
  <c r="Z67" i="2"/>
  <c r="R67" i="2"/>
  <c r="O67" i="2"/>
  <c r="F67" i="2"/>
  <c r="E67" i="2" s="1"/>
  <c r="AZ67" i="2" s="1"/>
  <c r="AW66" i="2"/>
  <c r="AV66" i="2"/>
  <c r="AT66" i="2"/>
  <c r="AQ66" i="2"/>
  <c r="AI66" i="2" s="1"/>
  <c r="AJ66" i="2"/>
  <c r="AG66" i="2"/>
  <c r="AB66" i="2"/>
  <c r="Z66" i="2"/>
  <c r="R66" i="2"/>
  <c r="O66" i="2"/>
  <c r="F66" i="2"/>
  <c r="E66" i="2" s="1"/>
  <c r="AZ66" i="2" s="1"/>
  <c r="AW65" i="2"/>
  <c r="AV65" i="2"/>
  <c r="AT65" i="2"/>
  <c r="AQ65" i="2"/>
  <c r="AJ65" i="2"/>
  <c r="AI65" i="2"/>
  <c r="AG65" i="2"/>
  <c r="AB65" i="2"/>
  <c r="Z65" i="2"/>
  <c r="R65" i="2"/>
  <c r="O65" i="2"/>
  <c r="F65" i="2"/>
  <c r="E65" i="2" s="1"/>
  <c r="AZ65" i="2" s="1"/>
  <c r="AW64" i="2"/>
  <c r="AV64" i="2"/>
  <c r="AT64" i="2"/>
  <c r="AQ64" i="2"/>
  <c r="AI64" i="2" s="1"/>
  <c r="AJ64" i="2"/>
  <c r="AG64" i="2"/>
  <c r="AB64" i="2"/>
  <c r="Z64" i="2"/>
  <c r="R64" i="2"/>
  <c r="O64" i="2"/>
  <c r="F64" i="2"/>
  <c r="E64" i="2" s="1"/>
  <c r="AW63" i="2"/>
  <c r="AV63" i="2"/>
  <c r="AT63" i="2"/>
  <c r="AQ63" i="2"/>
  <c r="AJ63" i="2"/>
  <c r="AI63" i="2"/>
  <c r="AG63" i="2"/>
  <c r="AB63" i="2"/>
  <c r="Z63" i="2"/>
  <c r="R63" i="2"/>
  <c r="O63" i="2"/>
  <c r="F63" i="2"/>
  <c r="E63" i="2" s="1"/>
  <c r="AZ63" i="2" s="1"/>
  <c r="AW62" i="2"/>
  <c r="AV62" i="2"/>
  <c r="AT62" i="2"/>
  <c r="AQ62" i="2"/>
  <c r="AI62" i="2" s="1"/>
  <c r="AJ62" i="2"/>
  <c r="AG62" i="2"/>
  <c r="AB62" i="2"/>
  <c r="Z62" i="2"/>
  <c r="R62" i="2"/>
  <c r="O62" i="2"/>
  <c r="F62" i="2"/>
  <c r="E62" i="2" s="1"/>
  <c r="AZ62" i="2" s="1"/>
  <c r="AW61" i="2"/>
  <c r="AV61" i="2"/>
  <c r="AT61" i="2"/>
  <c r="AQ61" i="2"/>
  <c r="AJ61" i="2"/>
  <c r="AI61" i="2"/>
  <c r="AG61" i="2"/>
  <c r="AB61" i="2"/>
  <c r="Z61" i="2"/>
  <c r="R61" i="2"/>
  <c r="O61" i="2"/>
  <c r="F61" i="2"/>
  <c r="E61" i="2" s="1"/>
  <c r="AZ61" i="2" s="1"/>
  <c r="AW60" i="2"/>
  <c r="AV60" i="2"/>
  <c r="AT60" i="2"/>
  <c r="AQ60" i="2"/>
  <c r="AI60" i="2" s="1"/>
  <c r="AJ60" i="2"/>
  <c r="AG60" i="2"/>
  <c r="AB60" i="2"/>
  <c r="Z60" i="2"/>
  <c r="R60" i="2"/>
  <c r="O60" i="2"/>
  <c r="F60" i="2"/>
  <c r="E60" i="2" s="1"/>
  <c r="AW59" i="2"/>
  <c r="AV59" i="2"/>
  <c r="AT59" i="2"/>
  <c r="AQ59" i="2"/>
  <c r="AJ59" i="2"/>
  <c r="AI59" i="2"/>
  <c r="AG59" i="2"/>
  <c r="AB59" i="2"/>
  <c r="Z59" i="2"/>
  <c r="R59" i="2"/>
  <c r="O59" i="2"/>
  <c r="F59" i="2"/>
  <c r="E59" i="2" s="1"/>
  <c r="AZ59" i="2" s="1"/>
  <c r="AW58" i="2"/>
  <c r="AV58" i="2"/>
  <c r="AT58" i="2"/>
  <c r="AQ58" i="2"/>
  <c r="AI58" i="2" s="1"/>
  <c r="AJ58" i="2"/>
  <c r="AG58" i="2"/>
  <c r="AB58" i="2"/>
  <c r="Z58" i="2"/>
  <c r="R58" i="2"/>
  <c r="O58" i="2"/>
  <c r="F58" i="2"/>
  <c r="E58" i="2" s="1"/>
  <c r="AZ58" i="2" s="1"/>
  <c r="AW57" i="2"/>
  <c r="AV57" i="2"/>
  <c r="AT57" i="2"/>
  <c r="AQ57" i="2"/>
  <c r="AJ57" i="2"/>
  <c r="AI57" i="2"/>
  <c r="AG57" i="2"/>
  <c r="AB57" i="2"/>
  <c r="Z57" i="2"/>
  <c r="R57" i="2"/>
  <c r="O57" i="2"/>
  <c r="F57" i="2"/>
  <c r="E57" i="2" s="1"/>
  <c r="AZ57" i="2" s="1"/>
  <c r="AW56" i="2"/>
  <c r="AV56" i="2"/>
  <c r="AT56" i="2"/>
  <c r="AQ56" i="2"/>
  <c r="AI56" i="2" s="1"/>
  <c r="AJ56" i="2"/>
  <c r="AG56" i="2"/>
  <c r="AB56" i="2"/>
  <c r="Z56" i="2"/>
  <c r="R56" i="2"/>
  <c r="O56" i="2"/>
  <c r="F56" i="2"/>
  <c r="E56" i="2" s="1"/>
  <c r="AW55" i="2"/>
  <c r="AV55" i="2"/>
  <c r="AT55" i="2"/>
  <c r="AQ55" i="2"/>
  <c r="AJ55" i="2"/>
  <c r="AI55" i="2"/>
  <c r="AG55" i="2"/>
  <c r="AB55" i="2"/>
  <c r="Z55" i="2"/>
  <c r="R55" i="2"/>
  <c r="O55" i="2"/>
  <c r="F55" i="2"/>
  <c r="E55" i="2" s="1"/>
  <c r="AZ55" i="2" s="1"/>
  <c r="AW54" i="2"/>
  <c r="AV54" i="2"/>
  <c r="AT54" i="2"/>
  <c r="AQ54" i="2"/>
  <c r="AI54" i="2" s="1"/>
  <c r="AJ54" i="2"/>
  <c r="AG54" i="2"/>
  <c r="AB54" i="2"/>
  <c r="Z54" i="2"/>
  <c r="R54" i="2"/>
  <c r="O54" i="2"/>
  <c r="F54" i="2"/>
  <c r="E54" i="2" s="1"/>
  <c r="AZ54" i="2" s="1"/>
  <c r="AW53" i="2"/>
  <c r="AV53" i="2"/>
  <c r="AT53" i="2"/>
  <c r="AQ53" i="2"/>
  <c r="AJ53" i="2"/>
  <c r="AI53" i="2"/>
  <c r="AG53" i="2"/>
  <c r="AB53" i="2"/>
  <c r="Z53" i="2"/>
  <c r="R53" i="2"/>
  <c r="O53" i="2"/>
  <c r="F53" i="2"/>
  <c r="E53" i="2" s="1"/>
  <c r="AZ53" i="2" s="1"/>
  <c r="AW52" i="2"/>
  <c r="AV52" i="2"/>
  <c r="AT52" i="2"/>
  <c r="AQ52" i="2"/>
  <c r="AI52" i="2" s="1"/>
  <c r="AJ52" i="2"/>
  <c r="AG52" i="2"/>
  <c r="AB52" i="2"/>
  <c r="Z52" i="2"/>
  <c r="R52" i="2"/>
  <c r="O52" i="2"/>
  <c r="F52" i="2"/>
  <c r="E52" i="2" s="1"/>
  <c r="AW51" i="2"/>
  <c r="AV51" i="2"/>
  <c r="AT51" i="2"/>
  <c r="AQ51" i="2"/>
  <c r="AJ51" i="2"/>
  <c r="AI51" i="2"/>
  <c r="AG51" i="2"/>
  <c r="AB51" i="2"/>
  <c r="Z51" i="2"/>
  <c r="R51" i="2"/>
  <c r="O51" i="2"/>
  <c r="F51" i="2"/>
  <c r="E51" i="2" s="1"/>
  <c r="AZ51" i="2" s="1"/>
  <c r="AW50" i="2"/>
  <c r="AV50" i="2"/>
  <c r="AT50" i="2"/>
  <c r="AQ50" i="2"/>
  <c r="AI50" i="2" s="1"/>
  <c r="AJ50" i="2"/>
  <c r="AG50" i="2"/>
  <c r="AB50" i="2"/>
  <c r="Z50" i="2"/>
  <c r="R50" i="2"/>
  <c r="O50" i="2"/>
  <c r="F50" i="2"/>
  <c r="E50" i="2" s="1"/>
  <c r="AZ50" i="2" s="1"/>
  <c r="AW49" i="2"/>
  <c r="AV49" i="2"/>
  <c r="AT49" i="2"/>
  <c r="AQ49" i="2"/>
  <c r="AJ49" i="2"/>
  <c r="AI49" i="2"/>
  <c r="AG49" i="2"/>
  <c r="AB49" i="2"/>
  <c r="Z49" i="2"/>
  <c r="R49" i="2"/>
  <c r="O49" i="2"/>
  <c r="F49" i="2"/>
  <c r="E49" i="2" s="1"/>
  <c r="AZ49" i="2" s="1"/>
  <c r="AW48" i="2"/>
  <c r="AV48" i="2"/>
  <c r="AT48" i="2"/>
  <c r="AQ48" i="2"/>
  <c r="AI48" i="2" s="1"/>
  <c r="AJ48" i="2"/>
  <c r="AG48" i="2"/>
  <c r="AB48" i="2"/>
  <c r="Z48" i="2"/>
  <c r="R48" i="2"/>
  <c r="O48" i="2"/>
  <c r="F48" i="2"/>
  <c r="E48" i="2" s="1"/>
  <c r="AW47" i="2"/>
  <c r="AV47" i="2"/>
  <c r="AT47" i="2"/>
  <c r="AQ47" i="2"/>
  <c r="AJ47" i="2"/>
  <c r="AI47" i="2"/>
  <c r="AG47" i="2"/>
  <c r="AB47" i="2"/>
  <c r="Z47" i="2"/>
  <c r="R47" i="2"/>
  <c r="O47" i="2"/>
  <c r="F47" i="2"/>
  <c r="E47" i="2" s="1"/>
  <c r="AZ47" i="2" s="1"/>
  <c r="AW46" i="2"/>
  <c r="AV46" i="2"/>
  <c r="AT46" i="2"/>
  <c r="AQ46" i="2"/>
  <c r="AI46" i="2" s="1"/>
  <c r="AJ46" i="2"/>
  <c r="AG46" i="2"/>
  <c r="AB46" i="2"/>
  <c r="Z46" i="2"/>
  <c r="R46" i="2"/>
  <c r="O46" i="2"/>
  <c r="F46" i="2"/>
  <c r="E46" i="2" s="1"/>
  <c r="AZ46" i="2" s="1"/>
  <c r="AW45" i="2"/>
  <c r="AV45" i="2"/>
  <c r="AT45" i="2"/>
  <c r="AQ45" i="2"/>
  <c r="AJ45" i="2"/>
  <c r="AI45" i="2"/>
  <c r="AG45" i="2"/>
  <c r="AB45" i="2"/>
  <c r="Z45" i="2"/>
  <c r="R45" i="2"/>
  <c r="O45" i="2"/>
  <c r="F45" i="2"/>
  <c r="E45" i="2" s="1"/>
  <c r="AZ45" i="2" s="1"/>
  <c r="AW44" i="2"/>
  <c r="AV44" i="2"/>
  <c r="AT44" i="2"/>
  <c r="AQ44" i="2"/>
  <c r="AI44" i="2" s="1"/>
  <c r="AJ44" i="2"/>
  <c r="AG44" i="2"/>
  <c r="AB44" i="2"/>
  <c r="Z44" i="2"/>
  <c r="R44" i="2"/>
  <c r="O44" i="2"/>
  <c r="F44" i="2"/>
  <c r="E44" i="2" s="1"/>
  <c r="AW43" i="2"/>
  <c r="AV43" i="2"/>
  <c r="AT43" i="2"/>
  <c r="AQ43" i="2"/>
  <c r="AJ43" i="2"/>
  <c r="AI43" i="2"/>
  <c r="AG43" i="2"/>
  <c r="AB43" i="2"/>
  <c r="Z43" i="2"/>
  <c r="R43" i="2"/>
  <c r="O43" i="2"/>
  <c r="F43" i="2"/>
  <c r="E43" i="2" s="1"/>
  <c r="AZ43" i="2" s="1"/>
  <c r="AW42" i="2"/>
  <c r="AV42" i="2"/>
  <c r="AT42" i="2"/>
  <c r="AQ42" i="2"/>
  <c r="AI42" i="2" s="1"/>
  <c r="AJ42" i="2"/>
  <c r="AG42" i="2"/>
  <c r="AB42" i="2"/>
  <c r="Z42" i="2"/>
  <c r="R42" i="2"/>
  <c r="O42" i="2"/>
  <c r="F42" i="2"/>
  <c r="E42" i="2" s="1"/>
  <c r="AZ42" i="2" s="1"/>
  <c r="AW41" i="2"/>
  <c r="AV41" i="2"/>
  <c r="AT41" i="2"/>
  <c r="AQ41" i="2"/>
  <c r="AJ41" i="2"/>
  <c r="AI41" i="2"/>
  <c r="AG41" i="2"/>
  <c r="AB41" i="2"/>
  <c r="Z41" i="2"/>
  <c r="R41" i="2"/>
  <c r="O41" i="2"/>
  <c r="F41" i="2"/>
  <c r="E41" i="2" s="1"/>
  <c r="AZ41" i="2" s="1"/>
  <c r="AW40" i="2"/>
  <c r="AV40" i="2"/>
  <c r="AT40" i="2"/>
  <c r="AQ40" i="2"/>
  <c r="AJ40" i="2"/>
  <c r="AI40" i="2" s="1"/>
  <c r="AG40" i="2"/>
  <c r="AB40" i="2"/>
  <c r="Z40" i="2"/>
  <c r="R40" i="2"/>
  <c r="O40" i="2"/>
  <c r="F40" i="2"/>
  <c r="E40" i="2" s="1"/>
  <c r="AW39" i="2"/>
  <c r="AV39" i="2"/>
  <c r="AT39" i="2"/>
  <c r="AQ39" i="2"/>
  <c r="AJ39" i="2"/>
  <c r="AI39" i="2"/>
  <c r="AG39" i="2"/>
  <c r="AB39" i="2"/>
  <c r="Z39" i="2"/>
  <c r="R39" i="2"/>
  <c r="O39" i="2"/>
  <c r="F39" i="2"/>
  <c r="E39" i="2" s="1"/>
  <c r="AZ39" i="2" s="1"/>
  <c r="AW38" i="2"/>
  <c r="AV38" i="2"/>
  <c r="AT38" i="2"/>
  <c r="AQ38" i="2"/>
  <c r="AJ38" i="2"/>
  <c r="AI38" i="2" s="1"/>
  <c r="AG38" i="2"/>
  <c r="AB38" i="2"/>
  <c r="Z38" i="2"/>
  <c r="R38" i="2"/>
  <c r="O38" i="2"/>
  <c r="F38" i="2"/>
  <c r="E38" i="2" s="1"/>
  <c r="AZ38" i="2" s="1"/>
  <c r="AW37" i="2"/>
  <c r="AV37" i="2"/>
  <c r="AT37" i="2"/>
  <c r="AQ37" i="2"/>
  <c r="AJ37" i="2"/>
  <c r="AI37" i="2"/>
  <c r="AG37" i="2"/>
  <c r="AB37" i="2"/>
  <c r="Z37" i="2"/>
  <c r="R37" i="2"/>
  <c r="O37" i="2"/>
  <c r="F37" i="2"/>
  <c r="E37" i="2" s="1"/>
  <c r="AZ37" i="2" s="1"/>
  <c r="AW36" i="2"/>
  <c r="AV36" i="2" s="1"/>
  <c r="AT36" i="2"/>
  <c r="AQ36" i="2"/>
  <c r="AI36" i="2" s="1"/>
  <c r="AJ36" i="2"/>
  <c r="AG36" i="2"/>
  <c r="AB36" i="2"/>
  <c r="Z36" i="2"/>
  <c r="R36" i="2"/>
  <c r="O36" i="2"/>
  <c r="F36" i="2"/>
  <c r="E36" i="2" s="1"/>
  <c r="AZ36" i="2" s="1"/>
  <c r="AW35" i="2"/>
  <c r="AV35" i="2"/>
  <c r="AT35" i="2"/>
  <c r="AQ35" i="2"/>
  <c r="AJ35" i="2"/>
  <c r="AI35" i="2"/>
  <c r="AG35" i="2"/>
  <c r="AB35" i="2"/>
  <c r="Z35" i="2"/>
  <c r="R35" i="2"/>
  <c r="O35" i="2"/>
  <c r="F35" i="2"/>
  <c r="E35" i="2" s="1"/>
  <c r="AZ35" i="2" s="1"/>
  <c r="AW34" i="2"/>
  <c r="AV34" i="2"/>
  <c r="AT34" i="2"/>
  <c r="AQ34" i="2"/>
  <c r="AI34" i="2" s="1"/>
  <c r="AJ34" i="2"/>
  <c r="AG34" i="2"/>
  <c r="AB34" i="2"/>
  <c r="Z34" i="2"/>
  <c r="R34" i="2"/>
  <c r="O34" i="2"/>
  <c r="F34" i="2"/>
  <c r="E34" i="2" s="1"/>
  <c r="AW33" i="2"/>
  <c r="AV33" i="2"/>
  <c r="AT33" i="2"/>
  <c r="AQ33" i="2"/>
  <c r="AJ33" i="2"/>
  <c r="AI33" i="2"/>
  <c r="AG33" i="2"/>
  <c r="AB33" i="2"/>
  <c r="Z33" i="2"/>
  <c r="R33" i="2"/>
  <c r="O33" i="2"/>
  <c r="F33" i="2"/>
  <c r="E33" i="2" s="1"/>
  <c r="AZ33" i="2" s="1"/>
  <c r="AW32" i="2"/>
  <c r="AV32" i="2" s="1"/>
  <c r="AT32" i="2"/>
  <c r="AQ32" i="2"/>
  <c r="AJ32" i="2"/>
  <c r="AI32" i="2" s="1"/>
  <c r="AG32" i="2"/>
  <c r="AB32" i="2"/>
  <c r="Z32" i="2"/>
  <c r="R32" i="2"/>
  <c r="O32" i="2"/>
  <c r="F32" i="2"/>
  <c r="E32" i="2" s="1"/>
  <c r="AW31" i="2"/>
  <c r="AV31" i="2"/>
  <c r="AT31" i="2"/>
  <c r="AQ31" i="2"/>
  <c r="AJ31" i="2"/>
  <c r="AI31" i="2"/>
  <c r="AG31" i="2"/>
  <c r="AB31" i="2"/>
  <c r="Z31" i="2"/>
  <c r="R31" i="2"/>
  <c r="O31" i="2"/>
  <c r="F31" i="2"/>
  <c r="E31" i="2" s="1"/>
  <c r="AZ31" i="2" s="1"/>
  <c r="AW30" i="2"/>
  <c r="AV30" i="2" s="1"/>
  <c r="AT30" i="2"/>
  <c r="AQ30" i="2"/>
  <c r="AI30" i="2" s="1"/>
  <c r="AJ30" i="2"/>
  <c r="AG30" i="2"/>
  <c r="AB30" i="2"/>
  <c r="Z30" i="2"/>
  <c r="R30" i="2"/>
  <c r="O30" i="2"/>
  <c r="F30" i="2"/>
  <c r="E30" i="2" s="1"/>
  <c r="AW29" i="2"/>
  <c r="AV29" i="2"/>
  <c r="AT29" i="2"/>
  <c r="AQ29" i="2"/>
  <c r="AJ29" i="2"/>
  <c r="AI29" i="2"/>
  <c r="AG29" i="2"/>
  <c r="AB29" i="2"/>
  <c r="Z29" i="2"/>
  <c r="R29" i="2"/>
  <c r="O29" i="2"/>
  <c r="F29" i="2"/>
  <c r="E29" i="2" s="1"/>
  <c r="AZ29" i="2" s="1"/>
  <c r="AW28" i="2"/>
  <c r="AV28" i="2"/>
  <c r="AT28" i="2"/>
  <c r="AQ28" i="2"/>
  <c r="AJ28" i="2"/>
  <c r="AI28" i="2" s="1"/>
  <c r="AG28" i="2"/>
  <c r="AB28" i="2"/>
  <c r="Z28" i="2"/>
  <c r="R28" i="2"/>
  <c r="O28" i="2"/>
  <c r="F28" i="2"/>
  <c r="E28" i="2" s="1"/>
  <c r="AZ28" i="2" s="1"/>
  <c r="AW27" i="2"/>
  <c r="AV27" i="2"/>
  <c r="AT27" i="2"/>
  <c r="AQ27" i="2"/>
  <c r="AJ27" i="2"/>
  <c r="AI27" i="2"/>
  <c r="AG27" i="2"/>
  <c r="AB27" i="2"/>
  <c r="Z27" i="2"/>
  <c r="R27" i="2"/>
  <c r="E27" i="2" s="1"/>
  <c r="AZ27" i="2" s="1"/>
  <c r="O27" i="2"/>
  <c r="F27" i="2"/>
  <c r="AW26" i="2"/>
  <c r="AV26" i="2" s="1"/>
  <c r="AT26" i="2"/>
  <c r="AQ26" i="2"/>
  <c r="AJ26" i="2"/>
  <c r="AI26" i="2" s="1"/>
  <c r="AG26" i="2"/>
  <c r="AB26" i="2"/>
  <c r="Z26" i="2"/>
  <c r="R26" i="2"/>
  <c r="O26" i="2"/>
  <c r="F26" i="2"/>
  <c r="E26" i="2" s="1"/>
  <c r="AW25" i="2"/>
  <c r="AV25" i="2"/>
  <c r="AT25" i="2"/>
  <c r="AQ25" i="2"/>
  <c r="AJ25" i="2"/>
  <c r="AI25" i="2"/>
  <c r="AG25" i="2"/>
  <c r="AB25" i="2"/>
  <c r="Z25" i="2"/>
  <c r="R25" i="2"/>
  <c r="O25" i="2"/>
  <c r="F25" i="2"/>
  <c r="E25" i="2" s="1"/>
  <c r="AZ25" i="2" s="1"/>
  <c r="AW24" i="2"/>
  <c r="AV24" i="2" s="1"/>
  <c r="AT24" i="2"/>
  <c r="AQ24" i="2"/>
  <c r="AJ24" i="2"/>
  <c r="AI24" i="2" s="1"/>
  <c r="AG24" i="2"/>
  <c r="AB24" i="2"/>
  <c r="Z24" i="2"/>
  <c r="R24" i="2"/>
  <c r="O24" i="2"/>
  <c r="F24" i="2"/>
  <c r="E24" i="2" s="1"/>
  <c r="AZ24" i="2" s="1"/>
  <c r="AW23" i="2"/>
  <c r="AV23" i="2"/>
  <c r="AT23" i="2"/>
  <c r="AQ23" i="2"/>
  <c r="AJ23" i="2"/>
  <c r="AI23" i="2"/>
  <c r="AG23" i="2"/>
  <c r="AB23" i="2"/>
  <c r="Z23" i="2"/>
  <c r="R23" i="2"/>
  <c r="O23" i="2"/>
  <c r="F23" i="2"/>
  <c r="E23" i="2" s="1"/>
  <c r="AZ23" i="2" s="1"/>
  <c r="AW22" i="2"/>
  <c r="AV22" i="2" s="1"/>
  <c r="AT22" i="2"/>
  <c r="AQ22" i="2"/>
  <c r="AI22" i="2" s="1"/>
  <c r="AJ22" i="2"/>
  <c r="AG22" i="2"/>
  <c r="AB22" i="2"/>
  <c r="Z22" i="2"/>
  <c r="R22" i="2"/>
  <c r="O22" i="2"/>
  <c r="F22" i="2"/>
  <c r="E22" i="2" s="1"/>
  <c r="AZ22" i="2" s="1"/>
  <c r="AW21" i="2"/>
  <c r="AV21" i="2"/>
  <c r="AT21" i="2"/>
  <c r="AQ21" i="2"/>
  <c r="AJ21" i="2"/>
  <c r="AI21" i="2"/>
  <c r="AG21" i="2"/>
  <c r="AB21" i="2"/>
  <c r="Z21" i="2"/>
  <c r="R21" i="2"/>
  <c r="E21" i="2" s="1"/>
  <c r="AZ21" i="2" s="1"/>
  <c r="O21" i="2"/>
  <c r="F21" i="2"/>
  <c r="AW20" i="2"/>
  <c r="AV20" i="2" s="1"/>
  <c r="AT20" i="2"/>
  <c r="AQ20" i="2"/>
  <c r="AJ20" i="2"/>
  <c r="AI20" i="2" s="1"/>
  <c r="AG20" i="2"/>
  <c r="AB20" i="2"/>
  <c r="Z20" i="2"/>
  <c r="R20" i="2"/>
  <c r="O20" i="2"/>
  <c r="F20" i="2"/>
  <c r="E20" i="2" s="1"/>
  <c r="AZ20" i="2" s="1"/>
  <c r="AW19" i="2"/>
  <c r="AV19" i="2"/>
  <c r="AT19" i="2"/>
  <c r="AQ19" i="2"/>
  <c r="AJ19" i="2"/>
  <c r="AI19" i="2"/>
  <c r="AG19" i="2"/>
  <c r="AB19" i="2"/>
  <c r="Z19" i="2"/>
  <c r="R19" i="2"/>
  <c r="E19" i="2" s="1"/>
  <c r="AZ19" i="2" s="1"/>
  <c r="O19" i="2"/>
  <c r="F19" i="2"/>
  <c r="AW18" i="2"/>
  <c r="AV18" i="2"/>
  <c r="AT18" i="2"/>
  <c r="AQ18" i="2"/>
  <c r="AJ18" i="2"/>
  <c r="AI18" i="2" s="1"/>
  <c r="AG18" i="2"/>
  <c r="AB18" i="2"/>
  <c r="Z18" i="2"/>
  <c r="R18" i="2"/>
  <c r="O18" i="2"/>
  <c r="F18" i="2"/>
  <c r="E18" i="2" s="1"/>
  <c r="AZ18" i="2" s="1"/>
  <c r="AW17" i="2"/>
  <c r="AV17" i="2"/>
  <c r="AT17" i="2"/>
  <c r="AQ17" i="2"/>
  <c r="AJ17" i="2"/>
  <c r="AI17" i="2"/>
  <c r="AG17" i="2"/>
  <c r="AB17" i="2"/>
  <c r="Z17" i="2"/>
  <c r="R17" i="2"/>
  <c r="E17" i="2" s="1"/>
  <c r="AZ17" i="2" s="1"/>
  <c r="O17" i="2"/>
  <c r="F17" i="2"/>
  <c r="AW16" i="2"/>
  <c r="AV16" i="2" s="1"/>
  <c r="AT16" i="2"/>
  <c r="AQ16" i="2"/>
  <c r="AJ16" i="2"/>
  <c r="AI16" i="2" s="1"/>
  <c r="AG16" i="2"/>
  <c r="AB16" i="2"/>
  <c r="Z16" i="2"/>
  <c r="R16" i="2"/>
  <c r="O16" i="2"/>
  <c r="F16" i="2"/>
  <c r="E16" i="2" s="1"/>
  <c r="AW15" i="2"/>
  <c r="AV15" i="2"/>
  <c r="AT15" i="2"/>
  <c r="AQ15" i="2"/>
  <c r="AJ15" i="2"/>
  <c r="AI15" i="2"/>
  <c r="AG15" i="2"/>
  <c r="AB15" i="2"/>
  <c r="Z15" i="2"/>
  <c r="R15" i="2"/>
  <c r="E15" i="2" s="1"/>
  <c r="AZ15" i="2" s="1"/>
  <c r="O15" i="2"/>
  <c r="F15" i="2"/>
  <c r="AW14" i="2"/>
  <c r="AV14" i="2"/>
  <c r="AT14" i="2"/>
  <c r="AQ14" i="2"/>
  <c r="AI14" i="2" s="1"/>
  <c r="AJ14" i="2"/>
  <c r="AG14" i="2"/>
  <c r="AB14" i="2"/>
  <c r="Z14" i="2"/>
  <c r="R14" i="2"/>
  <c r="O14" i="2"/>
  <c r="F14" i="2"/>
  <c r="E14" i="2" s="1"/>
  <c r="AZ14" i="2" s="1"/>
  <c r="AW13" i="2"/>
  <c r="AV13" i="2"/>
  <c r="AT13" i="2"/>
  <c r="AQ13" i="2"/>
  <c r="AJ13" i="2"/>
  <c r="AI13" i="2"/>
  <c r="AG13" i="2"/>
  <c r="AB13" i="2"/>
  <c r="Z13" i="2"/>
  <c r="R13" i="2"/>
  <c r="O13" i="2"/>
  <c r="F13" i="2"/>
  <c r="E13" i="2" s="1"/>
  <c r="AZ13" i="2" s="1"/>
  <c r="AW12" i="2"/>
  <c r="AV12" i="2" s="1"/>
  <c r="AT12" i="2"/>
  <c r="AQ12" i="2"/>
  <c r="AJ12" i="2"/>
  <c r="AI12" i="2" s="1"/>
  <c r="AG12" i="2"/>
  <c r="AB12" i="2"/>
  <c r="Z12" i="2"/>
  <c r="R12" i="2"/>
  <c r="O12" i="2"/>
  <c r="F12" i="2"/>
  <c r="E12" i="2" s="1"/>
  <c r="AW11" i="2"/>
  <c r="AV11" i="2"/>
  <c r="AT11" i="2"/>
  <c r="AQ11" i="2"/>
  <c r="AJ11" i="2"/>
  <c r="AI11" i="2"/>
  <c r="AG11" i="2"/>
  <c r="AB11" i="2"/>
  <c r="Z11" i="2"/>
  <c r="R11" i="2"/>
  <c r="O11" i="2"/>
  <c r="E11" i="2" s="1"/>
  <c r="AZ11" i="2" s="1"/>
  <c r="F11" i="2"/>
  <c r="AW10" i="2"/>
  <c r="AV10" i="2" s="1"/>
  <c r="AT10" i="2"/>
  <c r="AQ10" i="2"/>
  <c r="AJ10" i="2"/>
  <c r="AI10" i="2" s="1"/>
  <c r="AG10" i="2"/>
  <c r="AB10" i="2"/>
  <c r="Z10" i="2"/>
  <c r="R10" i="2"/>
  <c r="O10" i="2"/>
  <c r="F10" i="2"/>
  <c r="E10" i="2" s="1"/>
  <c r="AZ10" i="2" s="1"/>
  <c r="AW9" i="2"/>
  <c r="AV9" i="2"/>
  <c r="AT9" i="2"/>
  <c r="AQ9" i="2"/>
  <c r="AJ9" i="2"/>
  <c r="AI9" i="2"/>
  <c r="AG9" i="2"/>
  <c r="AB9" i="2"/>
  <c r="Z9" i="2"/>
  <c r="R9" i="2"/>
  <c r="E9" i="2" s="1"/>
  <c r="AZ9" i="2" s="1"/>
  <c r="O9" i="2"/>
  <c r="F9" i="2"/>
  <c r="AW8" i="2"/>
  <c r="AV8" i="2"/>
  <c r="AT8" i="2"/>
  <c r="AQ8" i="2"/>
  <c r="AI8" i="2" s="1"/>
  <c r="AJ8" i="2"/>
  <c r="AG8" i="2"/>
  <c r="AB8" i="2"/>
  <c r="Z8" i="2"/>
  <c r="R8" i="2"/>
  <c r="O8" i="2"/>
  <c r="F8" i="2"/>
  <c r="E8" i="2" s="1"/>
  <c r="AW7" i="2"/>
  <c r="AV7" i="2"/>
  <c r="AT7" i="2"/>
  <c r="AQ7" i="2"/>
  <c r="AJ7" i="2"/>
  <c r="AI7" i="2"/>
  <c r="AG7" i="2"/>
  <c r="AB7" i="2"/>
  <c r="Z7" i="2"/>
  <c r="R7" i="2"/>
  <c r="O7" i="2"/>
  <c r="F7" i="2"/>
  <c r="E7" i="2" s="1"/>
  <c r="AZ7" i="2" s="1"/>
  <c r="AW6" i="2"/>
  <c r="AV6" i="2" s="1"/>
  <c r="AT6" i="2"/>
  <c r="AQ6" i="2"/>
  <c r="AJ6" i="2"/>
  <c r="AI6" i="2" s="1"/>
  <c r="AG6" i="2"/>
  <c r="AB6" i="2"/>
  <c r="Z6" i="2"/>
  <c r="R6" i="2"/>
  <c r="O6" i="2"/>
  <c r="F6" i="2"/>
  <c r="E6" i="2" s="1"/>
  <c r="AW5" i="2"/>
  <c r="AV5" i="2"/>
  <c r="AT5" i="2"/>
  <c r="AQ5" i="2"/>
  <c r="AJ5" i="2"/>
  <c r="AI5" i="2"/>
  <c r="AG5" i="2"/>
  <c r="AB5" i="2"/>
  <c r="Z5" i="2"/>
  <c r="R5" i="2"/>
  <c r="O5" i="2"/>
  <c r="F5" i="2"/>
  <c r="E5" i="2" s="1"/>
  <c r="AZ5" i="2" s="1"/>
  <c r="AW4" i="2"/>
  <c r="AV4" i="2" s="1"/>
  <c r="AT4" i="2"/>
  <c r="AQ4" i="2"/>
  <c r="AJ4" i="2"/>
  <c r="AI4" i="2" s="1"/>
  <c r="AG4" i="2"/>
  <c r="AB4" i="2"/>
  <c r="Z4" i="2"/>
  <c r="R4" i="2"/>
  <c r="O4" i="2"/>
  <c r="F4" i="2"/>
  <c r="E4" i="2" s="1"/>
  <c r="AW3" i="2"/>
  <c r="AV3" i="2"/>
  <c r="AT3" i="2"/>
  <c r="AQ3" i="2"/>
  <c r="AJ3" i="2"/>
  <c r="AI3" i="2"/>
  <c r="AG3" i="2"/>
  <c r="AB3" i="2"/>
  <c r="Z3" i="2"/>
  <c r="R3" i="2"/>
  <c r="O3" i="2"/>
  <c r="F3" i="2"/>
  <c r="E3" i="2" s="1"/>
  <c r="AZ3" i="2" s="1"/>
  <c r="AW2" i="2"/>
  <c r="AV2" i="2"/>
  <c r="AT2" i="2"/>
  <c r="AQ2" i="2"/>
  <c r="AI2" i="2" s="1"/>
  <c r="AJ2" i="2"/>
  <c r="AG2" i="2"/>
  <c r="AB2" i="2"/>
  <c r="Z2" i="2"/>
  <c r="R2" i="2"/>
  <c r="O2" i="2"/>
  <c r="F2" i="2"/>
  <c r="E2" i="2" s="1"/>
  <c r="AZ2" i="2" s="1"/>
  <c r="BB293" i="3" l="1"/>
  <c r="BB189" i="3"/>
  <c r="BB525" i="3"/>
  <c r="BB281" i="3"/>
  <c r="BB197" i="3"/>
  <c r="BB91" i="3"/>
  <c r="BB541" i="3"/>
  <c r="BB509" i="3"/>
  <c r="BB461" i="3"/>
  <c r="BB529" i="3"/>
  <c r="AZ4" i="2"/>
  <c r="AZ8" i="2"/>
  <c r="AZ32" i="2"/>
  <c r="AZ44" i="2"/>
  <c r="AZ52" i="2"/>
  <c r="AZ60" i="2"/>
  <c r="AZ68" i="2"/>
  <c r="AZ76" i="2"/>
  <c r="AZ84" i="2"/>
  <c r="AZ92" i="2"/>
  <c r="AZ100" i="2"/>
  <c r="AZ108" i="2"/>
  <c r="AZ116" i="2"/>
  <c r="AZ12" i="2"/>
  <c r="AZ26" i="2"/>
  <c r="AZ6" i="2"/>
  <c r="AZ16" i="2"/>
  <c r="AZ30" i="2"/>
  <c r="AZ34" i="2"/>
  <c r="AZ40" i="2"/>
  <c r="AZ48" i="2"/>
  <c r="AZ56" i="2"/>
  <c r="AZ64" i="2"/>
  <c r="AZ72" i="2"/>
  <c r="AZ80" i="2"/>
  <c r="AZ88" i="2"/>
  <c r="AZ96" i="2"/>
  <c r="AZ104" i="2"/>
  <c r="AZ112" i="2"/>
  <c r="AZ202" i="2"/>
  <c r="AZ206" i="2"/>
  <c r="AZ287" i="2"/>
  <c r="AZ505" i="2"/>
  <c r="AI122" i="2"/>
  <c r="AZ123" i="2"/>
  <c r="AZ127" i="2"/>
  <c r="AZ128" i="2"/>
  <c r="AZ133" i="2"/>
  <c r="AZ137" i="2"/>
  <c r="AZ141" i="2"/>
  <c r="AZ147" i="2"/>
  <c r="AI150" i="2"/>
  <c r="E162" i="2"/>
  <c r="AZ162" i="2" s="1"/>
  <c r="E166" i="2"/>
  <c r="AZ166" i="2" s="1"/>
  <c r="E170" i="2"/>
  <c r="AZ170" i="2" s="1"/>
  <c r="AZ173" i="2"/>
  <c r="E176" i="2"/>
  <c r="AZ176" i="2" s="1"/>
  <c r="AI178" i="2"/>
  <c r="AZ179" i="2"/>
  <c r="E182" i="2"/>
  <c r="AZ182" i="2" s="1"/>
  <c r="AZ185" i="2"/>
  <c r="AI188" i="2"/>
  <c r="AZ189" i="2"/>
  <c r="AZ195" i="2"/>
  <c r="AZ201" i="2"/>
  <c r="AI204" i="2"/>
  <c r="AZ205" i="2"/>
  <c r="E208" i="2"/>
  <c r="AZ208" i="2" s="1"/>
  <c r="AZ213" i="2"/>
  <c r="E216" i="2"/>
  <c r="AZ221" i="2"/>
  <c r="AZ245" i="2"/>
  <c r="AZ190" i="2"/>
  <c r="AI120" i="2"/>
  <c r="AZ120" i="2" s="1"/>
  <c r="AZ122" i="2"/>
  <c r="AZ129" i="2"/>
  <c r="AI134" i="2"/>
  <c r="AZ134" i="2" s="1"/>
  <c r="AI148" i="2"/>
  <c r="AZ148" i="2" s="1"/>
  <c r="AZ150" i="2"/>
  <c r="AZ153" i="2"/>
  <c r="AZ157" i="2"/>
  <c r="AZ161" i="2"/>
  <c r="AZ165" i="2"/>
  <c r="AZ169" i="2"/>
  <c r="AI174" i="2"/>
  <c r="AZ174" i="2" s="1"/>
  <c r="AZ175" i="2"/>
  <c r="AZ178" i="2"/>
  <c r="AI180" i="2"/>
  <c r="AZ180" i="2" s="1"/>
  <c r="AZ181" i="2"/>
  <c r="AZ188" i="2"/>
  <c r="AI190" i="2"/>
  <c r="AZ192" i="2"/>
  <c r="AZ198" i="2"/>
  <c r="AZ204" i="2"/>
  <c r="AI206" i="2"/>
  <c r="AZ207" i="2"/>
  <c r="AZ210" i="2"/>
  <c r="AI214" i="2"/>
  <c r="AZ214" i="2" s="1"/>
  <c r="AZ215" i="2"/>
  <c r="AZ218" i="2"/>
  <c r="AZ472" i="2"/>
  <c r="AZ121" i="2"/>
  <c r="AI124" i="2"/>
  <c r="AZ124" i="2" s="1"/>
  <c r="AZ125" i="2"/>
  <c r="AI130" i="2"/>
  <c r="AZ130" i="2" s="1"/>
  <c r="AZ131" i="2"/>
  <c r="AZ132" i="2"/>
  <c r="AZ135" i="2"/>
  <c r="AZ139" i="2"/>
  <c r="AZ143" i="2"/>
  <c r="E146" i="2"/>
  <c r="AZ146" i="2" s="1"/>
  <c r="AZ149" i="2"/>
  <c r="E152" i="2"/>
  <c r="AZ152" i="2" s="1"/>
  <c r="E160" i="2"/>
  <c r="AZ160" i="2" s="1"/>
  <c r="E164" i="2"/>
  <c r="AZ164" i="2" s="1"/>
  <c r="E172" i="2"/>
  <c r="AZ172" i="2" s="1"/>
  <c r="AZ177" i="2"/>
  <c r="E184" i="2"/>
  <c r="AZ184" i="2" s="1"/>
  <c r="AI186" i="2"/>
  <c r="AZ186" i="2" s="1"/>
  <c r="AZ187" i="2"/>
  <c r="AZ191" i="2"/>
  <c r="E194" i="2"/>
  <c r="AZ194" i="2" s="1"/>
  <c r="AI196" i="2"/>
  <c r="AZ196" i="2" s="1"/>
  <c r="AZ197" i="2"/>
  <c r="E200" i="2"/>
  <c r="AZ200" i="2" s="1"/>
  <c r="AI202" i="2"/>
  <c r="AZ203" i="2"/>
  <c r="AI208" i="2"/>
  <c r="AZ209" i="2"/>
  <c r="E212" i="2"/>
  <c r="AZ212" i="2" s="1"/>
  <c r="AI216" i="2"/>
  <c r="AZ217" i="2"/>
  <c r="E220" i="2"/>
  <c r="AZ220" i="2" s="1"/>
  <c r="AZ259" i="2"/>
  <c r="AI223" i="2"/>
  <c r="AZ223" i="2" s="1"/>
  <c r="AI237" i="2"/>
  <c r="AZ237" i="2" s="1"/>
  <c r="E242" i="2"/>
  <c r="AZ242" i="2" s="1"/>
  <c r="AI245" i="2"/>
  <c r="E248" i="2"/>
  <c r="AZ248" i="2" s="1"/>
  <c r="AI253" i="2"/>
  <c r="AZ253" i="2" s="1"/>
  <c r="AI269" i="2"/>
  <c r="AZ269" i="2" s="1"/>
  <c r="E294" i="2"/>
  <c r="AZ294" i="2" s="1"/>
  <c r="E296" i="2"/>
  <c r="AZ296" i="2" s="1"/>
  <c r="E298" i="2"/>
  <c r="AZ298" i="2" s="1"/>
  <c r="E300" i="2"/>
  <c r="AZ300" i="2" s="1"/>
  <c r="E302" i="2"/>
  <c r="AZ302" i="2" s="1"/>
  <c r="E304" i="2"/>
  <c r="AZ304" i="2" s="1"/>
  <c r="E306" i="2"/>
  <c r="AZ306" i="2" s="1"/>
  <c r="E308" i="2"/>
  <c r="AZ308" i="2" s="1"/>
  <c r="E310" i="2"/>
  <c r="AZ310" i="2" s="1"/>
  <c r="E312" i="2"/>
  <c r="AZ312" i="2" s="1"/>
  <c r="E314" i="2"/>
  <c r="AZ314" i="2" s="1"/>
  <c r="E316" i="2"/>
  <c r="AZ316" i="2" s="1"/>
  <c r="E318" i="2"/>
  <c r="AZ318" i="2" s="1"/>
  <c r="E320" i="2"/>
  <c r="AZ320" i="2" s="1"/>
  <c r="E322" i="2"/>
  <c r="AZ322" i="2" s="1"/>
  <c r="E324" i="2"/>
  <c r="AZ324" i="2" s="1"/>
  <c r="E326" i="2"/>
  <c r="AZ326" i="2" s="1"/>
  <c r="E328" i="2"/>
  <c r="AZ328" i="2" s="1"/>
  <c r="E330" i="2"/>
  <c r="AZ330" i="2" s="1"/>
  <c r="E332" i="2"/>
  <c r="AZ332" i="2" s="1"/>
  <c r="E334" i="2"/>
  <c r="AZ334" i="2" s="1"/>
  <c r="E336" i="2"/>
  <c r="AZ336" i="2" s="1"/>
  <c r="E338" i="2"/>
  <c r="AZ338" i="2" s="1"/>
  <c r="E340" i="2"/>
  <c r="AZ340" i="2" s="1"/>
  <c r="E342" i="2"/>
  <c r="AZ342" i="2" s="1"/>
  <c r="E238" i="2"/>
  <c r="AZ238" i="2" s="1"/>
  <c r="AI243" i="2"/>
  <c r="AZ243" i="2" s="1"/>
  <c r="AI251" i="2"/>
  <c r="AZ251" i="2" s="1"/>
  <c r="E260" i="2"/>
  <c r="AZ260" i="2" s="1"/>
  <c r="E262" i="2"/>
  <c r="AZ262" i="2" s="1"/>
  <c r="AI267" i="2"/>
  <c r="AZ267" i="2" s="1"/>
  <c r="E270" i="2"/>
  <c r="AZ270" i="2" s="1"/>
  <c r="E272" i="2"/>
  <c r="AZ272" i="2" s="1"/>
  <c r="AI287" i="2"/>
  <c r="E292" i="2"/>
  <c r="AZ292" i="2" s="1"/>
  <c r="AZ368" i="2"/>
  <c r="AI241" i="2"/>
  <c r="AZ241" i="2" s="1"/>
  <c r="E246" i="2"/>
  <c r="AZ246" i="2" s="1"/>
  <c r="AI249" i="2"/>
  <c r="AZ249" i="2" s="1"/>
  <c r="AI265" i="2"/>
  <c r="AZ265" i="2" s="1"/>
  <c r="AZ402" i="2"/>
  <c r="AZ410" i="2"/>
  <c r="AI352" i="2"/>
  <c r="AZ352" i="2" s="1"/>
  <c r="AI360" i="2"/>
  <c r="AZ360" i="2" s="1"/>
  <c r="E378" i="2"/>
  <c r="AZ378" i="2" s="1"/>
  <c r="AZ383" i="2"/>
  <c r="AZ384" i="2"/>
  <c r="AZ389" i="2"/>
  <c r="E392" i="2"/>
  <c r="AZ392" i="2" s="1"/>
  <c r="AI394" i="2"/>
  <c r="AZ395" i="2"/>
  <c r="AZ401" i="2"/>
  <c r="E404" i="2"/>
  <c r="AZ404" i="2" s="1"/>
  <c r="AZ409" i="2"/>
  <c r="AZ419" i="2"/>
  <c r="AZ428" i="2"/>
  <c r="E343" i="2"/>
  <c r="AZ343" i="2" s="1"/>
  <c r="E361" i="2"/>
  <c r="AZ361" i="2" s="1"/>
  <c r="E363" i="2"/>
  <c r="AZ363" i="2" s="1"/>
  <c r="AI372" i="2"/>
  <c r="AZ372" i="2" s="1"/>
  <c r="AZ373" i="2"/>
  <c r="AZ374" i="2"/>
  <c r="AZ377" i="2"/>
  <c r="AZ380" i="2"/>
  <c r="AZ386" i="2"/>
  <c r="AI390" i="2"/>
  <c r="AZ390" i="2" s="1"/>
  <c r="AZ391" i="2"/>
  <c r="AZ394" i="2"/>
  <c r="AZ398" i="2"/>
  <c r="AI402" i="2"/>
  <c r="AZ403" i="2"/>
  <c r="AZ406" i="2"/>
  <c r="AI410" i="2"/>
  <c r="AZ411" i="2"/>
  <c r="AZ412" i="2"/>
  <c r="F417" i="2"/>
  <c r="E417" i="2" s="1"/>
  <c r="AZ417" i="2" s="1"/>
  <c r="AI420" i="2"/>
  <c r="AZ420" i="2" s="1"/>
  <c r="AZ421" i="2"/>
  <c r="AI429" i="2"/>
  <c r="AZ429" i="2" s="1"/>
  <c r="AZ430" i="2"/>
  <c r="E355" i="2"/>
  <c r="AZ355" i="2" s="1"/>
  <c r="E357" i="2"/>
  <c r="AZ357" i="2" s="1"/>
  <c r="E359" i="2"/>
  <c r="AZ359" i="2" s="1"/>
  <c r="AI368" i="2"/>
  <c r="E376" i="2"/>
  <c r="AZ376" i="2" s="1"/>
  <c r="AI378" i="2"/>
  <c r="AZ379" i="2"/>
  <c r="E382" i="2"/>
  <c r="AZ382" i="2" s="1"/>
  <c r="AZ385" i="2"/>
  <c r="E388" i="2"/>
  <c r="AZ388" i="2" s="1"/>
  <c r="AI392" i="2"/>
  <c r="AZ393" i="2"/>
  <c r="AZ397" i="2"/>
  <c r="E400" i="2"/>
  <c r="AZ400" i="2" s="1"/>
  <c r="AI404" i="2"/>
  <c r="AZ405" i="2"/>
  <c r="E408" i="2"/>
  <c r="AZ408" i="2" s="1"/>
  <c r="AI412" i="2"/>
  <c r="AZ413" i="2"/>
  <c r="AZ414" i="2"/>
  <c r="AI422" i="2"/>
  <c r="AZ422" i="2" s="1"/>
  <c r="AI431" i="2"/>
  <c r="AZ431" i="2" s="1"/>
  <c r="AZ432" i="2"/>
  <c r="AZ433" i="2"/>
  <c r="AZ439" i="2"/>
  <c r="AZ443" i="2"/>
  <c r="AZ444" i="2"/>
  <c r="AI446" i="2"/>
  <c r="AZ446" i="2" s="1"/>
  <c r="AZ447" i="2"/>
  <c r="AI456" i="2"/>
  <c r="AZ457" i="2"/>
  <c r="AI464" i="2"/>
  <c r="AZ464" i="2" s="1"/>
  <c r="AZ465" i="2"/>
  <c r="AI472" i="2"/>
  <c r="AZ473" i="2"/>
  <c r="AZ474" i="2"/>
  <c r="AI480" i="2"/>
  <c r="AZ480" i="2" s="1"/>
  <c r="AZ481" i="2"/>
  <c r="AI440" i="2"/>
  <c r="AZ440" i="2" s="1"/>
  <c r="AI448" i="2"/>
  <c r="AZ448" i="2" s="1"/>
  <c r="AZ449" i="2"/>
  <c r="AZ453" i="2"/>
  <c r="AI458" i="2"/>
  <c r="AZ458" i="2" s="1"/>
  <c r="AZ459" i="2"/>
  <c r="AI466" i="2"/>
  <c r="AZ466" i="2" s="1"/>
  <c r="AZ467" i="2"/>
  <c r="AI474" i="2"/>
  <c r="AZ475" i="2"/>
  <c r="AI482" i="2"/>
  <c r="AZ482" i="2" s="1"/>
  <c r="AZ483" i="2"/>
  <c r="AZ435" i="2"/>
  <c r="AZ441" i="2"/>
  <c r="AZ445" i="2"/>
  <c r="E456" i="2"/>
  <c r="AZ456" i="2" s="1"/>
  <c r="AZ461" i="2"/>
  <c r="AZ462" i="2"/>
  <c r="AZ469" i="2"/>
  <c r="AZ470" i="2"/>
  <c r="AZ477" i="2"/>
  <c r="AZ478" i="2"/>
  <c r="AZ485" i="2"/>
  <c r="AZ486" i="2"/>
  <c r="AZ490" i="2"/>
  <c r="E497" i="2"/>
  <c r="AZ497" i="2" s="1"/>
  <c r="AZ500" i="2"/>
  <c r="AZ504" i="2"/>
  <c r="AZ508" i="2"/>
  <c r="AZ512" i="2"/>
  <c r="E519" i="2"/>
  <c r="AZ519" i="2" s="1"/>
  <c r="E523" i="2"/>
  <c r="AZ523" i="2" s="1"/>
  <c r="AZ530" i="2"/>
  <c r="AZ538" i="2"/>
  <c r="AZ539" i="2"/>
  <c r="AI491" i="2"/>
  <c r="AZ491" i="2" s="1"/>
  <c r="AZ493" i="2"/>
  <c r="AZ496" i="2"/>
  <c r="AZ515" i="2"/>
  <c r="AZ518" i="2"/>
  <c r="AZ522" i="2"/>
  <c r="AZ526" i="2"/>
  <c r="AI531" i="2"/>
  <c r="AZ531" i="2" s="1"/>
  <c r="AZ532" i="2"/>
  <c r="AI539" i="2"/>
  <c r="AZ540" i="2"/>
  <c r="AZ541" i="2"/>
  <c r="E489" i="2"/>
  <c r="AZ489" i="2" s="1"/>
  <c r="AZ492" i="2"/>
  <c r="E495" i="2"/>
  <c r="AZ495" i="2" s="1"/>
  <c r="AZ502" i="2"/>
  <c r="AI505" i="2"/>
  <c r="AZ506" i="2"/>
  <c r="AZ510" i="2"/>
  <c r="AZ514" i="2"/>
  <c r="E517" i="2"/>
  <c r="AZ517" i="2" s="1"/>
  <c r="E525" i="2"/>
  <c r="AZ525" i="2" s="1"/>
  <c r="E529" i="2"/>
  <c r="AZ529" i="2" s="1"/>
  <c r="AZ534" i="2"/>
  <c r="AZ535" i="2"/>
  <c r="AI541" i="2"/>
  <c r="AZ542" i="2"/>
  <c r="AZ543" i="2"/>
  <c r="AU543" i="1"/>
  <c r="AT543" i="1" s="1"/>
  <c r="AQ543" i="1"/>
  <c r="AJ543" i="1"/>
  <c r="AI543" i="1" s="1"/>
  <c r="AH543" i="1" s="1"/>
  <c r="AC543" i="1"/>
  <c r="AA543" i="1"/>
  <c r="S543" i="1"/>
  <c r="P543" i="1"/>
  <c r="F543" i="1"/>
  <c r="E543" i="1"/>
  <c r="AU542" i="1"/>
  <c r="AT542" i="1"/>
  <c r="AQ542" i="1"/>
  <c r="AJ542" i="1"/>
  <c r="AI542" i="1" s="1"/>
  <c r="AH542" i="1" s="1"/>
  <c r="AC542" i="1"/>
  <c r="AA542" i="1"/>
  <c r="S542" i="1"/>
  <c r="P542" i="1"/>
  <c r="F542" i="1"/>
  <c r="E542" i="1"/>
  <c r="AU541" i="1"/>
  <c r="AT541" i="1" s="1"/>
  <c r="AQ541" i="1"/>
  <c r="AJ541" i="1"/>
  <c r="AI541" i="1" s="1"/>
  <c r="AC541" i="1"/>
  <c r="AA541" i="1"/>
  <c r="S541" i="1"/>
  <c r="P541" i="1"/>
  <c r="F541" i="1"/>
  <c r="E541" i="1"/>
  <c r="AU540" i="1"/>
  <c r="AT540" i="1"/>
  <c r="AQ540" i="1"/>
  <c r="AJ540" i="1"/>
  <c r="AI540" i="1" s="1"/>
  <c r="AH540" i="1" s="1"/>
  <c r="AC540" i="1"/>
  <c r="AA540" i="1"/>
  <c r="S540" i="1"/>
  <c r="P540" i="1"/>
  <c r="F540" i="1"/>
  <c r="E540" i="1"/>
  <c r="AU539" i="1"/>
  <c r="AT539" i="1"/>
  <c r="AQ539" i="1"/>
  <c r="AJ539" i="1"/>
  <c r="AI539" i="1" s="1"/>
  <c r="AH539" i="1" s="1"/>
  <c r="AC539" i="1"/>
  <c r="AA539" i="1"/>
  <c r="S539" i="1"/>
  <c r="P539" i="1"/>
  <c r="F539" i="1"/>
  <c r="E539" i="1"/>
  <c r="AU538" i="1"/>
  <c r="AT538" i="1" s="1"/>
  <c r="AQ538" i="1"/>
  <c r="AJ538" i="1"/>
  <c r="AI538" i="1" s="1"/>
  <c r="AH538" i="1" s="1"/>
  <c r="AC538" i="1"/>
  <c r="AA538" i="1"/>
  <c r="S538" i="1"/>
  <c r="P538" i="1"/>
  <c r="F538" i="1"/>
  <c r="E538" i="1"/>
  <c r="AU537" i="1"/>
  <c r="AT537" i="1"/>
  <c r="AQ537" i="1"/>
  <c r="AJ537" i="1"/>
  <c r="AI537" i="1" s="1"/>
  <c r="AH537" i="1" s="1"/>
  <c r="AC537" i="1"/>
  <c r="AA537" i="1"/>
  <c r="S537" i="1"/>
  <c r="P537" i="1"/>
  <c r="F537" i="1"/>
  <c r="E537" i="1"/>
  <c r="AU536" i="1"/>
  <c r="AT536" i="1"/>
  <c r="AQ536" i="1"/>
  <c r="AJ536" i="1"/>
  <c r="AI536" i="1" s="1"/>
  <c r="AH536" i="1" s="1"/>
  <c r="AC536" i="1"/>
  <c r="AA536" i="1"/>
  <c r="S536" i="1"/>
  <c r="P536" i="1"/>
  <c r="F536" i="1"/>
  <c r="E536" i="1"/>
  <c r="AU535" i="1"/>
  <c r="AT535" i="1"/>
  <c r="AQ535" i="1"/>
  <c r="AJ535" i="1"/>
  <c r="AI535" i="1" s="1"/>
  <c r="AH535" i="1" s="1"/>
  <c r="AC535" i="1"/>
  <c r="AA535" i="1"/>
  <c r="S535" i="1"/>
  <c r="P535" i="1"/>
  <c r="F535" i="1"/>
  <c r="E535" i="1"/>
  <c r="AU534" i="1"/>
  <c r="AT534" i="1"/>
  <c r="AQ534" i="1"/>
  <c r="AJ534" i="1"/>
  <c r="AI534" i="1" s="1"/>
  <c r="AH534" i="1" s="1"/>
  <c r="AC534" i="1"/>
  <c r="AA534" i="1"/>
  <c r="S534" i="1"/>
  <c r="P534" i="1"/>
  <c r="F534" i="1"/>
  <c r="E534" i="1"/>
  <c r="AU533" i="1"/>
  <c r="AT533" i="1"/>
  <c r="AQ533" i="1"/>
  <c r="AJ533" i="1"/>
  <c r="AI533" i="1" s="1"/>
  <c r="AH533" i="1" s="1"/>
  <c r="AC533" i="1"/>
  <c r="AA533" i="1"/>
  <c r="S533" i="1"/>
  <c r="P533" i="1"/>
  <c r="F533" i="1"/>
  <c r="E533" i="1"/>
  <c r="AU532" i="1"/>
  <c r="AT532" i="1" s="1"/>
  <c r="AQ532" i="1"/>
  <c r="AJ532" i="1"/>
  <c r="AI532" i="1" s="1"/>
  <c r="AC532" i="1"/>
  <c r="AA532" i="1"/>
  <c r="S532" i="1"/>
  <c r="P532" i="1"/>
  <c r="F532" i="1"/>
  <c r="E532" i="1"/>
  <c r="AU531" i="1"/>
  <c r="AT531" i="1"/>
  <c r="AQ531" i="1"/>
  <c r="AJ531" i="1"/>
  <c r="AI531" i="1" s="1"/>
  <c r="AH531" i="1" s="1"/>
  <c r="AC531" i="1"/>
  <c r="AA531" i="1"/>
  <c r="S531" i="1"/>
  <c r="P531" i="1"/>
  <c r="F531" i="1"/>
  <c r="E531" i="1"/>
  <c r="AU530" i="1"/>
  <c r="AT530" i="1" s="1"/>
  <c r="AQ530" i="1"/>
  <c r="AJ530" i="1"/>
  <c r="AI530" i="1" s="1"/>
  <c r="AC530" i="1"/>
  <c r="AA530" i="1"/>
  <c r="S530" i="1"/>
  <c r="P530" i="1"/>
  <c r="F530" i="1"/>
  <c r="E530" i="1"/>
  <c r="AU529" i="1"/>
  <c r="AT529" i="1" s="1"/>
  <c r="AQ529" i="1"/>
  <c r="AJ529" i="1"/>
  <c r="AI529" i="1" s="1"/>
  <c r="AC529" i="1"/>
  <c r="AA529" i="1"/>
  <c r="S529" i="1"/>
  <c r="P529" i="1"/>
  <c r="F529" i="1"/>
  <c r="E529" i="1"/>
  <c r="AU528" i="1"/>
  <c r="AT528" i="1" s="1"/>
  <c r="AQ528" i="1"/>
  <c r="AJ528" i="1"/>
  <c r="AI528" i="1" s="1"/>
  <c r="AH528" i="1" s="1"/>
  <c r="AC528" i="1"/>
  <c r="AA528" i="1"/>
  <c r="S528" i="1"/>
  <c r="P528" i="1"/>
  <c r="F528" i="1"/>
  <c r="E528" i="1"/>
  <c r="AU527" i="1"/>
  <c r="AT527" i="1" s="1"/>
  <c r="AQ527" i="1"/>
  <c r="AJ527" i="1"/>
  <c r="AI527" i="1" s="1"/>
  <c r="AH527" i="1" s="1"/>
  <c r="AC527" i="1"/>
  <c r="AA527" i="1"/>
  <c r="S527" i="1"/>
  <c r="P527" i="1"/>
  <c r="F527" i="1"/>
  <c r="E527" i="1"/>
  <c r="AU526" i="1"/>
  <c r="AT526" i="1" s="1"/>
  <c r="AQ526" i="1"/>
  <c r="AJ526" i="1"/>
  <c r="AI526" i="1" s="1"/>
  <c r="AC526" i="1"/>
  <c r="AA526" i="1"/>
  <c r="S526" i="1"/>
  <c r="P526" i="1"/>
  <c r="F526" i="1"/>
  <c r="E526" i="1"/>
  <c r="AU525" i="1"/>
  <c r="AT525" i="1" s="1"/>
  <c r="AQ525" i="1"/>
  <c r="AJ525" i="1"/>
  <c r="AI525" i="1" s="1"/>
  <c r="AC525" i="1"/>
  <c r="AA525" i="1"/>
  <c r="S525" i="1"/>
  <c r="P525" i="1"/>
  <c r="F525" i="1"/>
  <c r="E525" i="1"/>
  <c r="AU524" i="1"/>
  <c r="AT524" i="1" s="1"/>
  <c r="AQ524" i="1"/>
  <c r="AJ524" i="1"/>
  <c r="AI524" i="1" s="1"/>
  <c r="AH524" i="1" s="1"/>
  <c r="AC524" i="1"/>
  <c r="AA524" i="1"/>
  <c r="S524" i="1"/>
  <c r="P524" i="1"/>
  <c r="F524" i="1"/>
  <c r="E524" i="1"/>
  <c r="AU523" i="1"/>
  <c r="AT523" i="1" s="1"/>
  <c r="AQ523" i="1"/>
  <c r="AJ523" i="1"/>
  <c r="AI523" i="1" s="1"/>
  <c r="AH523" i="1" s="1"/>
  <c r="AC523" i="1"/>
  <c r="AA523" i="1"/>
  <c r="S523" i="1"/>
  <c r="P523" i="1"/>
  <c r="F523" i="1"/>
  <c r="E523" i="1"/>
  <c r="AU522" i="1"/>
  <c r="AT522" i="1"/>
  <c r="AQ522" i="1"/>
  <c r="AJ522" i="1"/>
  <c r="AI522" i="1" s="1"/>
  <c r="AH522" i="1" s="1"/>
  <c r="AC522" i="1"/>
  <c r="AA522" i="1"/>
  <c r="S522" i="1"/>
  <c r="P522" i="1"/>
  <c r="F522" i="1"/>
  <c r="E522" i="1"/>
  <c r="AU521" i="1"/>
  <c r="AT521" i="1"/>
  <c r="AQ521" i="1"/>
  <c r="AJ521" i="1"/>
  <c r="AI521" i="1" s="1"/>
  <c r="AH521" i="1" s="1"/>
  <c r="AC521" i="1"/>
  <c r="AA521" i="1"/>
  <c r="S521" i="1"/>
  <c r="P521" i="1"/>
  <c r="F521" i="1"/>
  <c r="E521" i="1"/>
  <c r="AU520" i="1"/>
  <c r="AT520" i="1"/>
  <c r="AQ520" i="1"/>
  <c r="AJ520" i="1"/>
  <c r="AI520" i="1" s="1"/>
  <c r="AH520" i="1" s="1"/>
  <c r="AC520" i="1"/>
  <c r="AA520" i="1"/>
  <c r="S520" i="1"/>
  <c r="P520" i="1"/>
  <c r="F520" i="1"/>
  <c r="E520" i="1"/>
  <c r="AU519" i="1"/>
  <c r="AT519" i="1" s="1"/>
  <c r="AQ519" i="1"/>
  <c r="AJ519" i="1"/>
  <c r="AI519" i="1" s="1"/>
  <c r="AH519" i="1" s="1"/>
  <c r="AC519" i="1"/>
  <c r="AA519" i="1"/>
  <c r="S519" i="1"/>
  <c r="P519" i="1"/>
  <c r="F519" i="1"/>
  <c r="E519" i="1"/>
  <c r="AU518" i="1"/>
  <c r="AT518" i="1" s="1"/>
  <c r="AQ518" i="1"/>
  <c r="AJ518" i="1"/>
  <c r="AI518" i="1" s="1"/>
  <c r="AH518" i="1" s="1"/>
  <c r="AC518" i="1"/>
  <c r="AA518" i="1"/>
  <c r="S518" i="1"/>
  <c r="P518" i="1"/>
  <c r="F518" i="1"/>
  <c r="E518" i="1"/>
  <c r="AU517" i="1"/>
  <c r="AT517" i="1" s="1"/>
  <c r="AQ517" i="1"/>
  <c r="AJ517" i="1"/>
  <c r="AI517" i="1" s="1"/>
  <c r="AC517" i="1"/>
  <c r="AA517" i="1"/>
  <c r="S517" i="1"/>
  <c r="P517" i="1"/>
  <c r="F517" i="1"/>
  <c r="E517" i="1"/>
  <c r="AU516" i="1"/>
  <c r="AT516" i="1" s="1"/>
  <c r="AQ516" i="1"/>
  <c r="AJ516" i="1"/>
  <c r="AI516" i="1" s="1"/>
  <c r="AC516" i="1"/>
  <c r="AA516" i="1"/>
  <c r="S516" i="1"/>
  <c r="P516" i="1"/>
  <c r="F516" i="1"/>
  <c r="E516" i="1"/>
  <c r="AU515" i="1"/>
  <c r="AT515" i="1"/>
  <c r="AQ515" i="1"/>
  <c r="AJ515" i="1"/>
  <c r="AI515" i="1" s="1"/>
  <c r="AH515" i="1" s="1"/>
  <c r="AC515" i="1"/>
  <c r="AA515" i="1"/>
  <c r="S515" i="1"/>
  <c r="P515" i="1"/>
  <c r="F515" i="1"/>
  <c r="E515" i="1"/>
  <c r="AU514" i="1"/>
  <c r="AT514" i="1"/>
  <c r="AQ514" i="1"/>
  <c r="AJ514" i="1"/>
  <c r="AI514" i="1" s="1"/>
  <c r="AH514" i="1" s="1"/>
  <c r="AC514" i="1"/>
  <c r="AA514" i="1"/>
  <c r="S514" i="1"/>
  <c r="P514" i="1"/>
  <c r="F514" i="1"/>
  <c r="E514" i="1"/>
  <c r="AU513" i="1"/>
  <c r="AT513" i="1"/>
  <c r="AQ513" i="1"/>
  <c r="AJ513" i="1"/>
  <c r="AI513" i="1" s="1"/>
  <c r="AH513" i="1" s="1"/>
  <c r="AC513" i="1"/>
  <c r="AA513" i="1"/>
  <c r="S513" i="1"/>
  <c r="P513" i="1"/>
  <c r="F513" i="1"/>
  <c r="E513" i="1"/>
  <c r="AU512" i="1"/>
  <c r="AT512" i="1" s="1"/>
  <c r="AQ512" i="1"/>
  <c r="AJ512" i="1"/>
  <c r="AI512" i="1" s="1"/>
  <c r="AC512" i="1"/>
  <c r="AA512" i="1"/>
  <c r="S512" i="1"/>
  <c r="P512" i="1"/>
  <c r="F512" i="1"/>
  <c r="E512" i="1"/>
  <c r="AU511" i="1"/>
  <c r="AT511" i="1" s="1"/>
  <c r="AQ511" i="1"/>
  <c r="AJ511" i="1"/>
  <c r="AI511" i="1" s="1"/>
  <c r="AC511" i="1"/>
  <c r="AA511" i="1"/>
  <c r="S511" i="1"/>
  <c r="P511" i="1"/>
  <c r="F511" i="1"/>
  <c r="E511" i="1"/>
  <c r="AU510" i="1"/>
  <c r="AT510" i="1"/>
  <c r="AQ510" i="1"/>
  <c r="AJ510" i="1"/>
  <c r="AI510" i="1" s="1"/>
  <c r="AH510" i="1" s="1"/>
  <c r="AC510" i="1"/>
  <c r="AA510" i="1"/>
  <c r="S510" i="1"/>
  <c r="P510" i="1"/>
  <c r="F510" i="1"/>
  <c r="E510" i="1"/>
  <c r="AU509" i="1"/>
  <c r="AT509" i="1" s="1"/>
  <c r="AQ509" i="1"/>
  <c r="AJ509" i="1"/>
  <c r="AI509" i="1" s="1"/>
  <c r="AC509" i="1"/>
  <c r="AA509" i="1"/>
  <c r="S509" i="1"/>
  <c r="P509" i="1"/>
  <c r="F509" i="1"/>
  <c r="E509" i="1"/>
  <c r="AU508" i="1"/>
  <c r="AT508" i="1" s="1"/>
  <c r="AQ508" i="1"/>
  <c r="AJ508" i="1"/>
  <c r="AI508" i="1" s="1"/>
  <c r="AC508" i="1"/>
  <c r="AA508" i="1"/>
  <c r="S508" i="1"/>
  <c r="P508" i="1"/>
  <c r="F508" i="1"/>
  <c r="E508" i="1"/>
  <c r="AU507" i="1"/>
  <c r="AT507" i="1" s="1"/>
  <c r="AQ507" i="1"/>
  <c r="AJ507" i="1"/>
  <c r="AI507" i="1" s="1"/>
  <c r="AH507" i="1" s="1"/>
  <c r="AC507" i="1"/>
  <c r="AA507" i="1"/>
  <c r="S507" i="1"/>
  <c r="P507" i="1"/>
  <c r="F507" i="1"/>
  <c r="E507" i="1"/>
  <c r="AU506" i="1"/>
  <c r="AT506" i="1" s="1"/>
  <c r="AQ506" i="1"/>
  <c r="AJ506" i="1"/>
  <c r="AI506" i="1" s="1"/>
  <c r="AH506" i="1" s="1"/>
  <c r="AC506" i="1"/>
  <c r="AA506" i="1"/>
  <c r="S506" i="1"/>
  <c r="P506" i="1"/>
  <c r="F506" i="1"/>
  <c r="E506" i="1"/>
  <c r="AU505" i="1"/>
  <c r="AT505" i="1" s="1"/>
  <c r="AQ505" i="1"/>
  <c r="AJ505" i="1"/>
  <c r="AI505" i="1" s="1"/>
  <c r="AC505" i="1"/>
  <c r="AA505" i="1"/>
  <c r="S505" i="1"/>
  <c r="P505" i="1"/>
  <c r="F505" i="1"/>
  <c r="E505" i="1"/>
  <c r="AU504" i="1"/>
  <c r="AT504" i="1"/>
  <c r="AQ504" i="1"/>
  <c r="AJ504" i="1"/>
  <c r="AI504" i="1" s="1"/>
  <c r="AH504" i="1" s="1"/>
  <c r="AC504" i="1"/>
  <c r="AA504" i="1"/>
  <c r="S504" i="1"/>
  <c r="P504" i="1"/>
  <c r="F504" i="1"/>
  <c r="E504" i="1"/>
  <c r="AU503" i="1"/>
  <c r="AT503" i="1"/>
  <c r="AQ503" i="1"/>
  <c r="AJ503" i="1"/>
  <c r="AI503" i="1" s="1"/>
  <c r="AH503" i="1" s="1"/>
  <c r="AC503" i="1"/>
  <c r="AA503" i="1"/>
  <c r="S503" i="1"/>
  <c r="P503" i="1"/>
  <c r="F503" i="1"/>
  <c r="E503" i="1"/>
  <c r="AU502" i="1"/>
  <c r="AT502" i="1"/>
  <c r="AQ502" i="1"/>
  <c r="AJ502" i="1"/>
  <c r="AI502" i="1" s="1"/>
  <c r="AH502" i="1" s="1"/>
  <c r="AC502" i="1"/>
  <c r="AA502" i="1"/>
  <c r="S502" i="1"/>
  <c r="P502" i="1"/>
  <c r="F502" i="1"/>
  <c r="E502" i="1"/>
  <c r="AU501" i="1"/>
  <c r="AT501" i="1"/>
  <c r="AQ501" i="1"/>
  <c r="AJ501" i="1"/>
  <c r="AI501" i="1" s="1"/>
  <c r="AH501" i="1" s="1"/>
  <c r="AC501" i="1"/>
  <c r="AA501" i="1"/>
  <c r="S501" i="1"/>
  <c r="P501" i="1"/>
  <c r="F501" i="1"/>
  <c r="E501" i="1"/>
  <c r="AU500" i="1"/>
  <c r="AT500" i="1"/>
  <c r="AQ500" i="1"/>
  <c r="AJ500" i="1"/>
  <c r="AI500" i="1" s="1"/>
  <c r="AH500" i="1" s="1"/>
  <c r="AC500" i="1"/>
  <c r="AA500" i="1"/>
  <c r="S500" i="1"/>
  <c r="P500" i="1"/>
  <c r="F500" i="1"/>
  <c r="E500" i="1"/>
  <c r="AU499" i="1"/>
  <c r="AT499" i="1"/>
  <c r="AQ499" i="1"/>
  <c r="AJ499" i="1"/>
  <c r="AI499" i="1" s="1"/>
  <c r="AH499" i="1" s="1"/>
  <c r="AC499" i="1"/>
  <c r="AA499" i="1"/>
  <c r="S499" i="1"/>
  <c r="P499" i="1"/>
  <c r="F499" i="1"/>
  <c r="E499" i="1"/>
  <c r="AU498" i="1"/>
  <c r="AT498" i="1"/>
  <c r="AQ498" i="1"/>
  <c r="AJ498" i="1"/>
  <c r="AI498" i="1" s="1"/>
  <c r="AH498" i="1" s="1"/>
  <c r="AC498" i="1"/>
  <c r="AA498" i="1"/>
  <c r="S498" i="1"/>
  <c r="P498" i="1"/>
  <c r="F498" i="1"/>
  <c r="E498" i="1"/>
  <c r="AU497" i="1"/>
  <c r="AT497" i="1"/>
  <c r="AQ497" i="1"/>
  <c r="AJ497" i="1"/>
  <c r="AI497" i="1" s="1"/>
  <c r="AH497" i="1" s="1"/>
  <c r="AC497" i="1"/>
  <c r="AA497" i="1"/>
  <c r="S497" i="1"/>
  <c r="P497" i="1"/>
  <c r="F497" i="1"/>
  <c r="E497" i="1"/>
  <c r="AU496" i="1"/>
  <c r="AT496" i="1"/>
  <c r="AQ496" i="1"/>
  <c r="AJ496" i="1"/>
  <c r="AI496" i="1" s="1"/>
  <c r="AH496" i="1" s="1"/>
  <c r="AC496" i="1"/>
  <c r="AA496" i="1"/>
  <c r="S496" i="1"/>
  <c r="P496" i="1"/>
  <c r="F496" i="1"/>
  <c r="E496" i="1"/>
  <c r="AU495" i="1"/>
  <c r="AT495" i="1" s="1"/>
  <c r="AQ495" i="1"/>
  <c r="AJ495" i="1"/>
  <c r="AI495" i="1" s="1"/>
  <c r="AH495" i="1" s="1"/>
  <c r="AC495" i="1"/>
  <c r="AA495" i="1"/>
  <c r="S495" i="1"/>
  <c r="P495" i="1"/>
  <c r="F495" i="1"/>
  <c r="E495" i="1"/>
  <c r="AU494" i="1"/>
  <c r="AT494" i="1" s="1"/>
  <c r="AQ494" i="1"/>
  <c r="AJ494" i="1"/>
  <c r="AI494" i="1" s="1"/>
  <c r="AC494" i="1"/>
  <c r="AA494" i="1"/>
  <c r="S494" i="1"/>
  <c r="P494" i="1"/>
  <c r="F494" i="1"/>
  <c r="E494" i="1"/>
  <c r="AU493" i="1"/>
  <c r="AT493" i="1"/>
  <c r="AQ493" i="1"/>
  <c r="AJ493" i="1"/>
  <c r="AI493" i="1" s="1"/>
  <c r="AH493" i="1" s="1"/>
  <c r="AC493" i="1"/>
  <c r="AA493" i="1"/>
  <c r="S493" i="1"/>
  <c r="P493" i="1"/>
  <c r="F493" i="1"/>
  <c r="E493" i="1"/>
  <c r="AU492" i="1"/>
  <c r="AT492" i="1"/>
  <c r="AQ492" i="1"/>
  <c r="AJ492" i="1"/>
  <c r="AI492" i="1" s="1"/>
  <c r="AH492" i="1" s="1"/>
  <c r="AC492" i="1"/>
  <c r="AA492" i="1"/>
  <c r="S492" i="1"/>
  <c r="P492" i="1"/>
  <c r="F492" i="1"/>
  <c r="E492" i="1"/>
  <c r="AU491" i="1"/>
  <c r="AT491" i="1"/>
  <c r="AQ491" i="1"/>
  <c r="AJ491" i="1"/>
  <c r="AI491" i="1" s="1"/>
  <c r="AH491" i="1" s="1"/>
  <c r="AC491" i="1"/>
  <c r="AA491" i="1"/>
  <c r="S491" i="1"/>
  <c r="P491" i="1"/>
  <c r="F491" i="1"/>
  <c r="E491" i="1"/>
  <c r="AU490" i="1"/>
  <c r="AT490" i="1"/>
  <c r="AQ490" i="1"/>
  <c r="AJ490" i="1"/>
  <c r="AI490" i="1" s="1"/>
  <c r="AH490" i="1" s="1"/>
  <c r="AC490" i="1"/>
  <c r="AA490" i="1"/>
  <c r="S490" i="1"/>
  <c r="P490" i="1"/>
  <c r="F490" i="1"/>
  <c r="E490" i="1"/>
  <c r="AU489" i="1"/>
  <c r="AT489" i="1"/>
  <c r="AQ489" i="1"/>
  <c r="AJ489" i="1"/>
  <c r="AI489" i="1" s="1"/>
  <c r="AH489" i="1" s="1"/>
  <c r="AC489" i="1"/>
  <c r="AA489" i="1"/>
  <c r="S489" i="1"/>
  <c r="P489" i="1"/>
  <c r="F489" i="1"/>
  <c r="E489" i="1"/>
  <c r="AU488" i="1"/>
  <c r="AT488" i="1"/>
  <c r="AQ488" i="1"/>
  <c r="AJ488" i="1"/>
  <c r="AI488" i="1" s="1"/>
  <c r="AH488" i="1" s="1"/>
  <c r="AC488" i="1"/>
  <c r="AA488" i="1"/>
  <c r="S488" i="1"/>
  <c r="P488" i="1"/>
  <c r="F488" i="1"/>
  <c r="E488" i="1"/>
  <c r="AU487" i="1"/>
  <c r="AT487" i="1"/>
  <c r="AQ487" i="1"/>
  <c r="AJ487" i="1"/>
  <c r="AI487" i="1" s="1"/>
  <c r="AH487" i="1" s="1"/>
  <c r="AC487" i="1"/>
  <c r="AA487" i="1"/>
  <c r="S487" i="1"/>
  <c r="P487" i="1"/>
  <c r="F487" i="1"/>
  <c r="E487" i="1"/>
  <c r="AU486" i="1"/>
  <c r="AT486" i="1"/>
  <c r="AQ486" i="1"/>
  <c r="AJ486" i="1"/>
  <c r="AI486" i="1" s="1"/>
  <c r="AH486" i="1" s="1"/>
  <c r="AC486" i="1"/>
  <c r="AA486" i="1"/>
  <c r="S486" i="1"/>
  <c r="P486" i="1"/>
  <c r="F486" i="1"/>
  <c r="E486" i="1"/>
  <c r="AU485" i="1"/>
  <c r="AT485" i="1"/>
  <c r="AQ485" i="1"/>
  <c r="AJ485" i="1"/>
  <c r="AI485" i="1" s="1"/>
  <c r="AH485" i="1" s="1"/>
  <c r="AC485" i="1"/>
  <c r="AA485" i="1"/>
  <c r="S485" i="1"/>
  <c r="P485" i="1"/>
  <c r="F485" i="1"/>
  <c r="E485" i="1"/>
  <c r="AU484" i="1"/>
  <c r="AT484" i="1"/>
  <c r="AQ484" i="1"/>
  <c r="AJ484" i="1"/>
  <c r="AI484" i="1" s="1"/>
  <c r="AH484" i="1" s="1"/>
  <c r="AC484" i="1"/>
  <c r="AA484" i="1"/>
  <c r="S484" i="1"/>
  <c r="P484" i="1"/>
  <c r="F484" i="1"/>
  <c r="E484" i="1" s="1"/>
  <c r="AU483" i="1"/>
  <c r="AT483" i="1"/>
  <c r="AQ483" i="1"/>
  <c r="AJ483" i="1"/>
  <c r="AI483" i="1"/>
  <c r="AH483" i="1" s="1"/>
  <c r="AC483" i="1"/>
  <c r="AA483" i="1"/>
  <c r="S483" i="1"/>
  <c r="P483" i="1"/>
  <c r="F483" i="1"/>
  <c r="E483" i="1" s="1"/>
  <c r="AU482" i="1"/>
  <c r="AT482" i="1" s="1"/>
  <c r="AQ482" i="1"/>
  <c r="AJ482" i="1"/>
  <c r="AI482" i="1"/>
  <c r="AH482" i="1" s="1"/>
  <c r="AC482" i="1"/>
  <c r="AA482" i="1"/>
  <c r="S482" i="1"/>
  <c r="P482" i="1"/>
  <c r="F482" i="1"/>
  <c r="E482" i="1" s="1"/>
  <c r="AU481" i="1"/>
  <c r="AT481" i="1" s="1"/>
  <c r="AQ481" i="1"/>
  <c r="AJ481" i="1"/>
  <c r="AI481" i="1"/>
  <c r="AC481" i="1"/>
  <c r="AA481" i="1"/>
  <c r="S481" i="1"/>
  <c r="P481" i="1"/>
  <c r="F481" i="1"/>
  <c r="AU480" i="1"/>
  <c r="AT480" i="1" s="1"/>
  <c r="AQ480" i="1"/>
  <c r="AJ480" i="1"/>
  <c r="AI480" i="1"/>
  <c r="AH480" i="1" s="1"/>
  <c r="AC480" i="1"/>
  <c r="AA480" i="1"/>
  <c r="S480" i="1"/>
  <c r="P480" i="1"/>
  <c r="F480" i="1"/>
  <c r="AU479" i="1"/>
  <c r="AT479" i="1" s="1"/>
  <c r="AQ479" i="1"/>
  <c r="AJ479" i="1"/>
  <c r="AI479" i="1"/>
  <c r="AC479" i="1"/>
  <c r="AA479" i="1"/>
  <c r="S479" i="1"/>
  <c r="P479" i="1"/>
  <c r="F479" i="1"/>
  <c r="E479" i="1" s="1"/>
  <c r="AU478" i="1"/>
  <c r="AT478" i="1" s="1"/>
  <c r="AQ478" i="1"/>
  <c r="AJ478" i="1"/>
  <c r="AI478" i="1"/>
  <c r="AH478" i="1" s="1"/>
  <c r="AC478" i="1"/>
  <c r="AA478" i="1"/>
  <c r="S478" i="1"/>
  <c r="P478" i="1"/>
  <c r="F478" i="1"/>
  <c r="E478" i="1" s="1"/>
  <c r="AU477" i="1"/>
  <c r="AT477" i="1" s="1"/>
  <c r="AQ477" i="1"/>
  <c r="AJ477" i="1"/>
  <c r="AI477" i="1"/>
  <c r="AC477" i="1"/>
  <c r="AA477" i="1"/>
  <c r="S477" i="1"/>
  <c r="P477" i="1"/>
  <c r="F477" i="1"/>
  <c r="AU476" i="1"/>
  <c r="AT476" i="1" s="1"/>
  <c r="AQ476" i="1"/>
  <c r="AJ476" i="1"/>
  <c r="AI476" i="1"/>
  <c r="AH476" i="1" s="1"/>
  <c r="AC476" i="1"/>
  <c r="AA476" i="1"/>
  <c r="S476" i="1"/>
  <c r="P476" i="1"/>
  <c r="F476" i="1"/>
  <c r="AU475" i="1"/>
  <c r="AT475" i="1" s="1"/>
  <c r="AQ475" i="1"/>
  <c r="AJ475" i="1"/>
  <c r="AI475" i="1"/>
  <c r="AC475" i="1"/>
  <c r="AA475" i="1"/>
  <c r="S475" i="1"/>
  <c r="P475" i="1"/>
  <c r="F475" i="1"/>
  <c r="E475" i="1" s="1"/>
  <c r="AU474" i="1"/>
  <c r="AT474" i="1" s="1"/>
  <c r="AQ474" i="1"/>
  <c r="AJ474" i="1"/>
  <c r="AI474" i="1"/>
  <c r="AH474" i="1" s="1"/>
  <c r="AC474" i="1"/>
  <c r="AA474" i="1"/>
  <c r="S474" i="1"/>
  <c r="P474" i="1"/>
  <c r="F474" i="1"/>
  <c r="E474" i="1" s="1"/>
  <c r="AU473" i="1"/>
  <c r="AT473" i="1" s="1"/>
  <c r="AQ473" i="1"/>
  <c r="AJ473" i="1"/>
  <c r="AI473" i="1"/>
  <c r="AC473" i="1"/>
  <c r="AA473" i="1"/>
  <c r="S473" i="1"/>
  <c r="P473" i="1"/>
  <c r="F473" i="1"/>
  <c r="AU472" i="1"/>
  <c r="AT472" i="1" s="1"/>
  <c r="AQ472" i="1"/>
  <c r="AJ472" i="1"/>
  <c r="AI472" i="1"/>
  <c r="AH472" i="1" s="1"/>
  <c r="AC472" i="1"/>
  <c r="AA472" i="1"/>
  <c r="S472" i="1"/>
  <c r="P472" i="1"/>
  <c r="F472" i="1"/>
  <c r="AU471" i="1"/>
  <c r="AT471" i="1" s="1"/>
  <c r="AQ471" i="1"/>
  <c r="AJ471" i="1"/>
  <c r="AI471" i="1"/>
  <c r="AC471" i="1"/>
  <c r="AA471" i="1"/>
  <c r="S471" i="1"/>
  <c r="P471" i="1"/>
  <c r="F471" i="1"/>
  <c r="E471" i="1" s="1"/>
  <c r="AU470" i="1"/>
  <c r="AT470" i="1" s="1"/>
  <c r="AQ470" i="1"/>
  <c r="AJ470" i="1"/>
  <c r="AI470" i="1"/>
  <c r="AH470" i="1" s="1"/>
  <c r="AC470" i="1"/>
  <c r="AA470" i="1"/>
  <c r="S470" i="1"/>
  <c r="P470" i="1"/>
  <c r="F470" i="1"/>
  <c r="E470" i="1" s="1"/>
  <c r="AU469" i="1"/>
  <c r="AT469" i="1" s="1"/>
  <c r="AQ469" i="1"/>
  <c r="AJ469" i="1"/>
  <c r="AI469" i="1"/>
  <c r="AC469" i="1"/>
  <c r="AA469" i="1"/>
  <c r="S469" i="1"/>
  <c r="P469" i="1"/>
  <c r="F469" i="1"/>
  <c r="AU468" i="1"/>
  <c r="AT468" i="1" s="1"/>
  <c r="AQ468" i="1"/>
  <c r="AJ468" i="1"/>
  <c r="AI468" i="1"/>
  <c r="AH468" i="1" s="1"/>
  <c r="AC468" i="1"/>
  <c r="AA468" i="1"/>
  <c r="S468" i="1"/>
  <c r="P468" i="1"/>
  <c r="F468" i="1"/>
  <c r="AU467" i="1"/>
  <c r="AT467" i="1" s="1"/>
  <c r="AQ467" i="1"/>
  <c r="AJ467" i="1"/>
  <c r="AI467" i="1"/>
  <c r="AC467" i="1"/>
  <c r="AA467" i="1"/>
  <c r="S467" i="1"/>
  <c r="P467" i="1"/>
  <c r="F467" i="1"/>
  <c r="E467" i="1" s="1"/>
  <c r="AU466" i="1"/>
  <c r="AT466" i="1" s="1"/>
  <c r="AQ466" i="1"/>
  <c r="AJ466" i="1"/>
  <c r="AI466" i="1"/>
  <c r="AH466" i="1" s="1"/>
  <c r="AC466" i="1"/>
  <c r="AA466" i="1"/>
  <c r="S466" i="1"/>
  <c r="P466" i="1"/>
  <c r="F466" i="1"/>
  <c r="E466" i="1" s="1"/>
  <c r="AU465" i="1"/>
  <c r="AT465" i="1" s="1"/>
  <c r="AQ465" i="1"/>
  <c r="AJ465" i="1"/>
  <c r="AI465" i="1"/>
  <c r="AH465" i="1" s="1"/>
  <c r="AC465" i="1"/>
  <c r="AA465" i="1"/>
  <c r="S465" i="1"/>
  <c r="P465" i="1"/>
  <c r="F465" i="1"/>
  <c r="AU464" i="1"/>
  <c r="AT464" i="1" s="1"/>
  <c r="AQ464" i="1"/>
  <c r="AJ464" i="1"/>
  <c r="AI464" i="1"/>
  <c r="AH464" i="1" s="1"/>
  <c r="AC464" i="1"/>
  <c r="AA464" i="1"/>
  <c r="S464" i="1"/>
  <c r="P464" i="1"/>
  <c r="F464" i="1"/>
  <c r="AU463" i="1"/>
  <c r="AT463" i="1" s="1"/>
  <c r="AQ463" i="1"/>
  <c r="AJ463" i="1"/>
  <c r="AI463" i="1"/>
  <c r="AC463" i="1"/>
  <c r="AA463" i="1"/>
  <c r="S463" i="1"/>
  <c r="P463" i="1"/>
  <c r="F463" i="1"/>
  <c r="E463" i="1" s="1"/>
  <c r="AU462" i="1"/>
  <c r="AT462" i="1" s="1"/>
  <c r="AQ462" i="1"/>
  <c r="AJ462" i="1"/>
  <c r="AI462" i="1"/>
  <c r="AH462" i="1" s="1"/>
  <c r="AC462" i="1"/>
  <c r="AA462" i="1"/>
  <c r="S462" i="1"/>
  <c r="P462" i="1"/>
  <c r="F462" i="1"/>
  <c r="E462" i="1" s="1"/>
  <c r="AU461" i="1"/>
  <c r="AT461" i="1" s="1"/>
  <c r="AQ461" i="1"/>
  <c r="AJ461" i="1"/>
  <c r="AI461" i="1"/>
  <c r="AH461" i="1" s="1"/>
  <c r="AC461" i="1"/>
  <c r="AA461" i="1"/>
  <c r="S461" i="1"/>
  <c r="P461" i="1"/>
  <c r="F461" i="1"/>
  <c r="AU460" i="1"/>
  <c r="AT460" i="1" s="1"/>
  <c r="AQ460" i="1"/>
  <c r="AI460" i="1" s="1"/>
  <c r="AH460" i="1" s="1"/>
  <c r="AJ460" i="1"/>
  <c r="AC460" i="1"/>
  <c r="AA460" i="1"/>
  <c r="S460" i="1"/>
  <c r="P460" i="1"/>
  <c r="F460" i="1"/>
  <c r="AU459" i="1"/>
  <c r="AT459" i="1" s="1"/>
  <c r="AQ459" i="1"/>
  <c r="AI459" i="1" s="1"/>
  <c r="AH459" i="1" s="1"/>
  <c r="AJ459" i="1"/>
  <c r="AC459" i="1"/>
  <c r="AA459" i="1"/>
  <c r="S459" i="1"/>
  <c r="P459" i="1"/>
  <c r="F459" i="1"/>
  <c r="E459" i="1" s="1"/>
  <c r="AU458" i="1"/>
  <c r="AT458" i="1" s="1"/>
  <c r="AQ458" i="1"/>
  <c r="AJ458" i="1"/>
  <c r="AI458" i="1"/>
  <c r="AH458" i="1" s="1"/>
  <c r="AC458" i="1"/>
  <c r="AA458" i="1"/>
  <c r="S458" i="1"/>
  <c r="P458" i="1"/>
  <c r="F458" i="1"/>
  <c r="E458" i="1" s="1"/>
  <c r="AU457" i="1"/>
  <c r="AT457" i="1" s="1"/>
  <c r="AQ457" i="1"/>
  <c r="AJ457" i="1"/>
  <c r="AI457" i="1"/>
  <c r="AH457" i="1" s="1"/>
  <c r="AC457" i="1"/>
  <c r="AA457" i="1"/>
  <c r="S457" i="1"/>
  <c r="P457" i="1"/>
  <c r="F457" i="1"/>
  <c r="AU456" i="1"/>
  <c r="AT456" i="1" s="1"/>
  <c r="AQ456" i="1"/>
  <c r="AI456" i="1" s="1"/>
  <c r="AH456" i="1" s="1"/>
  <c r="AJ456" i="1"/>
  <c r="AC456" i="1"/>
  <c r="AA456" i="1"/>
  <c r="S456" i="1"/>
  <c r="P456" i="1"/>
  <c r="F456" i="1"/>
  <c r="AU455" i="1"/>
  <c r="AT455" i="1" s="1"/>
  <c r="AQ455" i="1"/>
  <c r="AI455" i="1" s="1"/>
  <c r="AH455" i="1" s="1"/>
  <c r="AJ455" i="1"/>
  <c r="AC455" i="1"/>
  <c r="AA455" i="1"/>
  <c r="S455" i="1"/>
  <c r="P455" i="1"/>
  <c r="F455" i="1"/>
  <c r="E455" i="1" s="1"/>
  <c r="AU454" i="1"/>
  <c r="AT454" i="1" s="1"/>
  <c r="AQ454" i="1"/>
  <c r="AJ454" i="1"/>
  <c r="AI454" i="1"/>
  <c r="AH454" i="1" s="1"/>
  <c r="AC454" i="1"/>
  <c r="AA454" i="1"/>
  <c r="S454" i="1"/>
  <c r="P454" i="1"/>
  <c r="F454" i="1"/>
  <c r="E454" i="1" s="1"/>
  <c r="AU453" i="1"/>
  <c r="AT453" i="1" s="1"/>
  <c r="AQ453" i="1"/>
  <c r="AJ453" i="1"/>
  <c r="AI453" i="1"/>
  <c r="AH453" i="1" s="1"/>
  <c r="AC453" i="1"/>
  <c r="AA453" i="1"/>
  <c r="S453" i="1"/>
  <c r="P453" i="1"/>
  <c r="F453" i="1"/>
  <c r="AU452" i="1"/>
  <c r="AT452" i="1" s="1"/>
  <c r="AQ452" i="1"/>
  <c r="AI452" i="1" s="1"/>
  <c r="AH452" i="1" s="1"/>
  <c r="AJ452" i="1"/>
  <c r="AC452" i="1"/>
  <c r="AA452" i="1"/>
  <c r="S452" i="1"/>
  <c r="P452" i="1"/>
  <c r="F452" i="1"/>
  <c r="AU451" i="1"/>
  <c r="AT451" i="1" s="1"/>
  <c r="AQ451" i="1"/>
  <c r="AI451" i="1" s="1"/>
  <c r="AH451" i="1" s="1"/>
  <c r="AJ451" i="1"/>
  <c r="AC451" i="1"/>
  <c r="AA451" i="1"/>
  <c r="S451" i="1"/>
  <c r="P451" i="1"/>
  <c r="F451" i="1"/>
  <c r="E451" i="1" s="1"/>
  <c r="AU450" i="1"/>
  <c r="AT450" i="1" s="1"/>
  <c r="AQ450" i="1"/>
  <c r="AJ450" i="1"/>
  <c r="AI450" i="1"/>
  <c r="AH450" i="1" s="1"/>
  <c r="AC450" i="1"/>
  <c r="AA450" i="1"/>
  <c r="S450" i="1"/>
  <c r="P450" i="1"/>
  <c r="F450" i="1"/>
  <c r="E450" i="1" s="1"/>
  <c r="AU449" i="1"/>
  <c r="AT449" i="1" s="1"/>
  <c r="AQ449" i="1"/>
  <c r="AJ449" i="1"/>
  <c r="AI449" i="1"/>
  <c r="AH449" i="1" s="1"/>
  <c r="AC449" i="1"/>
  <c r="AA449" i="1"/>
  <c r="S449" i="1"/>
  <c r="P449" i="1"/>
  <c r="F449" i="1"/>
  <c r="AU448" i="1"/>
  <c r="AT448" i="1" s="1"/>
  <c r="AQ448" i="1"/>
  <c r="AI448" i="1" s="1"/>
  <c r="AH448" i="1" s="1"/>
  <c r="AJ448" i="1"/>
  <c r="AC448" i="1"/>
  <c r="AA448" i="1"/>
  <c r="S448" i="1"/>
  <c r="P448" i="1"/>
  <c r="F448" i="1"/>
  <c r="AU447" i="1"/>
  <c r="AT447" i="1" s="1"/>
  <c r="AQ447" i="1"/>
  <c r="AI447" i="1" s="1"/>
  <c r="AH447" i="1" s="1"/>
  <c r="AJ447" i="1"/>
  <c r="AC447" i="1"/>
  <c r="AA447" i="1"/>
  <c r="S447" i="1"/>
  <c r="P447" i="1"/>
  <c r="F447" i="1"/>
  <c r="E447" i="1" s="1"/>
  <c r="AU446" i="1"/>
  <c r="AT446" i="1" s="1"/>
  <c r="AQ446" i="1"/>
  <c r="AJ446" i="1"/>
  <c r="AI446" i="1"/>
  <c r="AH446" i="1" s="1"/>
  <c r="AC446" i="1"/>
  <c r="AA446" i="1"/>
  <c r="S446" i="1"/>
  <c r="P446" i="1"/>
  <c r="F446" i="1"/>
  <c r="E446" i="1" s="1"/>
  <c r="AU445" i="1"/>
  <c r="AT445" i="1" s="1"/>
  <c r="AQ445" i="1"/>
  <c r="AJ445" i="1"/>
  <c r="AI445" i="1"/>
  <c r="AH445" i="1" s="1"/>
  <c r="AC445" i="1"/>
  <c r="AA445" i="1"/>
  <c r="S445" i="1"/>
  <c r="P445" i="1"/>
  <c r="F445" i="1"/>
  <c r="AU444" i="1"/>
  <c r="AT444" i="1" s="1"/>
  <c r="AQ444" i="1"/>
  <c r="AJ444" i="1"/>
  <c r="AI444" i="1" s="1"/>
  <c r="AH444" i="1"/>
  <c r="AC444" i="1"/>
  <c r="AA444" i="1"/>
  <c r="S444" i="1"/>
  <c r="P444" i="1"/>
  <c r="F444" i="1"/>
  <c r="AU443" i="1"/>
  <c r="AT443" i="1"/>
  <c r="AQ443" i="1"/>
  <c r="AJ443" i="1"/>
  <c r="AI443" i="1" s="1"/>
  <c r="AH443" i="1"/>
  <c r="AC443" i="1"/>
  <c r="AA443" i="1"/>
  <c r="S443" i="1"/>
  <c r="P443" i="1"/>
  <c r="F443" i="1"/>
  <c r="AU442" i="1"/>
  <c r="AT442" i="1"/>
  <c r="AQ442" i="1"/>
  <c r="AJ442" i="1"/>
  <c r="AI442" i="1" s="1"/>
  <c r="AH442" i="1"/>
  <c r="AC442" i="1"/>
  <c r="AA442" i="1"/>
  <c r="S442" i="1"/>
  <c r="P442" i="1"/>
  <c r="F442" i="1"/>
  <c r="AU441" i="1"/>
  <c r="AT441" i="1"/>
  <c r="AQ441" i="1"/>
  <c r="AJ441" i="1"/>
  <c r="AI441" i="1" s="1"/>
  <c r="AH441" i="1"/>
  <c r="AC441" i="1"/>
  <c r="AA441" i="1"/>
  <c r="S441" i="1"/>
  <c r="P441" i="1"/>
  <c r="F441" i="1"/>
  <c r="AU440" i="1"/>
  <c r="AT440" i="1"/>
  <c r="AQ440" i="1"/>
  <c r="AJ440" i="1"/>
  <c r="AI440" i="1" s="1"/>
  <c r="AH440" i="1"/>
  <c r="AC440" i="1"/>
  <c r="AA440" i="1"/>
  <c r="S440" i="1"/>
  <c r="P440" i="1"/>
  <c r="F440" i="1"/>
  <c r="AU439" i="1"/>
  <c r="AT439" i="1"/>
  <c r="AQ439" i="1"/>
  <c r="AJ439" i="1"/>
  <c r="AI439" i="1" s="1"/>
  <c r="AH439" i="1"/>
  <c r="AC439" i="1"/>
  <c r="AA439" i="1"/>
  <c r="S439" i="1"/>
  <c r="P439" i="1"/>
  <c r="F439" i="1"/>
  <c r="AU438" i="1"/>
  <c r="AT438" i="1"/>
  <c r="AQ438" i="1"/>
  <c r="AJ438" i="1"/>
  <c r="AI438" i="1" s="1"/>
  <c r="AH438" i="1"/>
  <c r="AC438" i="1"/>
  <c r="AA438" i="1"/>
  <c r="S438" i="1"/>
  <c r="P438" i="1"/>
  <c r="F438" i="1"/>
  <c r="AU437" i="1"/>
  <c r="AT437" i="1"/>
  <c r="AQ437" i="1"/>
  <c r="AJ437" i="1"/>
  <c r="AI437" i="1" s="1"/>
  <c r="AH437" i="1"/>
  <c r="AC437" i="1"/>
  <c r="AA437" i="1"/>
  <c r="S437" i="1"/>
  <c r="P437" i="1"/>
  <c r="F437" i="1"/>
  <c r="AU436" i="1"/>
  <c r="AT436" i="1"/>
  <c r="AQ436" i="1"/>
  <c r="AJ436" i="1"/>
  <c r="AI436" i="1" s="1"/>
  <c r="AH436" i="1"/>
  <c r="AC436" i="1"/>
  <c r="AA436" i="1"/>
  <c r="S436" i="1"/>
  <c r="P436" i="1"/>
  <c r="F436" i="1"/>
  <c r="AU435" i="1"/>
  <c r="AT435" i="1"/>
  <c r="AQ435" i="1"/>
  <c r="AJ435" i="1"/>
  <c r="AI435" i="1" s="1"/>
  <c r="AH435" i="1"/>
  <c r="AC435" i="1"/>
  <c r="AA435" i="1"/>
  <c r="S435" i="1"/>
  <c r="P435" i="1"/>
  <c r="F435" i="1"/>
  <c r="AU434" i="1"/>
  <c r="AT434" i="1"/>
  <c r="AQ434" i="1"/>
  <c r="AJ434" i="1"/>
  <c r="AI434" i="1" s="1"/>
  <c r="AH434" i="1"/>
  <c r="AC434" i="1"/>
  <c r="AA434" i="1"/>
  <c r="S434" i="1"/>
  <c r="P434" i="1"/>
  <c r="F434" i="1"/>
  <c r="AU433" i="1"/>
  <c r="AT433" i="1"/>
  <c r="AQ433" i="1"/>
  <c r="AJ433" i="1"/>
  <c r="AI433" i="1" s="1"/>
  <c r="AH433" i="1"/>
  <c r="AC433" i="1"/>
  <c r="AA433" i="1"/>
  <c r="S433" i="1"/>
  <c r="P433" i="1"/>
  <c r="F433" i="1"/>
  <c r="AU432" i="1"/>
  <c r="AT432" i="1"/>
  <c r="AQ432" i="1"/>
  <c r="AJ432" i="1"/>
  <c r="AI432" i="1" s="1"/>
  <c r="AH432" i="1"/>
  <c r="AC432" i="1"/>
  <c r="AA432" i="1"/>
  <c r="S432" i="1"/>
  <c r="P432" i="1"/>
  <c r="F432" i="1"/>
  <c r="AU431" i="1"/>
  <c r="AT431" i="1"/>
  <c r="AQ431" i="1"/>
  <c r="AJ431" i="1"/>
  <c r="AI431" i="1" s="1"/>
  <c r="AH431" i="1"/>
  <c r="AC431" i="1"/>
  <c r="AA431" i="1"/>
  <c r="S431" i="1"/>
  <c r="P431" i="1"/>
  <c r="F431" i="1"/>
  <c r="AU430" i="1"/>
  <c r="AT430" i="1"/>
  <c r="AQ430" i="1"/>
  <c r="AJ430" i="1"/>
  <c r="AI430" i="1" s="1"/>
  <c r="AH430" i="1"/>
  <c r="AC430" i="1"/>
  <c r="AA430" i="1"/>
  <c r="S430" i="1"/>
  <c r="P430" i="1"/>
  <c r="F430" i="1"/>
  <c r="AU429" i="1"/>
  <c r="AT429" i="1"/>
  <c r="AQ429" i="1"/>
  <c r="AJ429" i="1"/>
  <c r="AI429" i="1" s="1"/>
  <c r="AH429" i="1"/>
  <c r="AC429" i="1"/>
  <c r="AA429" i="1"/>
  <c r="S429" i="1"/>
  <c r="P429" i="1"/>
  <c r="F429" i="1"/>
  <c r="AU428" i="1"/>
  <c r="AT428" i="1"/>
  <c r="AQ428" i="1"/>
  <c r="AJ428" i="1"/>
  <c r="AI428" i="1" s="1"/>
  <c r="AH428" i="1"/>
  <c r="AC428" i="1"/>
  <c r="AA428" i="1"/>
  <c r="S428" i="1"/>
  <c r="P428" i="1"/>
  <c r="F428" i="1"/>
  <c r="AU427" i="1"/>
  <c r="AT427" i="1"/>
  <c r="AQ427" i="1"/>
  <c r="AJ427" i="1"/>
  <c r="AI427" i="1" s="1"/>
  <c r="AH427" i="1"/>
  <c r="AC427" i="1"/>
  <c r="AA427" i="1"/>
  <c r="S427" i="1"/>
  <c r="P427" i="1"/>
  <c r="F427" i="1"/>
  <c r="AU426" i="1"/>
  <c r="AT426" i="1"/>
  <c r="AQ426" i="1"/>
  <c r="AJ426" i="1"/>
  <c r="AI426" i="1" s="1"/>
  <c r="AH426" i="1"/>
  <c r="AC426" i="1"/>
  <c r="AA426" i="1"/>
  <c r="S426" i="1"/>
  <c r="P426" i="1"/>
  <c r="F426" i="1"/>
  <c r="AU425" i="1"/>
  <c r="AT425" i="1"/>
  <c r="AQ425" i="1"/>
  <c r="AJ425" i="1"/>
  <c r="AI425" i="1" s="1"/>
  <c r="AH425" i="1"/>
  <c r="AC425" i="1"/>
  <c r="AA425" i="1"/>
  <c r="S425" i="1"/>
  <c r="P425" i="1"/>
  <c r="F425" i="1"/>
  <c r="AU424" i="1"/>
  <c r="AT424" i="1"/>
  <c r="AQ424" i="1"/>
  <c r="AJ424" i="1"/>
  <c r="AI424" i="1" s="1"/>
  <c r="AH424" i="1"/>
  <c r="AC424" i="1"/>
  <c r="AA424" i="1"/>
  <c r="S424" i="1"/>
  <c r="P424" i="1"/>
  <c r="F424" i="1"/>
  <c r="AU423" i="1"/>
  <c r="AT423" i="1"/>
  <c r="AQ423" i="1"/>
  <c r="AJ423" i="1"/>
  <c r="AI423" i="1" s="1"/>
  <c r="AH423" i="1"/>
  <c r="AC423" i="1"/>
  <c r="AA423" i="1"/>
  <c r="S423" i="1"/>
  <c r="P423" i="1"/>
  <c r="F423" i="1"/>
  <c r="AU422" i="1"/>
  <c r="AT422" i="1"/>
  <c r="AQ422" i="1"/>
  <c r="AJ422" i="1"/>
  <c r="AI422" i="1" s="1"/>
  <c r="AH422" i="1"/>
  <c r="AC422" i="1"/>
  <c r="AA422" i="1"/>
  <c r="S422" i="1"/>
  <c r="P422" i="1"/>
  <c r="F422" i="1"/>
  <c r="AU421" i="1"/>
  <c r="AT421" i="1"/>
  <c r="AQ421" i="1"/>
  <c r="AJ421" i="1"/>
  <c r="AI421" i="1" s="1"/>
  <c r="AH421" i="1"/>
  <c r="AC421" i="1"/>
  <c r="AA421" i="1"/>
  <c r="S421" i="1"/>
  <c r="P421" i="1"/>
  <c r="F421" i="1"/>
  <c r="AU420" i="1"/>
  <c r="AT420" i="1"/>
  <c r="AQ420" i="1"/>
  <c r="AJ420" i="1"/>
  <c r="AI420" i="1" s="1"/>
  <c r="AH420" i="1"/>
  <c r="AC420" i="1"/>
  <c r="AA420" i="1"/>
  <c r="S420" i="1"/>
  <c r="P420" i="1"/>
  <c r="F420" i="1"/>
  <c r="AU419" i="1"/>
  <c r="AT419" i="1"/>
  <c r="AQ419" i="1"/>
  <c r="AJ419" i="1"/>
  <c r="AI419" i="1" s="1"/>
  <c r="AH419" i="1"/>
  <c r="AC419" i="1"/>
  <c r="AA419" i="1"/>
  <c r="S419" i="1"/>
  <c r="P419" i="1"/>
  <c r="F419" i="1"/>
  <c r="AU418" i="1"/>
  <c r="AT418" i="1"/>
  <c r="AQ418" i="1"/>
  <c r="AJ418" i="1"/>
  <c r="AI418" i="1" s="1"/>
  <c r="AH418" i="1"/>
  <c r="AC418" i="1"/>
  <c r="AA418" i="1"/>
  <c r="S418" i="1"/>
  <c r="P418" i="1"/>
  <c r="F418" i="1"/>
  <c r="AU417" i="1"/>
  <c r="AT417" i="1"/>
  <c r="AQ417" i="1"/>
  <c r="AJ417" i="1"/>
  <c r="AI417" i="1" s="1"/>
  <c r="AH417" i="1"/>
  <c r="AC417" i="1"/>
  <c r="AA417" i="1"/>
  <c r="S417" i="1"/>
  <c r="P417" i="1"/>
  <c r="F417" i="1"/>
  <c r="AU416" i="1"/>
  <c r="AT416" i="1"/>
  <c r="AQ416" i="1"/>
  <c r="AJ416" i="1"/>
  <c r="AC416" i="1"/>
  <c r="AA416" i="1"/>
  <c r="S416" i="1"/>
  <c r="P416" i="1"/>
  <c r="F416" i="1"/>
  <c r="AU415" i="1"/>
  <c r="AT415" i="1"/>
  <c r="AQ415" i="1"/>
  <c r="AJ415" i="1"/>
  <c r="AC415" i="1"/>
  <c r="AA415" i="1"/>
  <c r="S415" i="1"/>
  <c r="P415" i="1"/>
  <c r="F415" i="1"/>
  <c r="AU414" i="1"/>
  <c r="AT414" i="1"/>
  <c r="AQ414" i="1"/>
  <c r="AJ414" i="1"/>
  <c r="AC414" i="1"/>
  <c r="AA414" i="1"/>
  <c r="S414" i="1"/>
  <c r="P414" i="1"/>
  <c r="F414" i="1"/>
  <c r="AU413" i="1"/>
  <c r="AT413" i="1"/>
  <c r="AQ413" i="1"/>
  <c r="AJ413" i="1"/>
  <c r="AC413" i="1"/>
  <c r="AA413" i="1"/>
  <c r="S413" i="1"/>
  <c r="P413" i="1"/>
  <c r="F413" i="1"/>
  <c r="AU412" i="1"/>
  <c r="AT412" i="1"/>
  <c r="AQ412" i="1"/>
  <c r="AJ412" i="1"/>
  <c r="AC412" i="1"/>
  <c r="AA412" i="1"/>
  <c r="S412" i="1"/>
  <c r="P412" i="1"/>
  <c r="F412" i="1"/>
  <c r="AU411" i="1"/>
  <c r="AT411" i="1"/>
  <c r="AQ411" i="1"/>
  <c r="AJ411" i="1"/>
  <c r="AC411" i="1"/>
  <c r="AA411" i="1"/>
  <c r="S411" i="1"/>
  <c r="P411" i="1"/>
  <c r="F411" i="1"/>
  <c r="AU410" i="1"/>
  <c r="AT410" i="1"/>
  <c r="AQ410" i="1"/>
  <c r="AJ410" i="1"/>
  <c r="AC410" i="1"/>
  <c r="AA410" i="1"/>
  <c r="S410" i="1"/>
  <c r="P410" i="1"/>
  <c r="F410" i="1"/>
  <c r="E410" i="1"/>
  <c r="AU409" i="1"/>
  <c r="AT409" i="1"/>
  <c r="AQ409" i="1"/>
  <c r="AJ409" i="1"/>
  <c r="AI409" i="1" s="1"/>
  <c r="AH409" i="1" s="1"/>
  <c r="AC409" i="1"/>
  <c r="AA409" i="1"/>
  <c r="S409" i="1"/>
  <c r="P409" i="1"/>
  <c r="F409" i="1"/>
  <c r="E409" i="1" s="1"/>
  <c r="AU408" i="1"/>
  <c r="AT408" i="1"/>
  <c r="AQ408" i="1"/>
  <c r="AJ408" i="1"/>
  <c r="AC408" i="1"/>
  <c r="AA408" i="1"/>
  <c r="S408" i="1"/>
  <c r="P408" i="1"/>
  <c r="E408" i="1" s="1"/>
  <c r="F408" i="1"/>
  <c r="AU407" i="1"/>
  <c r="AT407" i="1"/>
  <c r="AQ407" i="1"/>
  <c r="AJ407" i="1"/>
  <c r="AI407" i="1" s="1"/>
  <c r="AC407" i="1"/>
  <c r="AA407" i="1"/>
  <c r="S407" i="1"/>
  <c r="P407" i="1"/>
  <c r="F407" i="1"/>
  <c r="E407" i="1" s="1"/>
  <c r="AU406" i="1"/>
  <c r="AT406" i="1"/>
  <c r="AQ406" i="1"/>
  <c r="AJ406" i="1"/>
  <c r="AC406" i="1"/>
  <c r="AA406" i="1"/>
  <c r="S406" i="1"/>
  <c r="P406" i="1"/>
  <c r="F406" i="1"/>
  <c r="E406" i="1"/>
  <c r="AU405" i="1"/>
  <c r="AT405" i="1"/>
  <c r="AQ405" i="1"/>
  <c r="AJ405" i="1"/>
  <c r="AI405" i="1" s="1"/>
  <c r="AH405" i="1" s="1"/>
  <c r="AC405" i="1"/>
  <c r="AA405" i="1"/>
  <c r="S405" i="1"/>
  <c r="P405" i="1"/>
  <c r="F405" i="1"/>
  <c r="E405" i="1" s="1"/>
  <c r="AU404" i="1"/>
  <c r="AT404" i="1"/>
  <c r="AQ404" i="1"/>
  <c r="AJ404" i="1"/>
  <c r="AC404" i="1"/>
  <c r="AA404" i="1"/>
  <c r="S404" i="1"/>
  <c r="P404" i="1"/>
  <c r="E404" i="1" s="1"/>
  <c r="F404" i="1"/>
  <c r="AU403" i="1"/>
  <c r="AT403" i="1"/>
  <c r="AQ403" i="1"/>
  <c r="AJ403" i="1"/>
  <c r="AI403" i="1" s="1"/>
  <c r="AH403" i="1" s="1"/>
  <c r="AC403" i="1"/>
  <c r="AA403" i="1"/>
  <c r="S403" i="1"/>
  <c r="P403" i="1"/>
  <c r="F403" i="1"/>
  <c r="E403" i="1" s="1"/>
  <c r="AU402" i="1"/>
  <c r="AT402" i="1"/>
  <c r="AQ402" i="1"/>
  <c r="AJ402" i="1"/>
  <c r="AC402" i="1"/>
  <c r="AA402" i="1"/>
  <c r="S402" i="1"/>
  <c r="P402" i="1"/>
  <c r="F402" i="1"/>
  <c r="E402" i="1"/>
  <c r="AU401" i="1"/>
  <c r="AT401" i="1"/>
  <c r="AQ401" i="1"/>
  <c r="AJ401" i="1"/>
  <c r="AI401" i="1" s="1"/>
  <c r="AH401" i="1" s="1"/>
  <c r="AC401" i="1"/>
  <c r="AA401" i="1"/>
  <c r="S401" i="1"/>
  <c r="P401" i="1"/>
  <c r="F401" i="1"/>
  <c r="E401" i="1" s="1"/>
  <c r="AU400" i="1"/>
  <c r="AT400" i="1"/>
  <c r="AQ400" i="1"/>
  <c r="AJ400" i="1"/>
  <c r="AC400" i="1"/>
  <c r="AA400" i="1"/>
  <c r="S400" i="1"/>
  <c r="P400" i="1"/>
  <c r="E400" i="1" s="1"/>
  <c r="F400" i="1"/>
  <c r="AU399" i="1"/>
  <c r="AT399" i="1"/>
  <c r="AQ399" i="1"/>
  <c r="AJ399" i="1"/>
  <c r="AI399" i="1" s="1"/>
  <c r="AC399" i="1"/>
  <c r="AA399" i="1"/>
  <c r="S399" i="1"/>
  <c r="P399" i="1"/>
  <c r="F399" i="1"/>
  <c r="E399" i="1" s="1"/>
  <c r="AU398" i="1"/>
  <c r="AT398" i="1"/>
  <c r="AQ398" i="1"/>
  <c r="AJ398" i="1"/>
  <c r="AC398" i="1"/>
  <c r="AA398" i="1"/>
  <c r="S398" i="1"/>
  <c r="P398" i="1"/>
  <c r="F398" i="1"/>
  <c r="E398" i="1"/>
  <c r="AU397" i="1"/>
  <c r="AT397" i="1"/>
  <c r="AQ397" i="1"/>
  <c r="AJ397" i="1"/>
  <c r="AI397" i="1" s="1"/>
  <c r="AH397" i="1" s="1"/>
  <c r="AC397" i="1"/>
  <c r="AA397" i="1"/>
  <c r="S397" i="1"/>
  <c r="P397" i="1"/>
  <c r="F397" i="1"/>
  <c r="E397" i="1" s="1"/>
  <c r="AU396" i="1"/>
  <c r="AT396" i="1"/>
  <c r="AQ396" i="1"/>
  <c r="AJ396" i="1"/>
  <c r="AC396" i="1"/>
  <c r="AA396" i="1"/>
  <c r="S396" i="1"/>
  <c r="P396" i="1"/>
  <c r="E396" i="1" s="1"/>
  <c r="F396" i="1"/>
  <c r="AU395" i="1"/>
  <c r="AT395" i="1"/>
  <c r="AQ395" i="1"/>
  <c r="AJ395" i="1"/>
  <c r="AI395" i="1" s="1"/>
  <c r="AH395" i="1" s="1"/>
  <c r="AC395" i="1"/>
  <c r="AA395" i="1"/>
  <c r="S395" i="1"/>
  <c r="P395" i="1"/>
  <c r="F395" i="1"/>
  <c r="E395" i="1" s="1"/>
  <c r="AU394" i="1"/>
  <c r="AT394" i="1"/>
  <c r="AQ394" i="1"/>
  <c r="AJ394" i="1"/>
  <c r="AC394" i="1"/>
  <c r="AA394" i="1"/>
  <c r="S394" i="1"/>
  <c r="P394" i="1"/>
  <c r="F394" i="1"/>
  <c r="E394" i="1"/>
  <c r="AU393" i="1"/>
  <c r="AT393" i="1"/>
  <c r="AQ393" i="1"/>
  <c r="AJ393" i="1"/>
  <c r="AI393" i="1" s="1"/>
  <c r="AH393" i="1" s="1"/>
  <c r="AC393" i="1"/>
  <c r="AA393" i="1"/>
  <c r="S393" i="1"/>
  <c r="P393" i="1"/>
  <c r="F393" i="1"/>
  <c r="E393" i="1" s="1"/>
  <c r="AU392" i="1"/>
  <c r="AT392" i="1"/>
  <c r="AQ392" i="1"/>
  <c r="AJ392" i="1"/>
  <c r="AC392" i="1"/>
  <c r="AA392" i="1"/>
  <c r="S392" i="1"/>
  <c r="P392" i="1"/>
  <c r="E392" i="1" s="1"/>
  <c r="F392" i="1"/>
  <c r="AU391" i="1"/>
  <c r="AT391" i="1"/>
  <c r="AQ391" i="1"/>
  <c r="AJ391" i="1"/>
  <c r="AI391" i="1" s="1"/>
  <c r="AC391" i="1"/>
  <c r="AA391" i="1"/>
  <c r="S391" i="1"/>
  <c r="P391" i="1"/>
  <c r="F391" i="1"/>
  <c r="E391" i="1" s="1"/>
  <c r="AU390" i="1"/>
  <c r="AT390" i="1"/>
  <c r="AQ390" i="1"/>
  <c r="AJ390" i="1"/>
  <c r="AC390" i="1"/>
  <c r="AA390" i="1"/>
  <c r="S390" i="1"/>
  <c r="P390" i="1"/>
  <c r="F390" i="1"/>
  <c r="E390" i="1"/>
  <c r="AU389" i="1"/>
  <c r="AT389" i="1"/>
  <c r="AQ389" i="1"/>
  <c r="AJ389" i="1"/>
  <c r="AI389" i="1" s="1"/>
  <c r="AH389" i="1" s="1"/>
  <c r="AC389" i="1"/>
  <c r="AA389" i="1"/>
  <c r="S389" i="1"/>
  <c r="P389" i="1"/>
  <c r="F389" i="1"/>
  <c r="E389" i="1" s="1"/>
  <c r="AU388" i="1"/>
  <c r="AT388" i="1"/>
  <c r="AQ388" i="1"/>
  <c r="AJ388" i="1"/>
  <c r="AC388" i="1"/>
  <c r="AA388" i="1"/>
  <c r="S388" i="1"/>
  <c r="P388" i="1"/>
  <c r="E388" i="1" s="1"/>
  <c r="F388" i="1"/>
  <c r="AU387" i="1"/>
  <c r="AT387" i="1"/>
  <c r="AQ387" i="1"/>
  <c r="AJ387" i="1"/>
  <c r="AI387" i="1" s="1"/>
  <c r="AH387" i="1" s="1"/>
  <c r="AC387" i="1"/>
  <c r="AA387" i="1"/>
  <c r="S387" i="1"/>
  <c r="P387" i="1"/>
  <c r="F387" i="1"/>
  <c r="E387" i="1" s="1"/>
  <c r="AU386" i="1"/>
  <c r="AT386" i="1"/>
  <c r="AQ386" i="1"/>
  <c r="AJ386" i="1"/>
  <c r="AC386" i="1"/>
  <c r="AA386" i="1"/>
  <c r="S386" i="1"/>
  <c r="P386" i="1"/>
  <c r="F386" i="1"/>
  <c r="E386" i="1"/>
  <c r="AU385" i="1"/>
  <c r="AT385" i="1"/>
  <c r="AQ385" i="1"/>
  <c r="AJ385" i="1"/>
  <c r="AI385" i="1" s="1"/>
  <c r="AH385" i="1" s="1"/>
  <c r="AC385" i="1"/>
  <c r="AA385" i="1"/>
  <c r="S385" i="1"/>
  <c r="P385" i="1"/>
  <c r="F385" i="1"/>
  <c r="E385" i="1" s="1"/>
  <c r="AU384" i="1"/>
  <c r="AT384" i="1"/>
  <c r="AQ384" i="1"/>
  <c r="AJ384" i="1"/>
  <c r="AC384" i="1"/>
  <c r="AA384" i="1"/>
  <c r="S384" i="1"/>
  <c r="P384" i="1"/>
  <c r="E384" i="1" s="1"/>
  <c r="F384" i="1"/>
  <c r="AU383" i="1"/>
  <c r="AT383" i="1"/>
  <c r="AQ383" i="1"/>
  <c r="AJ383" i="1"/>
  <c r="AI383" i="1" s="1"/>
  <c r="AC383" i="1"/>
  <c r="AA383" i="1"/>
  <c r="S383" i="1"/>
  <c r="P383" i="1"/>
  <c r="F383" i="1"/>
  <c r="E383" i="1" s="1"/>
  <c r="AU382" i="1"/>
  <c r="AT382" i="1"/>
  <c r="AQ382" i="1"/>
  <c r="AJ382" i="1"/>
  <c r="AC382" i="1"/>
  <c r="AA382" i="1"/>
  <c r="S382" i="1"/>
  <c r="P382" i="1"/>
  <c r="F382" i="1"/>
  <c r="E382" i="1"/>
  <c r="AU381" i="1"/>
  <c r="AT381" i="1"/>
  <c r="AQ381" i="1"/>
  <c r="AJ381" i="1"/>
  <c r="AI381" i="1" s="1"/>
  <c r="AH381" i="1" s="1"/>
  <c r="AC381" i="1"/>
  <c r="AA381" i="1"/>
  <c r="S381" i="1"/>
  <c r="P381" i="1"/>
  <c r="F381" i="1"/>
  <c r="E381" i="1" s="1"/>
  <c r="AU380" i="1"/>
  <c r="AT380" i="1"/>
  <c r="AQ380" i="1"/>
  <c r="AJ380" i="1"/>
  <c r="AC380" i="1"/>
  <c r="AA380" i="1"/>
  <c r="S380" i="1"/>
  <c r="P380" i="1"/>
  <c r="E380" i="1" s="1"/>
  <c r="F380" i="1"/>
  <c r="AU379" i="1"/>
  <c r="AT379" i="1"/>
  <c r="AQ379" i="1"/>
  <c r="AJ379" i="1"/>
  <c r="AI379" i="1" s="1"/>
  <c r="AH379" i="1" s="1"/>
  <c r="AC379" i="1"/>
  <c r="AA379" i="1"/>
  <c r="S379" i="1"/>
  <c r="P379" i="1"/>
  <c r="F379" i="1"/>
  <c r="E379" i="1" s="1"/>
  <c r="AU378" i="1"/>
  <c r="AT378" i="1" s="1"/>
  <c r="AQ378" i="1"/>
  <c r="AI378" i="1" s="1"/>
  <c r="AH378" i="1" s="1"/>
  <c r="AJ378" i="1"/>
  <c r="AC378" i="1"/>
  <c r="AA378" i="1"/>
  <c r="S378" i="1"/>
  <c r="P378" i="1"/>
  <c r="F378" i="1"/>
  <c r="E378" i="1" s="1"/>
  <c r="AU377" i="1"/>
  <c r="AT377" i="1" s="1"/>
  <c r="AQ377" i="1"/>
  <c r="AI377" i="1" s="1"/>
  <c r="AH377" i="1" s="1"/>
  <c r="AJ377" i="1"/>
  <c r="AC377" i="1"/>
  <c r="AA377" i="1"/>
  <c r="S377" i="1"/>
  <c r="P377" i="1"/>
  <c r="F377" i="1"/>
  <c r="E377" i="1" s="1"/>
  <c r="AU376" i="1"/>
  <c r="AT376" i="1" s="1"/>
  <c r="AQ376" i="1"/>
  <c r="AI376" i="1" s="1"/>
  <c r="AH376" i="1" s="1"/>
  <c r="AJ376" i="1"/>
  <c r="AC376" i="1"/>
  <c r="AA376" i="1"/>
  <c r="S376" i="1"/>
  <c r="P376" i="1"/>
  <c r="F376" i="1"/>
  <c r="E376" i="1" s="1"/>
  <c r="AU375" i="1"/>
  <c r="AT375" i="1" s="1"/>
  <c r="AQ375" i="1"/>
  <c r="AI375" i="1" s="1"/>
  <c r="AH375" i="1" s="1"/>
  <c r="AJ375" i="1"/>
  <c r="AC375" i="1"/>
  <c r="AA375" i="1"/>
  <c r="S375" i="1"/>
  <c r="P375" i="1"/>
  <c r="F375" i="1"/>
  <c r="E375" i="1" s="1"/>
  <c r="AU374" i="1"/>
  <c r="AT374" i="1" s="1"/>
  <c r="AQ374" i="1"/>
  <c r="AI374" i="1" s="1"/>
  <c r="AH374" i="1" s="1"/>
  <c r="AJ374" i="1"/>
  <c r="AC374" i="1"/>
  <c r="AA374" i="1"/>
  <c r="S374" i="1"/>
  <c r="P374" i="1"/>
  <c r="F374" i="1"/>
  <c r="E374" i="1" s="1"/>
  <c r="AU373" i="1"/>
  <c r="AT373" i="1" s="1"/>
  <c r="AQ373" i="1"/>
  <c r="AI373" i="1" s="1"/>
  <c r="AH373" i="1" s="1"/>
  <c r="AJ373" i="1"/>
  <c r="AC373" i="1"/>
  <c r="AA373" i="1"/>
  <c r="S373" i="1"/>
  <c r="P373" i="1"/>
  <c r="F373" i="1"/>
  <c r="E373" i="1" s="1"/>
  <c r="AU372" i="1"/>
  <c r="AT372" i="1" s="1"/>
  <c r="AQ372" i="1"/>
  <c r="AI372" i="1" s="1"/>
  <c r="AH372" i="1" s="1"/>
  <c r="AJ372" i="1"/>
  <c r="AC372" i="1"/>
  <c r="AA372" i="1"/>
  <c r="S372" i="1"/>
  <c r="P372" i="1"/>
  <c r="F372" i="1"/>
  <c r="E372" i="1" s="1"/>
  <c r="AU371" i="1"/>
  <c r="AT371" i="1" s="1"/>
  <c r="AQ371" i="1"/>
  <c r="AI371" i="1" s="1"/>
  <c r="AH371" i="1" s="1"/>
  <c r="AJ371" i="1"/>
  <c r="AC371" i="1"/>
  <c r="AA371" i="1"/>
  <c r="S371" i="1"/>
  <c r="P371" i="1"/>
  <c r="F371" i="1"/>
  <c r="E371" i="1" s="1"/>
  <c r="AU370" i="1"/>
  <c r="AT370" i="1" s="1"/>
  <c r="AQ370" i="1"/>
  <c r="AI370" i="1" s="1"/>
  <c r="AH370" i="1" s="1"/>
  <c r="AJ370" i="1"/>
  <c r="AC370" i="1"/>
  <c r="AA370" i="1"/>
  <c r="S370" i="1"/>
  <c r="P370" i="1"/>
  <c r="F370" i="1"/>
  <c r="E370" i="1" s="1"/>
  <c r="AU369" i="1"/>
  <c r="AT369" i="1" s="1"/>
  <c r="AQ369" i="1"/>
  <c r="AI369" i="1" s="1"/>
  <c r="AH369" i="1" s="1"/>
  <c r="AJ369" i="1"/>
  <c r="AC369" i="1"/>
  <c r="AA369" i="1"/>
  <c r="S369" i="1"/>
  <c r="P369" i="1"/>
  <c r="F369" i="1"/>
  <c r="E369" i="1" s="1"/>
  <c r="AU368" i="1"/>
  <c r="AT368" i="1" s="1"/>
  <c r="AQ368" i="1"/>
  <c r="AI368" i="1" s="1"/>
  <c r="AH368" i="1" s="1"/>
  <c r="AJ368" i="1"/>
  <c r="AC368" i="1"/>
  <c r="AA368" i="1"/>
  <c r="S368" i="1"/>
  <c r="P368" i="1"/>
  <c r="F368" i="1"/>
  <c r="E368" i="1" s="1"/>
  <c r="AU367" i="1"/>
  <c r="AT367" i="1" s="1"/>
  <c r="AQ367" i="1"/>
  <c r="AI367" i="1" s="1"/>
  <c r="AH367" i="1" s="1"/>
  <c r="AJ367" i="1"/>
  <c r="AC367" i="1"/>
  <c r="AA367" i="1"/>
  <c r="S367" i="1"/>
  <c r="P367" i="1"/>
  <c r="F367" i="1"/>
  <c r="E367" i="1" s="1"/>
  <c r="AU366" i="1"/>
  <c r="AT366" i="1" s="1"/>
  <c r="AQ366" i="1"/>
  <c r="AI366" i="1" s="1"/>
  <c r="AH366" i="1" s="1"/>
  <c r="AJ366" i="1"/>
  <c r="AC366" i="1"/>
  <c r="AA366" i="1"/>
  <c r="S366" i="1"/>
  <c r="P366" i="1"/>
  <c r="F366" i="1"/>
  <c r="E366" i="1" s="1"/>
  <c r="AU365" i="1"/>
  <c r="AT365" i="1" s="1"/>
  <c r="AQ365" i="1"/>
  <c r="AI365" i="1" s="1"/>
  <c r="AH365" i="1" s="1"/>
  <c r="AJ365" i="1"/>
  <c r="AC365" i="1"/>
  <c r="AA365" i="1"/>
  <c r="S365" i="1"/>
  <c r="P365" i="1"/>
  <c r="F365" i="1"/>
  <c r="AU364" i="1"/>
  <c r="AT364" i="1" s="1"/>
  <c r="AQ364" i="1"/>
  <c r="AI364" i="1" s="1"/>
  <c r="AJ364" i="1"/>
  <c r="AC364" i="1"/>
  <c r="AA364" i="1"/>
  <c r="S364" i="1"/>
  <c r="P364" i="1"/>
  <c r="F364" i="1"/>
  <c r="E364" i="1" s="1"/>
  <c r="AU363" i="1"/>
  <c r="AT363" i="1" s="1"/>
  <c r="AQ363" i="1"/>
  <c r="AJ363" i="1"/>
  <c r="AI363" i="1"/>
  <c r="AH363" i="1" s="1"/>
  <c r="AC363" i="1"/>
  <c r="AA363" i="1"/>
  <c r="S363" i="1"/>
  <c r="P363" i="1"/>
  <c r="F363" i="1"/>
  <c r="E363" i="1" s="1"/>
  <c r="AU362" i="1"/>
  <c r="AT362" i="1" s="1"/>
  <c r="AQ362" i="1"/>
  <c r="AJ362" i="1"/>
  <c r="AI362" i="1"/>
  <c r="AC362" i="1"/>
  <c r="AA362" i="1"/>
  <c r="S362" i="1"/>
  <c r="P362" i="1"/>
  <c r="F362" i="1"/>
  <c r="AU361" i="1"/>
  <c r="AT361" i="1" s="1"/>
  <c r="AQ361" i="1"/>
  <c r="AI361" i="1" s="1"/>
  <c r="AH361" i="1" s="1"/>
  <c r="AJ361" i="1"/>
  <c r="AC361" i="1"/>
  <c r="AA361" i="1"/>
  <c r="S361" i="1"/>
  <c r="P361" i="1"/>
  <c r="F361" i="1"/>
  <c r="AU360" i="1"/>
  <c r="AT360" i="1" s="1"/>
  <c r="AQ360" i="1"/>
  <c r="AI360" i="1" s="1"/>
  <c r="AJ360" i="1"/>
  <c r="AC360" i="1"/>
  <c r="AA360" i="1"/>
  <c r="S360" i="1"/>
  <c r="P360" i="1"/>
  <c r="F360" i="1"/>
  <c r="E360" i="1" s="1"/>
  <c r="AU359" i="1"/>
  <c r="AT359" i="1" s="1"/>
  <c r="AQ359" i="1"/>
  <c r="AJ359" i="1"/>
  <c r="AI359" i="1"/>
  <c r="AH359" i="1" s="1"/>
  <c r="AC359" i="1"/>
  <c r="AA359" i="1"/>
  <c r="S359" i="1"/>
  <c r="P359" i="1"/>
  <c r="F359" i="1"/>
  <c r="E359" i="1" s="1"/>
  <c r="AU358" i="1"/>
  <c r="AT358" i="1" s="1"/>
  <c r="AQ358" i="1"/>
  <c r="AJ358" i="1"/>
  <c r="AI358" i="1"/>
  <c r="AC358" i="1"/>
  <c r="AA358" i="1"/>
  <c r="S358" i="1"/>
  <c r="P358" i="1"/>
  <c r="F358" i="1"/>
  <c r="AU357" i="1"/>
  <c r="AT357" i="1" s="1"/>
  <c r="AQ357" i="1"/>
  <c r="AI357" i="1" s="1"/>
  <c r="AH357" i="1" s="1"/>
  <c r="AJ357" i="1"/>
  <c r="AC357" i="1"/>
  <c r="AA357" i="1"/>
  <c r="S357" i="1"/>
  <c r="P357" i="1"/>
  <c r="F357" i="1"/>
  <c r="AU356" i="1"/>
  <c r="AT356" i="1" s="1"/>
  <c r="AQ356" i="1"/>
  <c r="AI356" i="1" s="1"/>
  <c r="AJ356" i="1"/>
  <c r="AC356" i="1"/>
  <c r="AA356" i="1"/>
  <c r="S356" i="1"/>
  <c r="P356" i="1"/>
  <c r="F356" i="1"/>
  <c r="E356" i="1" s="1"/>
  <c r="AU355" i="1"/>
  <c r="AT355" i="1" s="1"/>
  <c r="AQ355" i="1"/>
  <c r="AJ355" i="1"/>
  <c r="AI355" i="1"/>
  <c r="AH355" i="1" s="1"/>
  <c r="AC355" i="1"/>
  <c r="AA355" i="1"/>
  <c r="S355" i="1"/>
  <c r="P355" i="1"/>
  <c r="F355" i="1"/>
  <c r="E355" i="1" s="1"/>
  <c r="AU354" i="1"/>
  <c r="AT354" i="1" s="1"/>
  <c r="AQ354" i="1"/>
  <c r="AJ354" i="1"/>
  <c r="AI354" i="1"/>
  <c r="AC354" i="1"/>
  <c r="AA354" i="1"/>
  <c r="S354" i="1"/>
  <c r="P354" i="1"/>
  <c r="F354" i="1"/>
  <c r="AU353" i="1"/>
  <c r="AT353" i="1" s="1"/>
  <c r="AQ353" i="1"/>
  <c r="AI353" i="1" s="1"/>
  <c r="AH353" i="1" s="1"/>
  <c r="AJ353" i="1"/>
  <c r="AC353" i="1"/>
  <c r="AA353" i="1"/>
  <c r="S353" i="1"/>
  <c r="P353" i="1"/>
  <c r="F353" i="1"/>
  <c r="AU352" i="1"/>
  <c r="AT352" i="1" s="1"/>
  <c r="AQ352" i="1"/>
  <c r="AI352" i="1" s="1"/>
  <c r="AJ352" i="1"/>
  <c r="AC352" i="1"/>
  <c r="AA352" i="1"/>
  <c r="S352" i="1"/>
  <c r="P352" i="1"/>
  <c r="F352" i="1"/>
  <c r="E352" i="1" s="1"/>
  <c r="AU351" i="1"/>
  <c r="AT351" i="1" s="1"/>
  <c r="AQ351" i="1"/>
  <c r="AJ351" i="1"/>
  <c r="AI351" i="1"/>
  <c r="AH351" i="1" s="1"/>
  <c r="AC351" i="1"/>
  <c r="AA351" i="1"/>
  <c r="S351" i="1"/>
  <c r="P351" i="1"/>
  <c r="F351" i="1"/>
  <c r="E351" i="1" s="1"/>
  <c r="AU350" i="1"/>
  <c r="AT350" i="1" s="1"/>
  <c r="AQ350" i="1"/>
  <c r="AJ350" i="1"/>
  <c r="AI350" i="1"/>
  <c r="AC350" i="1"/>
  <c r="AA350" i="1"/>
  <c r="S350" i="1"/>
  <c r="P350" i="1"/>
  <c r="F350" i="1"/>
  <c r="AU349" i="1"/>
  <c r="AT349" i="1" s="1"/>
  <c r="AQ349" i="1"/>
  <c r="AI349" i="1" s="1"/>
  <c r="AH349" i="1" s="1"/>
  <c r="AJ349" i="1"/>
  <c r="AC349" i="1"/>
  <c r="AA349" i="1"/>
  <c r="S349" i="1"/>
  <c r="P349" i="1"/>
  <c r="F349" i="1"/>
  <c r="AU348" i="1"/>
  <c r="AT348" i="1" s="1"/>
  <c r="AQ348" i="1"/>
  <c r="AI348" i="1" s="1"/>
  <c r="AJ348" i="1"/>
  <c r="AC348" i="1"/>
  <c r="AA348" i="1"/>
  <c r="S348" i="1"/>
  <c r="P348" i="1"/>
  <c r="F348" i="1"/>
  <c r="E348" i="1" s="1"/>
  <c r="AU347" i="1"/>
  <c r="AT347" i="1" s="1"/>
  <c r="AQ347" i="1"/>
  <c r="AJ347" i="1"/>
  <c r="AI347" i="1"/>
  <c r="AH347" i="1" s="1"/>
  <c r="AC347" i="1"/>
  <c r="AA347" i="1"/>
  <c r="S347" i="1"/>
  <c r="P347" i="1"/>
  <c r="F347" i="1"/>
  <c r="E347" i="1" s="1"/>
  <c r="AU346" i="1"/>
  <c r="AT346" i="1" s="1"/>
  <c r="AQ346" i="1"/>
  <c r="AJ346" i="1"/>
  <c r="AI346" i="1"/>
  <c r="AC346" i="1"/>
  <c r="AA346" i="1"/>
  <c r="S346" i="1"/>
  <c r="P346" i="1"/>
  <c r="F346" i="1"/>
  <c r="AU345" i="1"/>
  <c r="AT345" i="1" s="1"/>
  <c r="AQ345" i="1"/>
  <c r="AI345" i="1" s="1"/>
  <c r="AH345" i="1" s="1"/>
  <c r="AJ345" i="1"/>
  <c r="AC345" i="1"/>
  <c r="AA345" i="1"/>
  <c r="S345" i="1"/>
  <c r="P345" i="1"/>
  <c r="F345" i="1"/>
  <c r="AU344" i="1"/>
  <c r="AT344" i="1" s="1"/>
  <c r="AQ344" i="1"/>
  <c r="AI344" i="1" s="1"/>
  <c r="AJ344" i="1"/>
  <c r="AC344" i="1"/>
  <c r="AA344" i="1"/>
  <c r="S344" i="1"/>
  <c r="P344" i="1"/>
  <c r="F344" i="1"/>
  <c r="E344" i="1" s="1"/>
  <c r="AU343" i="1"/>
  <c r="AT343" i="1" s="1"/>
  <c r="AQ343" i="1"/>
  <c r="AJ343" i="1"/>
  <c r="AI343" i="1"/>
  <c r="AH343" i="1" s="1"/>
  <c r="AC343" i="1"/>
  <c r="AA343" i="1"/>
  <c r="S343" i="1"/>
  <c r="P343" i="1"/>
  <c r="F343" i="1"/>
  <c r="E343" i="1" s="1"/>
  <c r="AU342" i="1"/>
  <c r="AT342" i="1" s="1"/>
  <c r="AQ342" i="1"/>
  <c r="AJ342" i="1"/>
  <c r="AI342" i="1"/>
  <c r="AC342" i="1"/>
  <c r="AA342" i="1"/>
  <c r="S342" i="1"/>
  <c r="P342" i="1"/>
  <c r="F342" i="1"/>
  <c r="AU341" i="1"/>
  <c r="AT341" i="1" s="1"/>
  <c r="AQ341" i="1"/>
  <c r="AI341" i="1" s="1"/>
  <c r="AH341" i="1" s="1"/>
  <c r="AJ341" i="1"/>
  <c r="AC341" i="1"/>
  <c r="AA341" i="1"/>
  <c r="S341" i="1"/>
  <c r="P341" i="1"/>
  <c r="F341" i="1"/>
  <c r="AU340" i="1"/>
  <c r="AT340" i="1" s="1"/>
  <c r="AQ340" i="1"/>
  <c r="AI340" i="1" s="1"/>
  <c r="AJ340" i="1"/>
  <c r="AC340" i="1"/>
  <c r="AA340" i="1"/>
  <c r="S340" i="1"/>
  <c r="P340" i="1"/>
  <c r="F340" i="1"/>
  <c r="E340" i="1" s="1"/>
  <c r="AU339" i="1"/>
  <c r="AT339" i="1" s="1"/>
  <c r="AQ339" i="1"/>
  <c r="AJ339" i="1"/>
  <c r="AI339" i="1"/>
  <c r="AH339" i="1" s="1"/>
  <c r="AC339" i="1"/>
  <c r="AA339" i="1"/>
  <c r="S339" i="1"/>
  <c r="P339" i="1"/>
  <c r="F339" i="1"/>
  <c r="E339" i="1" s="1"/>
  <c r="AU338" i="1"/>
  <c r="AT338" i="1" s="1"/>
  <c r="AQ338" i="1"/>
  <c r="AJ338" i="1"/>
  <c r="AI338" i="1"/>
  <c r="AC338" i="1"/>
  <c r="AA338" i="1"/>
  <c r="S338" i="1"/>
  <c r="P338" i="1"/>
  <c r="F338" i="1"/>
  <c r="AU337" i="1"/>
  <c r="AT337" i="1" s="1"/>
  <c r="AQ337" i="1"/>
  <c r="AI337" i="1" s="1"/>
  <c r="AH337" i="1" s="1"/>
  <c r="AJ337" i="1"/>
  <c r="AC337" i="1"/>
  <c r="AA337" i="1"/>
  <c r="S337" i="1"/>
  <c r="P337" i="1"/>
  <c r="F337" i="1"/>
  <c r="AU336" i="1"/>
  <c r="AT336" i="1" s="1"/>
  <c r="AQ336" i="1"/>
  <c r="AI336" i="1" s="1"/>
  <c r="AJ336" i="1"/>
  <c r="AC336" i="1"/>
  <c r="AA336" i="1"/>
  <c r="S336" i="1"/>
  <c r="P336" i="1"/>
  <c r="F336" i="1"/>
  <c r="E336" i="1" s="1"/>
  <c r="AU335" i="1"/>
  <c r="AT335" i="1" s="1"/>
  <c r="AQ335" i="1"/>
  <c r="AJ335" i="1"/>
  <c r="AI335" i="1"/>
  <c r="AH335" i="1" s="1"/>
  <c r="AC335" i="1"/>
  <c r="AA335" i="1"/>
  <c r="S335" i="1"/>
  <c r="P335" i="1"/>
  <c r="F335" i="1"/>
  <c r="E335" i="1" s="1"/>
  <c r="AU334" i="1"/>
  <c r="AT334" i="1" s="1"/>
  <c r="AQ334" i="1"/>
  <c r="AJ334" i="1"/>
  <c r="AI334" i="1"/>
  <c r="AC334" i="1"/>
  <c r="AA334" i="1"/>
  <c r="S334" i="1"/>
  <c r="P334" i="1"/>
  <c r="F334" i="1"/>
  <c r="AU333" i="1"/>
  <c r="AT333" i="1" s="1"/>
  <c r="AQ333" i="1"/>
  <c r="AI333" i="1" s="1"/>
  <c r="AH333" i="1" s="1"/>
  <c r="AJ333" i="1"/>
  <c r="AC333" i="1"/>
  <c r="AA333" i="1"/>
  <c r="S333" i="1"/>
  <c r="P333" i="1"/>
  <c r="F333" i="1"/>
  <c r="AU332" i="1"/>
  <c r="AT332" i="1" s="1"/>
  <c r="AQ332" i="1"/>
  <c r="AI332" i="1" s="1"/>
  <c r="AJ332" i="1"/>
  <c r="AC332" i="1"/>
  <c r="AA332" i="1"/>
  <c r="S332" i="1"/>
  <c r="P332" i="1"/>
  <c r="F332" i="1"/>
  <c r="E332" i="1" s="1"/>
  <c r="AU331" i="1"/>
  <c r="AT331" i="1" s="1"/>
  <c r="AQ331" i="1"/>
  <c r="AJ331" i="1"/>
  <c r="AI331" i="1"/>
  <c r="AH331" i="1" s="1"/>
  <c r="AC331" i="1"/>
  <c r="AA331" i="1"/>
  <c r="S331" i="1"/>
  <c r="P331" i="1"/>
  <c r="F331" i="1"/>
  <c r="E331" i="1" s="1"/>
  <c r="AU330" i="1"/>
  <c r="AT330" i="1" s="1"/>
  <c r="AQ330" i="1"/>
  <c r="AJ330" i="1"/>
  <c r="AI330" i="1"/>
  <c r="AC330" i="1"/>
  <c r="AA330" i="1"/>
  <c r="S330" i="1"/>
  <c r="P330" i="1"/>
  <c r="F330" i="1"/>
  <c r="AU329" i="1"/>
  <c r="AT329" i="1" s="1"/>
  <c r="AQ329" i="1"/>
  <c r="AI329" i="1" s="1"/>
  <c r="AH329" i="1" s="1"/>
  <c r="AJ329" i="1"/>
  <c r="AC329" i="1"/>
  <c r="AA329" i="1"/>
  <c r="S329" i="1"/>
  <c r="P329" i="1"/>
  <c r="F329" i="1"/>
  <c r="AU328" i="1"/>
  <c r="AT328" i="1" s="1"/>
  <c r="AQ328" i="1"/>
  <c r="AI328" i="1" s="1"/>
  <c r="AJ328" i="1"/>
  <c r="AC328" i="1"/>
  <c r="AA328" i="1"/>
  <c r="S328" i="1"/>
  <c r="P328" i="1"/>
  <c r="F328" i="1"/>
  <c r="E328" i="1" s="1"/>
  <c r="AU327" i="1"/>
  <c r="AT327" i="1" s="1"/>
  <c r="AQ327" i="1"/>
  <c r="AJ327" i="1"/>
  <c r="AI327" i="1"/>
  <c r="AH327" i="1" s="1"/>
  <c r="AC327" i="1"/>
  <c r="AA327" i="1"/>
  <c r="S327" i="1"/>
  <c r="P327" i="1"/>
  <c r="F327" i="1"/>
  <c r="E327" i="1" s="1"/>
  <c r="AU326" i="1"/>
  <c r="AT326" i="1" s="1"/>
  <c r="AQ326" i="1"/>
  <c r="AJ326" i="1"/>
  <c r="AI326" i="1"/>
  <c r="AC326" i="1"/>
  <c r="AA326" i="1"/>
  <c r="S326" i="1"/>
  <c r="P326" i="1"/>
  <c r="F326" i="1"/>
  <c r="AU325" i="1"/>
  <c r="AT325" i="1" s="1"/>
  <c r="AQ325" i="1"/>
  <c r="AI325" i="1" s="1"/>
  <c r="AH325" i="1" s="1"/>
  <c r="AJ325" i="1"/>
  <c r="AC325" i="1"/>
  <c r="AA325" i="1"/>
  <c r="S325" i="1"/>
  <c r="P325" i="1"/>
  <c r="F325" i="1"/>
  <c r="AU324" i="1"/>
  <c r="AT324" i="1" s="1"/>
  <c r="AQ324" i="1"/>
  <c r="AI324" i="1" s="1"/>
  <c r="AJ324" i="1"/>
  <c r="AC324" i="1"/>
  <c r="AA324" i="1"/>
  <c r="S324" i="1"/>
  <c r="P324" i="1"/>
  <c r="F324" i="1"/>
  <c r="E324" i="1" s="1"/>
  <c r="AU323" i="1"/>
  <c r="AT323" i="1" s="1"/>
  <c r="AQ323" i="1"/>
  <c r="AJ323" i="1"/>
  <c r="AI323" i="1"/>
  <c r="AH323" i="1" s="1"/>
  <c r="AC323" i="1"/>
  <c r="AA323" i="1"/>
  <c r="S323" i="1"/>
  <c r="P323" i="1"/>
  <c r="F323" i="1"/>
  <c r="E323" i="1" s="1"/>
  <c r="AU322" i="1"/>
  <c r="AT322" i="1" s="1"/>
  <c r="AQ322" i="1"/>
  <c r="AJ322" i="1"/>
  <c r="AI322" i="1"/>
  <c r="AC322" i="1"/>
  <c r="AA322" i="1"/>
  <c r="S322" i="1"/>
  <c r="P322" i="1"/>
  <c r="F322" i="1"/>
  <c r="AU321" i="1"/>
  <c r="AT321" i="1" s="1"/>
  <c r="AQ321" i="1"/>
  <c r="AI321" i="1" s="1"/>
  <c r="AH321" i="1" s="1"/>
  <c r="AJ321" i="1"/>
  <c r="AC321" i="1"/>
  <c r="AA321" i="1"/>
  <c r="S321" i="1"/>
  <c r="P321" i="1"/>
  <c r="F321" i="1"/>
  <c r="AU320" i="1"/>
  <c r="AT320" i="1" s="1"/>
  <c r="AQ320" i="1"/>
  <c r="AI320" i="1" s="1"/>
  <c r="AJ320" i="1"/>
  <c r="AC320" i="1"/>
  <c r="AA320" i="1"/>
  <c r="S320" i="1"/>
  <c r="P320" i="1"/>
  <c r="F320" i="1"/>
  <c r="E320" i="1" s="1"/>
  <c r="AU319" i="1"/>
  <c r="AT319" i="1" s="1"/>
  <c r="AQ319" i="1"/>
  <c r="AJ319" i="1"/>
  <c r="AI319" i="1"/>
  <c r="AH319" i="1" s="1"/>
  <c r="AC319" i="1"/>
  <c r="AA319" i="1"/>
  <c r="S319" i="1"/>
  <c r="P319" i="1"/>
  <c r="F319" i="1"/>
  <c r="E319" i="1" s="1"/>
  <c r="AU318" i="1"/>
  <c r="AT318" i="1" s="1"/>
  <c r="AQ318" i="1"/>
  <c r="AJ318" i="1"/>
  <c r="AI318" i="1"/>
  <c r="AC318" i="1"/>
  <c r="AA318" i="1"/>
  <c r="S318" i="1"/>
  <c r="P318" i="1"/>
  <c r="F318" i="1"/>
  <c r="AU317" i="1"/>
  <c r="AT317" i="1" s="1"/>
  <c r="AQ317" i="1"/>
  <c r="AI317" i="1" s="1"/>
  <c r="AH317" i="1" s="1"/>
  <c r="AJ317" i="1"/>
  <c r="AC317" i="1"/>
  <c r="AA317" i="1"/>
  <c r="S317" i="1"/>
  <c r="P317" i="1"/>
  <c r="F317" i="1"/>
  <c r="AU316" i="1"/>
  <c r="AT316" i="1" s="1"/>
  <c r="AQ316" i="1"/>
  <c r="AI316" i="1" s="1"/>
  <c r="AJ316" i="1"/>
  <c r="AC316" i="1"/>
  <c r="AA316" i="1"/>
  <c r="S316" i="1"/>
  <c r="P316" i="1"/>
  <c r="F316" i="1"/>
  <c r="E316" i="1" s="1"/>
  <c r="AU315" i="1"/>
  <c r="AT315" i="1"/>
  <c r="AQ315" i="1"/>
  <c r="AJ315" i="1"/>
  <c r="AI315" i="1"/>
  <c r="AH315" i="1"/>
  <c r="AC315" i="1"/>
  <c r="AA315" i="1"/>
  <c r="S315" i="1"/>
  <c r="P315" i="1"/>
  <c r="F315" i="1"/>
  <c r="AU314" i="1"/>
  <c r="AT314" i="1" s="1"/>
  <c r="AQ314" i="1"/>
  <c r="AJ314" i="1"/>
  <c r="AI314" i="1"/>
  <c r="AH314" i="1" s="1"/>
  <c r="AC314" i="1"/>
  <c r="AA314" i="1"/>
  <c r="S314" i="1"/>
  <c r="P314" i="1"/>
  <c r="F314" i="1"/>
  <c r="AU313" i="1"/>
  <c r="AT313" i="1"/>
  <c r="AQ313" i="1"/>
  <c r="AI313" i="1" s="1"/>
  <c r="AJ313" i="1"/>
  <c r="AH313" i="1"/>
  <c r="AC313" i="1"/>
  <c r="AA313" i="1"/>
  <c r="S313" i="1"/>
  <c r="P313" i="1"/>
  <c r="F313" i="1"/>
  <c r="AU312" i="1"/>
  <c r="AT312" i="1" s="1"/>
  <c r="AQ312" i="1"/>
  <c r="AI312" i="1" s="1"/>
  <c r="AJ312" i="1"/>
  <c r="AC312" i="1"/>
  <c r="AA312" i="1"/>
  <c r="S312" i="1"/>
  <c r="P312" i="1"/>
  <c r="F312" i="1"/>
  <c r="E312" i="1" s="1"/>
  <c r="AU311" i="1"/>
  <c r="AT311" i="1"/>
  <c r="AQ311" i="1"/>
  <c r="AJ311" i="1"/>
  <c r="AI311" i="1" s="1"/>
  <c r="AH311" i="1" s="1"/>
  <c r="AC311" i="1"/>
  <c r="AA311" i="1"/>
  <c r="S311" i="1"/>
  <c r="P311" i="1"/>
  <c r="F311" i="1"/>
  <c r="E311" i="1"/>
  <c r="AU310" i="1"/>
  <c r="AT310" i="1"/>
  <c r="AQ310" i="1"/>
  <c r="AJ310" i="1"/>
  <c r="AI310" i="1" s="1"/>
  <c r="AH310" i="1" s="1"/>
  <c r="AC310" i="1"/>
  <c r="AA310" i="1"/>
  <c r="S310" i="1"/>
  <c r="P310" i="1"/>
  <c r="F310" i="1"/>
  <c r="E310" i="1"/>
  <c r="AU309" i="1"/>
  <c r="AT309" i="1"/>
  <c r="AQ309" i="1"/>
  <c r="AJ309" i="1"/>
  <c r="AI309" i="1" s="1"/>
  <c r="AH309" i="1" s="1"/>
  <c r="AC309" i="1"/>
  <c r="AA309" i="1"/>
  <c r="S309" i="1"/>
  <c r="P309" i="1"/>
  <c r="F309" i="1"/>
  <c r="E309" i="1"/>
  <c r="AU308" i="1"/>
  <c r="AT308" i="1"/>
  <c r="AQ308" i="1"/>
  <c r="AJ308" i="1"/>
  <c r="AI308" i="1" s="1"/>
  <c r="AH308" i="1" s="1"/>
  <c r="AC308" i="1"/>
  <c r="AA308" i="1"/>
  <c r="S308" i="1"/>
  <c r="P308" i="1"/>
  <c r="F308" i="1"/>
  <c r="E308" i="1"/>
  <c r="AU307" i="1"/>
  <c r="AT307" i="1"/>
  <c r="AQ307" i="1"/>
  <c r="AJ307" i="1"/>
  <c r="AI307" i="1" s="1"/>
  <c r="AH307" i="1" s="1"/>
  <c r="AC307" i="1"/>
  <c r="AA307" i="1"/>
  <c r="S307" i="1"/>
  <c r="P307" i="1"/>
  <c r="F307" i="1"/>
  <c r="E307" i="1"/>
  <c r="AU306" i="1"/>
  <c r="AT306" i="1"/>
  <c r="AQ306" i="1"/>
  <c r="AJ306" i="1"/>
  <c r="AI306" i="1" s="1"/>
  <c r="AH306" i="1" s="1"/>
  <c r="AC306" i="1"/>
  <c r="AA306" i="1"/>
  <c r="S306" i="1"/>
  <c r="P306" i="1"/>
  <c r="F306" i="1"/>
  <c r="E306" i="1"/>
  <c r="AU305" i="1"/>
  <c r="AT305" i="1"/>
  <c r="AQ305" i="1"/>
  <c r="AJ305" i="1"/>
  <c r="AI305" i="1" s="1"/>
  <c r="AH305" i="1" s="1"/>
  <c r="AC305" i="1"/>
  <c r="AA305" i="1"/>
  <c r="S305" i="1"/>
  <c r="P305" i="1"/>
  <c r="F305" i="1"/>
  <c r="E305" i="1"/>
  <c r="AU304" i="1"/>
  <c r="AT304" i="1"/>
  <c r="AQ304" i="1"/>
  <c r="AJ304" i="1"/>
  <c r="AI304" i="1" s="1"/>
  <c r="AH304" i="1" s="1"/>
  <c r="AC304" i="1"/>
  <c r="AA304" i="1"/>
  <c r="S304" i="1"/>
  <c r="P304" i="1"/>
  <c r="F304" i="1"/>
  <c r="E304" i="1"/>
  <c r="AU303" i="1"/>
  <c r="AT303" i="1"/>
  <c r="AQ303" i="1"/>
  <c r="AJ303" i="1"/>
  <c r="AI303" i="1" s="1"/>
  <c r="AH303" i="1" s="1"/>
  <c r="AC303" i="1"/>
  <c r="AA303" i="1"/>
  <c r="S303" i="1"/>
  <c r="P303" i="1"/>
  <c r="F303" i="1"/>
  <c r="E303" i="1"/>
  <c r="AU302" i="1"/>
  <c r="AT302" i="1"/>
  <c r="AQ302" i="1"/>
  <c r="AJ302" i="1"/>
  <c r="AI302" i="1" s="1"/>
  <c r="AH302" i="1" s="1"/>
  <c r="AC302" i="1"/>
  <c r="AA302" i="1"/>
  <c r="S302" i="1"/>
  <c r="P302" i="1"/>
  <c r="F302" i="1"/>
  <c r="E302" i="1"/>
  <c r="AU301" i="1"/>
  <c r="AT301" i="1"/>
  <c r="AQ301" i="1"/>
  <c r="AJ301" i="1"/>
  <c r="AI301" i="1" s="1"/>
  <c r="AH301" i="1" s="1"/>
  <c r="AC301" i="1"/>
  <c r="AA301" i="1"/>
  <c r="S301" i="1"/>
  <c r="P301" i="1"/>
  <c r="F301" i="1"/>
  <c r="E301" i="1"/>
  <c r="AU300" i="1"/>
  <c r="AT300" i="1"/>
  <c r="AQ300" i="1"/>
  <c r="AJ300" i="1"/>
  <c r="AI300" i="1" s="1"/>
  <c r="AH300" i="1" s="1"/>
  <c r="AC300" i="1"/>
  <c r="AA300" i="1"/>
  <c r="S300" i="1"/>
  <c r="P300" i="1"/>
  <c r="F300" i="1"/>
  <c r="E300" i="1"/>
  <c r="AU299" i="1"/>
  <c r="AT299" i="1"/>
  <c r="AQ299" i="1"/>
  <c r="AJ299" i="1"/>
  <c r="AI299" i="1" s="1"/>
  <c r="AH299" i="1" s="1"/>
  <c r="AC299" i="1"/>
  <c r="AA299" i="1"/>
  <c r="S299" i="1"/>
  <c r="P299" i="1"/>
  <c r="F299" i="1"/>
  <c r="E299" i="1"/>
  <c r="AU298" i="1"/>
  <c r="AT298" i="1"/>
  <c r="AQ298" i="1"/>
  <c r="AJ298" i="1"/>
  <c r="AI298" i="1" s="1"/>
  <c r="AH298" i="1" s="1"/>
  <c r="AC298" i="1"/>
  <c r="AA298" i="1"/>
  <c r="S298" i="1"/>
  <c r="P298" i="1"/>
  <c r="F298" i="1"/>
  <c r="E298" i="1"/>
  <c r="AU297" i="1"/>
  <c r="AT297" i="1"/>
  <c r="AQ297" i="1"/>
  <c r="AJ297" i="1"/>
  <c r="AI297" i="1" s="1"/>
  <c r="AH297" i="1" s="1"/>
  <c r="AC297" i="1"/>
  <c r="AA297" i="1"/>
  <c r="S297" i="1"/>
  <c r="P297" i="1"/>
  <c r="F297" i="1"/>
  <c r="E297" i="1"/>
  <c r="AU296" i="1"/>
  <c r="AT296" i="1"/>
  <c r="AQ296" i="1"/>
  <c r="AJ296" i="1"/>
  <c r="AI296" i="1" s="1"/>
  <c r="AH296" i="1" s="1"/>
  <c r="AC296" i="1"/>
  <c r="AA296" i="1"/>
  <c r="S296" i="1"/>
  <c r="P296" i="1"/>
  <c r="F296" i="1"/>
  <c r="E296" i="1"/>
  <c r="AU295" i="1"/>
  <c r="AT295" i="1"/>
  <c r="AQ295" i="1"/>
  <c r="AJ295" i="1"/>
  <c r="AI295" i="1" s="1"/>
  <c r="AH295" i="1" s="1"/>
  <c r="AC295" i="1"/>
  <c r="AA295" i="1"/>
  <c r="S295" i="1"/>
  <c r="P295" i="1"/>
  <c r="F295" i="1"/>
  <c r="E295" i="1"/>
  <c r="AU294" i="1"/>
  <c r="AT294" i="1"/>
  <c r="AQ294" i="1"/>
  <c r="AJ294" i="1"/>
  <c r="AI294" i="1" s="1"/>
  <c r="AH294" i="1" s="1"/>
  <c r="AC294" i="1"/>
  <c r="AA294" i="1"/>
  <c r="S294" i="1"/>
  <c r="P294" i="1"/>
  <c r="F294" i="1"/>
  <c r="E294" i="1"/>
  <c r="AU293" i="1"/>
  <c r="AT293" i="1"/>
  <c r="AQ293" i="1"/>
  <c r="AJ293" i="1"/>
  <c r="AI293" i="1" s="1"/>
  <c r="AH293" i="1" s="1"/>
  <c r="AC293" i="1"/>
  <c r="AA293" i="1"/>
  <c r="S293" i="1"/>
  <c r="P293" i="1"/>
  <c r="F293" i="1"/>
  <c r="E293" i="1"/>
  <c r="AU292" i="1"/>
  <c r="AT292" i="1"/>
  <c r="AQ292" i="1"/>
  <c r="AJ292" i="1"/>
  <c r="AI292" i="1" s="1"/>
  <c r="AH292" i="1" s="1"/>
  <c r="AC292" i="1"/>
  <c r="AA292" i="1"/>
  <c r="S292" i="1"/>
  <c r="P292" i="1"/>
  <c r="F292" i="1"/>
  <c r="E292" i="1"/>
  <c r="AU291" i="1"/>
  <c r="AT291" i="1"/>
  <c r="AQ291" i="1"/>
  <c r="AJ291" i="1"/>
  <c r="AI291" i="1" s="1"/>
  <c r="AH291" i="1" s="1"/>
  <c r="AC291" i="1"/>
  <c r="AA291" i="1"/>
  <c r="S291" i="1"/>
  <c r="P291" i="1"/>
  <c r="F291" i="1"/>
  <c r="E291" i="1"/>
  <c r="AU290" i="1"/>
  <c r="AT290" i="1"/>
  <c r="AQ290" i="1"/>
  <c r="AJ290" i="1"/>
  <c r="AI290" i="1" s="1"/>
  <c r="AH290" i="1" s="1"/>
  <c r="AC290" i="1"/>
  <c r="AA290" i="1"/>
  <c r="S290" i="1"/>
  <c r="P290" i="1"/>
  <c r="F290" i="1"/>
  <c r="E290" i="1"/>
  <c r="AU289" i="1"/>
  <c r="AT289" i="1"/>
  <c r="AQ289" i="1"/>
  <c r="AJ289" i="1"/>
  <c r="AI289" i="1" s="1"/>
  <c r="AH289" i="1" s="1"/>
  <c r="AC289" i="1"/>
  <c r="AA289" i="1"/>
  <c r="S289" i="1"/>
  <c r="P289" i="1"/>
  <c r="F289" i="1"/>
  <c r="E289" i="1"/>
  <c r="AU288" i="1"/>
  <c r="AT288" i="1"/>
  <c r="AQ288" i="1"/>
  <c r="AJ288" i="1"/>
  <c r="AI288" i="1" s="1"/>
  <c r="AH288" i="1" s="1"/>
  <c r="AC288" i="1"/>
  <c r="AA288" i="1"/>
  <c r="S288" i="1"/>
  <c r="P288" i="1"/>
  <c r="F288" i="1"/>
  <c r="E288" i="1"/>
  <c r="AU287" i="1"/>
  <c r="AT287" i="1"/>
  <c r="AQ287" i="1"/>
  <c r="AJ287" i="1"/>
  <c r="AI287" i="1" s="1"/>
  <c r="AH287" i="1" s="1"/>
  <c r="AC287" i="1"/>
  <c r="AA287" i="1"/>
  <c r="S287" i="1"/>
  <c r="P287" i="1"/>
  <c r="F287" i="1"/>
  <c r="E287" i="1"/>
  <c r="AU286" i="1"/>
  <c r="AT286" i="1"/>
  <c r="AQ286" i="1"/>
  <c r="AJ286" i="1"/>
  <c r="AI286" i="1" s="1"/>
  <c r="AH286" i="1" s="1"/>
  <c r="AC286" i="1"/>
  <c r="AA286" i="1"/>
  <c r="S286" i="1"/>
  <c r="P286" i="1"/>
  <c r="F286" i="1"/>
  <c r="E286" i="1"/>
  <c r="AU285" i="1"/>
  <c r="AT285" i="1"/>
  <c r="AQ285" i="1"/>
  <c r="AJ285" i="1"/>
  <c r="AI285" i="1" s="1"/>
  <c r="AH285" i="1" s="1"/>
  <c r="AC285" i="1"/>
  <c r="AA285" i="1"/>
  <c r="S285" i="1"/>
  <c r="P285" i="1"/>
  <c r="F285" i="1"/>
  <c r="E285" i="1"/>
  <c r="AU284" i="1"/>
  <c r="AT284" i="1"/>
  <c r="AQ284" i="1"/>
  <c r="AJ284" i="1"/>
  <c r="AI284" i="1" s="1"/>
  <c r="AH284" i="1" s="1"/>
  <c r="AC284" i="1"/>
  <c r="AA284" i="1"/>
  <c r="S284" i="1"/>
  <c r="P284" i="1"/>
  <c r="F284" i="1"/>
  <c r="E284" i="1"/>
  <c r="AU283" i="1"/>
  <c r="AT283" i="1"/>
  <c r="AQ283" i="1"/>
  <c r="AJ283" i="1"/>
  <c r="AI283" i="1" s="1"/>
  <c r="AH283" i="1" s="1"/>
  <c r="AC283" i="1"/>
  <c r="AA283" i="1"/>
  <c r="S283" i="1"/>
  <c r="P283" i="1"/>
  <c r="F283" i="1"/>
  <c r="E283" i="1"/>
  <c r="AU282" i="1"/>
  <c r="AT282" i="1"/>
  <c r="AQ282" i="1"/>
  <c r="AJ282" i="1"/>
  <c r="AI282" i="1" s="1"/>
  <c r="AH282" i="1" s="1"/>
  <c r="AC282" i="1"/>
  <c r="AA282" i="1"/>
  <c r="S282" i="1"/>
  <c r="P282" i="1"/>
  <c r="F282" i="1"/>
  <c r="E282" i="1"/>
  <c r="AU281" i="1"/>
  <c r="AT281" i="1"/>
  <c r="AQ281" i="1"/>
  <c r="AJ281" i="1"/>
  <c r="AI281" i="1" s="1"/>
  <c r="AH281" i="1" s="1"/>
  <c r="AC281" i="1"/>
  <c r="AA281" i="1"/>
  <c r="S281" i="1"/>
  <c r="P281" i="1"/>
  <c r="F281" i="1"/>
  <c r="E281" i="1"/>
  <c r="AU280" i="1"/>
  <c r="AT280" i="1"/>
  <c r="AQ280" i="1"/>
  <c r="AJ280" i="1"/>
  <c r="AI280" i="1" s="1"/>
  <c r="AH280" i="1" s="1"/>
  <c r="AC280" i="1"/>
  <c r="AA280" i="1"/>
  <c r="S280" i="1"/>
  <c r="P280" i="1"/>
  <c r="F280" i="1"/>
  <c r="E280" i="1"/>
  <c r="AU279" i="1"/>
  <c r="AT279" i="1"/>
  <c r="AQ279" i="1"/>
  <c r="AJ279" i="1"/>
  <c r="AI279" i="1" s="1"/>
  <c r="AH279" i="1" s="1"/>
  <c r="AC279" i="1"/>
  <c r="AA279" i="1"/>
  <c r="S279" i="1"/>
  <c r="P279" i="1"/>
  <c r="F279" i="1"/>
  <c r="E279" i="1"/>
  <c r="AU278" i="1"/>
  <c r="AT278" i="1"/>
  <c r="AQ278" i="1"/>
  <c r="AJ278" i="1"/>
  <c r="AI278" i="1" s="1"/>
  <c r="AH278" i="1" s="1"/>
  <c r="AC278" i="1"/>
  <c r="AA278" i="1"/>
  <c r="S278" i="1"/>
  <c r="P278" i="1"/>
  <c r="F278" i="1"/>
  <c r="E278" i="1"/>
  <c r="AU277" i="1"/>
  <c r="AT277" i="1"/>
  <c r="AQ277" i="1"/>
  <c r="AJ277" i="1"/>
  <c r="AI277" i="1" s="1"/>
  <c r="AH277" i="1" s="1"/>
  <c r="AC277" i="1"/>
  <c r="AA277" i="1"/>
  <c r="S277" i="1"/>
  <c r="P277" i="1"/>
  <c r="F277" i="1"/>
  <c r="E277" i="1"/>
  <c r="AU276" i="1"/>
  <c r="AT276" i="1"/>
  <c r="AQ276" i="1"/>
  <c r="AJ276" i="1"/>
  <c r="AI276" i="1" s="1"/>
  <c r="AH276" i="1" s="1"/>
  <c r="AC276" i="1"/>
  <c r="AA276" i="1"/>
  <c r="S276" i="1"/>
  <c r="P276" i="1"/>
  <c r="F276" i="1"/>
  <c r="E276" i="1"/>
  <c r="AU275" i="1"/>
  <c r="AT275" i="1"/>
  <c r="AQ275" i="1"/>
  <c r="AJ275" i="1"/>
  <c r="AI275" i="1" s="1"/>
  <c r="AH275" i="1" s="1"/>
  <c r="AC275" i="1"/>
  <c r="AA275" i="1"/>
  <c r="S275" i="1"/>
  <c r="P275" i="1"/>
  <c r="F275" i="1"/>
  <c r="E275" i="1"/>
  <c r="AU274" i="1"/>
  <c r="AT274" i="1"/>
  <c r="AQ274" i="1"/>
  <c r="AJ274" i="1"/>
  <c r="AI274" i="1" s="1"/>
  <c r="AH274" i="1" s="1"/>
  <c r="AC274" i="1"/>
  <c r="AA274" i="1"/>
  <c r="S274" i="1"/>
  <c r="P274" i="1"/>
  <c r="F274" i="1"/>
  <c r="E274" i="1"/>
  <c r="AU273" i="1"/>
  <c r="AT273" i="1"/>
  <c r="AQ273" i="1"/>
  <c r="AJ273" i="1"/>
  <c r="AI273" i="1" s="1"/>
  <c r="AH273" i="1" s="1"/>
  <c r="AC273" i="1"/>
  <c r="AA273" i="1"/>
  <c r="S273" i="1"/>
  <c r="P273" i="1"/>
  <c r="F273" i="1"/>
  <c r="E273" i="1"/>
  <c r="AU272" i="1"/>
  <c r="AT272" i="1"/>
  <c r="AQ272" i="1"/>
  <c r="AJ272" i="1"/>
  <c r="AI272" i="1" s="1"/>
  <c r="AH272" i="1" s="1"/>
  <c r="AC272" i="1"/>
  <c r="AA272" i="1"/>
  <c r="S272" i="1"/>
  <c r="P272" i="1"/>
  <c r="F272" i="1"/>
  <c r="E272" i="1"/>
  <c r="AU271" i="1"/>
  <c r="AT271" i="1"/>
  <c r="AQ271" i="1"/>
  <c r="AJ271" i="1"/>
  <c r="AI271" i="1" s="1"/>
  <c r="AH271" i="1" s="1"/>
  <c r="AC271" i="1"/>
  <c r="AA271" i="1"/>
  <c r="S271" i="1"/>
  <c r="P271" i="1"/>
  <c r="F271" i="1"/>
  <c r="E271" i="1"/>
  <c r="AU270" i="1"/>
  <c r="AT270" i="1"/>
  <c r="AQ270" i="1"/>
  <c r="AJ270" i="1"/>
  <c r="AI270" i="1" s="1"/>
  <c r="AH270" i="1" s="1"/>
  <c r="AC270" i="1"/>
  <c r="AA270" i="1"/>
  <c r="S270" i="1"/>
  <c r="P270" i="1"/>
  <c r="F270" i="1"/>
  <c r="E270" i="1"/>
  <c r="AU269" i="1"/>
  <c r="AT269" i="1"/>
  <c r="AQ269" i="1"/>
  <c r="AJ269" i="1"/>
  <c r="AI269" i="1" s="1"/>
  <c r="AH269" i="1" s="1"/>
  <c r="AC269" i="1"/>
  <c r="AA269" i="1"/>
  <c r="S269" i="1"/>
  <c r="P269" i="1"/>
  <c r="F269" i="1"/>
  <c r="E269" i="1"/>
  <c r="AU268" i="1"/>
  <c r="AT268" i="1"/>
  <c r="AQ268" i="1"/>
  <c r="AJ268" i="1"/>
  <c r="AI268" i="1" s="1"/>
  <c r="AH268" i="1" s="1"/>
  <c r="AC268" i="1"/>
  <c r="AA268" i="1"/>
  <c r="S268" i="1"/>
  <c r="P268" i="1"/>
  <c r="F268" i="1"/>
  <c r="E268" i="1"/>
  <c r="AU267" i="1"/>
  <c r="AT267" i="1"/>
  <c r="AQ267" i="1"/>
  <c r="AJ267" i="1"/>
  <c r="AI267" i="1" s="1"/>
  <c r="AH267" i="1" s="1"/>
  <c r="AC267" i="1"/>
  <c r="AA267" i="1"/>
  <c r="S267" i="1"/>
  <c r="P267" i="1"/>
  <c r="F267" i="1"/>
  <c r="E267" i="1"/>
  <c r="AU266" i="1"/>
  <c r="AT266" i="1"/>
  <c r="AQ266" i="1"/>
  <c r="AJ266" i="1"/>
  <c r="AI266" i="1" s="1"/>
  <c r="AH266" i="1" s="1"/>
  <c r="AC266" i="1"/>
  <c r="AA266" i="1"/>
  <c r="S266" i="1"/>
  <c r="P266" i="1"/>
  <c r="F266" i="1"/>
  <c r="E266" i="1"/>
  <c r="AU265" i="1"/>
  <c r="AT265" i="1"/>
  <c r="AQ265" i="1"/>
  <c r="AJ265" i="1"/>
  <c r="AI265" i="1" s="1"/>
  <c r="AH265" i="1" s="1"/>
  <c r="AC265" i="1"/>
  <c r="AA265" i="1"/>
  <c r="S265" i="1"/>
  <c r="P265" i="1"/>
  <c r="F265" i="1"/>
  <c r="E265" i="1"/>
  <c r="AU264" i="1"/>
  <c r="AT264" i="1"/>
  <c r="AQ264" i="1"/>
  <c r="AJ264" i="1"/>
  <c r="AI264" i="1" s="1"/>
  <c r="AH264" i="1" s="1"/>
  <c r="AC264" i="1"/>
  <c r="AA264" i="1"/>
  <c r="S264" i="1"/>
  <c r="P264" i="1"/>
  <c r="F264" i="1"/>
  <c r="E264" i="1"/>
  <c r="AU263" i="1"/>
  <c r="AT263" i="1"/>
  <c r="AQ263" i="1"/>
  <c r="AJ263" i="1"/>
  <c r="AI263" i="1" s="1"/>
  <c r="AH263" i="1" s="1"/>
  <c r="AC263" i="1"/>
  <c r="AA263" i="1"/>
  <c r="S263" i="1"/>
  <c r="P263" i="1"/>
  <c r="F263" i="1"/>
  <c r="E263" i="1"/>
  <c r="AU262" i="1"/>
  <c r="AT262" i="1"/>
  <c r="AQ262" i="1"/>
  <c r="AJ262" i="1"/>
  <c r="AI262" i="1" s="1"/>
  <c r="AH262" i="1" s="1"/>
  <c r="AC262" i="1"/>
  <c r="AA262" i="1"/>
  <c r="S262" i="1"/>
  <c r="P262" i="1"/>
  <c r="F262" i="1"/>
  <c r="E262" i="1"/>
  <c r="AU261" i="1"/>
  <c r="AT261" i="1"/>
  <c r="AQ261" i="1"/>
  <c r="AJ261" i="1"/>
  <c r="AI261" i="1" s="1"/>
  <c r="AH261" i="1" s="1"/>
  <c r="AC261" i="1"/>
  <c r="AA261" i="1"/>
  <c r="S261" i="1"/>
  <c r="P261" i="1"/>
  <c r="F261" i="1"/>
  <c r="E261" i="1"/>
  <c r="AU260" i="1"/>
  <c r="AT260" i="1"/>
  <c r="AQ260" i="1"/>
  <c r="AJ260" i="1"/>
  <c r="AI260" i="1" s="1"/>
  <c r="AH260" i="1" s="1"/>
  <c r="AC260" i="1"/>
  <c r="AA260" i="1"/>
  <c r="S260" i="1"/>
  <c r="P260" i="1"/>
  <c r="F260" i="1"/>
  <c r="E260" i="1"/>
  <c r="AU259" i="1"/>
  <c r="AT259" i="1"/>
  <c r="AQ259" i="1"/>
  <c r="AJ259" i="1"/>
  <c r="AI259" i="1" s="1"/>
  <c r="AH259" i="1" s="1"/>
  <c r="AC259" i="1"/>
  <c r="AA259" i="1"/>
  <c r="S259" i="1"/>
  <c r="P259" i="1"/>
  <c r="F259" i="1"/>
  <c r="E259" i="1"/>
  <c r="AU258" i="1"/>
  <c r="AT258" i="1"/>
  <c r="AQ258" i="1"/>
  <c r="AJ258" i="1"/>
  <c r="AI258" i="1" s="1"/>
  <c r="AH258" i="1" s="1"/>
  <c r="AC258" i="1"/>
  <c r="AA258" i="1"/>
  <c r="S258" i="1"/>
  <c r="P258" i="1"/>
  <c r="F258" i="1"/>
  <c r="E258" i="1"/>
  <c r="AU257" i="1"/>
  <c r="AT257" i="1"/>
  <c r="AQ257" i="1"/>
  <c r="AJ257" i="1"/>
  <c r="AI257" i="1" s="1"/>
  <c r="AH257" i="1" s="1"/>
  <c r="AC257" i="1"/>
  <c r="AA257" i="1"/>
  <c r="S257" i="1"/>
  <c r="P257" i="1"/>
  <c r="F257" i="1"/>
  <c r="E257" i="1"/>
  <c r="AU256" i="1"/>
  <c r="AT256" i="1"/>
  <c r="AQ256" i="1"/>
  <c r="AJ256" i="1"/>
  <c r="AI256" i="1" s="1"/>
  <c r="AH256" i="1" s="1"/>
  <c r="AC256" i="1"/>
  <c r="AA256" i="1"/>
  <c r="S256" i="1"/>
  <c r="P256" i="1"/>
  <c r="F256" i="1"/>
  <c r="E256" i="1"/>
  <c r="AU255" i="1"/>
  <c r="AT255" i="1"/>
  <c r="AQ255" i="1"/>
  <c r="AJ255" i="1"/>
  <c r="AI255" i="1" s="1"/>
  <c r="AH255" i="1" s="1"/>
  <c r="AC255" i="1"/>
  <c r="AA255" i="1"/>
  <c r="S255" i="1"/>
  <c r="P255" i="1"/>
  <c r="F255" i="1"/>
  <c r="E255" i="1"/>
  <c r="AU254" i="1"/>
  <c r="AT254" i="1"/>
  <c r="AQ254" i="1"/>
  <c r="AJ254" i="1"/>
  <c r="AI254" i="1" s="1"/>
  <c r="AH254" i="1" s="1"/>
  <c r="AC254" i="1"/>
  <c r="AA254" i="1"/>
  <c r="S254" i="1"/>
  <c r="P254" i="1"/>
  <c r="F254" i="1"/>
  <c r="E254" i="1"/>
  <c r="AU253" i="1"/>
  <c r="AT253" i="1"/>
  <c r="AQ253" i="1"/>
  <c r="AJ253" i="1"/>
  <c r="AI253" i="1" s="1"/>
  <c r="AH253" i="1" s="1"/>
  <c r="AC253" i="1"/>
  <c r="AA253" i="1"/>
  <c r="S253" i="1"/>
  <c r="P253" i="1"/>
  <c r="F253" i="1"/>
  <c r="E253" i="1"/>
  <c r="AU252" i="1"/>
  <c r="AT252" i="1"/>
  <c r="AQ252" i="1"/>
  <c r="AJ252" i="1"/>
  <c r="AI252" i="1" s="1"/>
  <c r="AH252" i="1" s="1"/>
  <c r="AC252" i="1"/>
  <c r="AA252" i="1"/>
  <c r="S252" i="1"/>
  <c r="P252" i="1"/>
  <c r="F252" i="1"/>
  <c r="E252" i="1"/>
  <c r="AU251" i="1"/>
  <c r="AT251" i="1"/>
  <c r="AQ251" i="1"/>
  <c r="AJ251" i="1"/>
  <c r="AI251" i="1" s="1"/>
  <c r="AH251" i="1" s="1"/>
  <c r="AC251" i="1"/>
  <c r="AA251" i="1"/>
  <c r="S251" i="1"/>
  <c r="P251" i="1"/>
  <c r="F251" i="1"/>
  <c r="E251" i="1"/>
  <c r="AU250" i="1"/>
  <c r="AT250" i="1"/>
  <c r="AQ250" i="1"/>
  <c r="AJ250" i="1"/>
  <c r="AI250" i="1" s="1"/>
  <c r="AH250" i="1" s="1"/>
  <c r="AC250" i="1"/>
  <c r="AA250" i="1"/>
  <c r="S250" i="1"/>
  <c r="P250" i="1"/>
  <c r="F250" i="1"/>
  <c r="E250" i="1"/>
  <c r="AU249" i="1"/>
  <c r="AT249" i="1"/>
  <c r="AQ249" i="1"/>
  <c r="AJ249" i="1"/>
  <c r="AI249" i="1" s="1"/>
  <c r="AH249" i="1" s="1"/>
  <c r="AC249" i="1"/>
  <c r="AA249" i="1"/>
  <c r="S249" i="1"/>
  <c r="P249" i="1"/>
  <c r="F249" i="1"/>
  <c r="E249" i="1"/>
  <c r="AU248" i="1"/>
  <c r="AT248" i="1"/>
  <c r="AQ248" i="1"/>
  <c r="AJ248" i="1"/>
  <c r="AI248" i="1" s="1"/>
  <c r="AH248" i="1" s="1"/>
  <c r="AC248" i="1"/>
  <c r="AA248" i="1"/>
  <c r="S248" i="1"/>
  <c r="P248" i="1"/>
  <c r="F248" i="1"/>
  <c r="E248" i="1"/>
  <c r="AU247" i="1"/>
  <c r="AT247" i="1"/>
  <c r="AQ247" i="1"/>
  <c r="AJ247" i="1"/>
  <c r="AI247" i="1" s="1"/>
  <c r="AH247" i="1" s="1"/>
  <c r="AC247" i="1"/>
  <c r="AA247" i="1"/>
  <c r="S247" i="1"/>
  <c r="P247" i="1"/>
  <c r="F247" i="1"/>
  <c r="E247" i="1"/>
  <c r="AU246" i="1"/>
  <c r="AT246" i="1"/>
  <c r="AQ246" i="1"/>
  <c r="AJ246" i="1"/>
  <c r="AI246" i="1" s="1"/>
  <c r="AH246" i="1" s="1"/>
  <c r="AC246" i="1"/>
  <c r="AA246" i="1"/>
  <c r="S246" i="1"/>
  <c r="P246" i="1"/>
  <c r="F246" i="1"/>
  <c r="E246" i="1"/>
  <c r="AU245" i="1"/>
  <c r="AT245" i="1"/>
  <c r="AQ245" i="1"/>
  <c r="AJ245" i="1"/>
  <c r="AI245" i="1" s="1"/>
  <c r="AH245" i="1" s="1"/>
  <c r="AC245" i="1"/>
  <c r="AA245" i="1"/>
  <c r="S245" i="1"/>
  <c r="P245" i="1"/>
  <c r="F245" i="1"/>
  <c r="E245" i="1"/>
  <c r="AU244" i="1"/>
  <c r="AT244" i="1"/>
  <c r="AQ244" i="1"/>
  <c r="AJ244" i="1"/>
  <c r="AI244" i="1" s="1"/>
  <c r="AH244" i="1" s="1"/>
  <c r="AC244" i="1"/>
  <c r="AA244" i="1"/>
  <c r="S244" i="1"/>
  <c r="P244" i="1"/>
  <c r="F244" i="1"/>
  <c r="E244" i="1"/>
  <c r="AU243" i="1"/>
  <c r="AT243" i="1"/>
  <c r="AQ243" i="1"/>
  <c r="AJ243" i="1"/>
  <c r="AI243" i="1" s="1"/>
  <c r="AH243" i="1" s="1"/>
  <c r="AC243" i="1"/>
  <c r="AA243" i="1"/>
  <c r="S243" i="1"/>
  <c r="P243" i="1"/>
  <c r="F243" i="1"/>
  <c r="E243" i="1"/>
  <c r="AU242" i="1"/>
  <c r="AT242" i="1"/>
  <c r="AQ242" i="1"/>
  <c r="AJ242" i="1"/>
  <c r="AI242" i="1" s="1"/>
  <c r="AH242" i="1" s="1"/>
  <c r="AC242" i="1"/>
  <c r="AA242" i="1"/>
  <c r="S242" i="1"/>
  <c r="P242" i="1"/>
  <c r="F242" i="1"/>
  <c r="E242" i="1"/>
  <c r="AU241" i="1"/>
  <c r="AT241" i="1"/>
  <c r="AQ241" i="1"/>
  <c r="AJ241" i="1"/>
  <c r="AI241" i="1" s="1"/>
  <c r="AH241" i="1" s="1"/>
  <c r="AC241" i="1"/>
  <c r="AA241" i="1"/>
  <c r="S241" i="1"/>
  <c r="P241" i="1"/>
  <c r="F241" i="1"/>
  <c r="E241" i="1"/>
  <c r="AU240" i="1"/>
  <c r="AT240" i="1"/>
  <c r="AQ240" i="1"/>
  <c r="AJ240" i="1"/>
  <c r="AI240" i="1" s="1"/>
  <c r="AH240" i="1" s="1"/>
  <c r="AC240" i="1"/>
  <c r="AA240" i="1"/>
  <c r="S240" i="1"/>
  <c r="P240" i="1"/>
  <c r="F240" i="1"/>
  <c r="E240" i="1"/>
  <c r="AU239" i="1"/>
  <c r="AT239" i="1"/>
  <c r="AQ239" i="1"/>
  <c r="AJ239" i="1"/>
  <c r="AI239" i="1" s="1"/>
  <c r="AH239" i="1" s="1"/>
  <c r="AC239" i="1"/>
  <c r="AA239" i="1"/>
  <c r="S239" i="1"/>
  <c r="P239" i="1"/>
  <c r="F239" i="1"/>
  <c r="E239" i="1"/>
  <c r="AU238" i="1"/>
  <c r="AT238" i="1"/>
  <c r="AQ238" i="1"/>
  <c r="AJ238" i="1"/>
  <c r="AI238" i="1" s="1"/>
  <c r="AH238" i="1" s="1"/>
  <c r="AC238" i="1"/>
  <c r="AA238" i="1"/>
  <c r="S238" i="1"/>
  <c r="P238" i="1"/>
  <c r="F238" i="1"/>
  <c r="E238" i="1"/>
  <c r="AU237" i="1"/>
  <c r="AT237" i="1"/>
  <c r="AQ237" i="1"/>
  <c r="AJ237" i="1"/>
  <c r="AI237" i="1" s="1"/>
  <c r="AH237" i="1" s="1"/>
  <c r="AC237" i="1"/>
  <c r="AA237" i="1"/>
  <c r="S237" i="1"/>
  <c r="P237" i="1"/>
  <c r="F237" i="1"/>
  <c r="E237" i="1"/>
  <c r="AU236" i="1"/>
  <c r="AT236" i="1"/>
  <c r="AQ236" i="1"/>
  <c r="AJ236" i="1"/>
  <c r="AI236" i="1" s="1"/>
  <c r="AH236" i="1" s="1"/>
  <c r="AC236" i="1"/>
  <c r="AA236" i="1"/>
  <c r="S236" i="1"/>
  <c r="P236" i="1"/>
  <c r="F236" i="1"/>
  <c r="E236" i="1"/>
  <c r="AU235" i="1"/>
  <c r="AT235" i="1"/>
  <c r="AQ235" i="1"/>
  <c r="AJ235" i="1"/>
  <c r="AI235" i="1" s="1"/>
  <c r="AH235" i="1" s="1"/>
  <c r="AC235" i="1"/>
  <c r="AA235" i="1"/>
  <c r="S235" i="1"/>
  <c r="P235" i="1"/>
  <c r="F235" i="1"/>
  <c r="E235" i="1"/>
  <c r="AU234" i="1"/>
  <c r="AT234" i="1"/>
  <c r="AQ234" i="1"/>
  <c r="AJ234" i="1"/>
  <c r="AI234" i="1" s="1"/>
  <c r="AH234" i="1" s="1"/>
  <c r="AC234" i="1"/>
  <c r="AA234" i="1"/>
  <c r="S234" i="1"/>
  <c r="P234" i="1"/>
  <c r="F234" i="1"/>
  <c r="E234" i="1"/>
  <c r="AU233" i="1"/>
  <c r="AT233" i="1"/>
  <c r="AQ233" i="1"/>
  <c r="AJ233" i="1"/>
  <c r="AI233" i="1" s="1"/>
  <c r="AH233" i="1" s="1"/>
  <c r="AC233" i="1"/>
  <c r="AA233" i="1"/>
  <c r="S233" i="1"/>
  <c r="P233" i="1"/>
  <c r="F233" i="1"/>
  <c r="E233" i="1"/>
  <c r="AU232" i="1"/>
  <c r="AT232" i="1"/>
  <c r="AQ232" i="1"/>
  <c r="AJ232" i="1"/>
  <c r="AI232" i="1" s="1"/>
  <c r="AH232" i="1" s="1"/>
  <c r="AC232" i="1"/>
  <c r="AA232" i="1"/>
  <c r="S232" i="1"/>
  <c r="P232" i="1"/>
  <c r="F232" i="1"/>
  <c r="E232" i="1"/>
  <c r="AU231" i="1"/>
  <c r="AT231" i="1"/>
  <c r="AQ231" i="1"/>
  <c r="AJ231" i="1"/>
  <c r="AI231" i="1" s="1"/>
  <c r="AH231" i="1" s="1"/>
  <c r="AC231" i="1"/>
  <c r="AA231" i="1"/>
  <c r="S231" i="1"/>
  <c r="P231" i="1"/>
  <c r="F231" i="1"/>
  <c r="E231" i="1"/>
  <c r="AU230" i="1"/>
  <c r="AT230" i="1"/>
  <c r="AQ230" i="1"/>
  <c r="AJ230" i="1"/>
  <c r="AI230" i="1" s="1"/>
  <c r="AH230" i="1" s="1"/>
  <c r="AC230" i="1"/>
  <c r="AA230" i="1"/>
  <c r="S230" i="1"/>
  <c r="P230" i="1"/>
  <c r="F230" i="1"/>
  <c r="E230" i="1"/>
  <c r="AU229" i="1"/>
  <c r="AT229" i="1"/>
  <c r="AQ229" i="1"/>
  <c r="AJ229" i="1"/>
  <c r="AI229" i="1" s="1"/>
  <c r="AH229" i="1" s="1"/>
  <c r="AC229" i="1"/>
  <c r="AA229" i="1"/>
  <c r="S229" i="1"/>
  <c r="P229" i="1"/>
  <c r="F229" i="1"/>
  <c r="E229" i="1"/>
  <c r="AU228" i="1"/>
  <c r="AT228" i="1"/>
  <c r="AQ228" i="1"/>
  <c r="AJ228" i="1"/>
  <c r="AI228" i="1" s="1"/>
  <c r="AH228" i="1" s="1"/>
  <c r="AC228" i="1"/>
  <c r="AA228" i="1"/>
  <c r="S228" i="1"/>
  <c r="P228" i="1"/>
  <c r="F228" i="1"/>
  <c r="E228" i="1"/>
  <c r="AU227" i="1"/>
  <c r="AT227" i="1"/>
  <c r="AQ227" i="1"/>
  <c r="AJ227" i="1"/>
  <c r="AI227" i="1" s="1"/>
  <c r="AH227" i="1" s="1"/>
  <c r="AC227" i="1"/>
  <c r="AA227" i="1"/>
  <c r="S227" i="1"/>
  <c r="P227" i="1"/>
  <c r="F227" i="1"/>
  <c r="E227" i="1"/>
  <c r="AU226" i="1"/>
  <c r="AT226" i="1"/>
  <c r="AQ226" i="1"/>
  <c r="AJ226" i="1"/>
  <c r="AI226" i="1" s="1"/>
  <c r="AH226" i="1" s="1"/>
  <c r="AC226" i="1"/>
  <c r="AA226" i="1"/>
  <c r="S226" i="1"/>
  <c r="P226" i="1"/>
  <c r="F226" i="1"/>
  <c r="E226" i="1"/>
  <c r="AU225" i="1"/>
  <c r="AT225" i="1"/>
  <c r="AQ225" i="1"/>
  <c r="AJ225" i="1"/>
  <c r="AI225" i="1" s="1"/>
  <c r="AH225" i="1" s="1"/>
  <c r="AC225" i="1"/>
  <c r="AA225" i="1"/>
  <c r="S225" i="1"/>
  <c r="P225" i="1"/>
  <c r="F225" i="1"/>
  <c r="E225" i="1"/>
  <c r="AU224" i="1"/>
  <c r="AT224" i="1"/>
  <c r="AQ224" i="1"/>
  <c r="AJ224" i="1"/>
  <c r="AI224" i="1" s="1"/>
  <c r="AH224" i="1" s="1"/>
  <c r="AC224" i="1"/>
  <c r="AA224" i="1"/>
  <c r="S224" i="1"/>
  <c r="P224" i="1"/>
  <c r="F224" i="1"/>
  <c r="E224" i="1"/>
  <c r="AU223" i="1"/>
  <c r="AT223" i="1"/>
  <c r="AQ223" i="1"/>
  <c r="AJ223" i="1"/>
  <c r="AI223" i="1" s="1"/>
  <c r="AH223" i="1" s="1"/>
  <c r="AC223" i="1"/>
  <c r="AA223" i="1"/>
  <c r="S223" i="1"/>
  <c r="P223" i="1"/>
  <c r="F223" i="1"/>
  <c r="E223" i="1"/>
  <c r="AU222" i="1"/>
  <c r="AT222" i="1"/>
  <c r="AQ222" i="1"/>
  <c r="AJ222" i="1"/>
  <c r="AI222" i="1" s="1"/>
  <c r="AH222" i="1" s="1"/>
  <c r="AC222" i="1"/>
  <c r="AA222" i="1"/>
  <c r="S222" i="1"/>
  <c r="P222" i="1"/>
  <c r="F222" i="1"/>
  <c r="E222" i="1"/>
  <c r="AU221" i="1"/>
  <c r="AT221" i="1"/>
  <c r="AQ221" i="1"/>
  <c r="AJ221" i="1"/>
  <c r="AI221" i="1" s="1"/>
  <c r="AH221" i="1" s="1"/>
  <c r="AC221" i="1"/>
  <c r="AA221" i="1"/>
  <c r="S221" i="1"/>
  <c r="P221" i="1"/>
  <c r="F221" i="1"/>
  <c r="E221" i="1"/>
  <c r="AU220" i="1"/>
  <c r="AT220" i="1"/>
  <c r="AQ220" i="1"/>
  <c r="AJ220" i="1"/>
  <c r="AI220" i="1" s="1"/>
  <c r="AH220" i="1" s="1"/>
  <c r="AC220" i="1"/>
  <c r="AA220" i="1"/>
  <c r="S220" i="1"/>
  <c r="P220" i="1"/>
  <c r="F220" i="1"/>
  <c r="E220" i="1"/>
  <c r="AU219" i="1"/>
  <c r="AT219" i="1"/>
  <c r="AQ219" i="1"/>
  <c r="AJ219" i="1"/>
  <c r="AI219" i="1" s="1"/>
  <c r="AH219" i="1" s="1"/>
  <c r="AC219" i="1"/>
  <c r="AA219" i="1"/>
  <c r="S219" i="1"/>
  <c r="P219" i="1"/>
  <c r="F219" i="1"/>
  <c r="E219" i="1"/>
  <c r="AU218" i="1"/>
  <c r="AT218" i="1"/>
  <c r="AQ218" i="1"/>
  <c r="AJ218" i="1"/>
  <c r="AI218" i="1" s="1"/>
  <c r="AH218" i="1" s="1"/>
  <c r="AC218" i="1"/>
  <c r="AA218" i="1"/>
  <c r="S218" i="1"/>
  <c r="P218" i="1"/>
  <c r="F218" i="1"/>
  <c r="E218" i="1"/>
  <c r="AU217" i="1"/>
  <c r="AT217" i="1"/>
  <c r="AQ217" i="1"/>
  <c r="AJ217" i="1"/>
  <c r="AI217" i="1" s="1"/>
  <c r="AH217" i="1" s="1"/>
  <c r="AC217" i="1"/>
  <c r="AA217" i="1"/>
  <c r="S217" i="1"/>
  <c r="P217" i="1"/>
  <c r="F217" i="1"/>
  <c r="E217" i="1"/>
  <c r="AU216" i="1"/>
  <c r="AT216" i="1"/>
  <c r="AQ216" i="1"/>
  <c r="AJ216" i="1"/>
  <c r="AI216" i="1" s="1"/>
  <c r="AH216" i="1" s="1"/>
  <c r="AC216" i="1"/>
  <c r="AA216" i="1"/>
  <c r="S216" i="1"/>
  <c r="P216" i="1"/>
  <c r="F216" i="1"/>
  <c r="E216" i="1"/>
  <c r="AU215" i="1"/>
  <c r="AT215" i="1"/>
  <c r="AQ215" i="1"/>
  <c r="AJ215" i="1"/>
  <c r="AI215" i="1" s="1"/>
  <c r="AH215" i="1" s="1"/>
  <c r="AC215" i="1"/>
  <c r="AA215" i="1"/>
  <c r="S215" i="1"/>
  <c r="P215" i="1"/>
  <c r="F215" i="1"/>
  <c r="E215" i="1"/>
  <c r="AU214" i="1"/>
  <c r="AT214" i="1"/>
  <c r="AQ214" i="1"/>
  <c r="AJ214" i="1"/>
  <c r="AI214" i="1" s="1"/>
  <c r="AH214" i="1" s="1"/>
  <c r="AC214" i="1"/>
  <c r="AA214" i="1"/>
  <c r="S214" i="1"/>
  <c r="P214" i="1"/>
  <c r="F214" i="1"/>
  <c r="E214" i="1"/>
  <c r="AU213" i="1"/>
  <c r="AT213" i="1"/>
  <c r="AQ213" i="1"/>
  <c r="AJ213" i="1"/>
  <c r="AI213" i="1" s="1"/>
  <c r="AH213" i="1" s="1"/>
  <c r="AC213" i="1"/>
  <c r="AA213" i="1"/>
  <c r="S213" i="1"/>
  <c r="P213" i="1"/>
  <c r="F213" i="1"/>
  <c r="E213" i="1"/>
  <c r="AU212" i="1"/>
  <c r="AT212" i="1"/>
  <c r="AQ212" i="1"/>
  <c r="AJ212" i="1"/>
  <c r="AI212" i="1" s="1"/>
  <c r="AH212" i="1" s="1"/>
  <c r="AC212" i="1"/>
  <c r="AA212" i="1"/>
  <c r="S212" i="1"/>
  <c r="P212" i="1"/>
  <c r="F212" i="1"/>
  <c r="E212" i="1"/>
  <c r="AU211" i="1"/>
  <c r="AT211" i="1"/>
  <c r="AQ211" i="1"/>
  <c r="AJ211" i="1"/>
  <c r="AI211" i="1" s="1"/>
  <c r="AH211" i="1" s="1"/>
  <c r="AC211" i="1"/>
  <c r="AA211" i="1"/>
  <c r="S211" i="1"/>
  <c r="P211" i="1"/>
  <c r="F211" i="1"/>
  <c r="E211" i="1"/>
  <c r="AU210" i="1"/>
  <c r="AT210" i="1"/>
  <c r="AQ210" i="1"/>
  <c r="AJ210" i="1"/>
  <c r="AI210" i="1" s="1"/>
  <c r="AH210" i="1" s="1"/>
  <c r="AC210" i="1"/>
  <c r="AA210" i="1"/>
  <c r="S210" i="1"/>
  <c r="P210" i="1"/>
  <c r="F210" i="1"/>
  <c r="E210" i="1"/>
  <c r="AU209" i="1"/>
  <c r="AT209" i="1"/>
  <c r="AQ209" i="1"/>
  <c r="AJ209" i="1"/>
  <c r="AI209" i="1" s="1"/>
  <c r="AH209" i="1" s="1"/>
  <c r="AC209" i="1"/>
  <c r="AA209" i="1"/>
  <c r="S209" i="1"/>
  <c r="P209" i="1"/>
  <c r="F209" i="1"/>
  <c r="E209" i="1"/>
  <c r="AU208" i="1"/>
  <c r="AT208" i="1"/>
  <c r="AQ208" i="1"/>
  <c r="AJ208" i="1"/>
  <c r="AI208" i="1" s="1"/>
  <c r="AH208" i="1" s="1"/>
  <c r="AC208" i="1"/>
  <c r="AA208" i="1"/>
  <c r="S208" i="1"/>
  <c r="P208" i="1"/>
  <c r="F208" i="1"/>
  <c r="E208" i="1"/>
  <c r="AU207" i="1"/>
  <c r="AT207" i="1"/>
  <c r="AQ207" i="1"/>
  <c r="AJ207" i="1"/>
  <c r="AI207" i="1" s="1"/>
  <c r="AH207" i="1" s="1"/>
  <c r="AC207" i="1"/>
  <c r="AA207" i="1"/>
  <c r="S207" i="1"/>
  <c r="P207" i="1"/>
  <c r="F207" i="1"/>
  <c r="E207" i="1"/>
  <c r="AU206" i="1"/>
  <c r="AT206" i="1"/>
  <c r="AQ206" i="1"/>
  <c r="AJ206" i="1"/>
  <c r="AI206" i="1" s="1"/>
  <c r="AH206" i="1" s="1"/>
  <c r="AC206" i="1"/>
  <c r="AA206" i="1"/>
  <c r="S206" i="1"/>
  <c r="P206" i="1"/>
  <c r="F206" i="1"/>
  <c r="E206" i="1"/>
  <c r="AU205" i="1"/>
  <c r="AT205" i="1"/>
  <c r="AQ205" i="1"/>
  <c r="AJ205" i="1"/>
  <c r="AI205" i="1" s="1"/>
  <c r="AH205" i="1" s="1"/>
  <c r="AC205" i="1"/>
  <c r="AA205" i="1"/>
  <c r="S205" i="1"/>
  <c r="P205" i="1"/>
  <c r="F205" i="1"/>
  <c r="E205" i="1"/>
  <c r="AU204" i="1"/>
  <c r="AT204" i="1"/>
  <c r="AQ204" i="1"/>
  <c r="AJ204" i="1"/>
  <c r="AI204" i="1" s="1"/>
  <c r="AH204" i="1" s="1"/>
  <c r="AC204" i="1"/>
  <c r="AA204" i="1"/>
  <c r="S204" i="1"/>
  <c r="P204" i="1"/>
  <c r="F204" i="1"/>
  <c r="E204" i="1"/>
  <c r="AU203" i="1"/>
  <c r="AT203" i="1"/>
  <c r="AQ203" i="1"/>
  <c r="AJ203" i="1"/>
  <c r="AI203" i="1" s="1"/>
  <c r="AH203" i="1" s="1"/>
  <c r="AC203" i="1"/>
  <c r="AA203" i="1"/>
  <c r="S203" i="1"/>
  <c r="P203" i="1"/>
  <c r="F203" i="1"/>
  <c r="E203" i="1"/>
  <c r="AU202" i="1"/>
  <c r="AT202" i="1"/>
  <c r="AQ202" i="1"/>
  <c r="AJ202" i="1"/>
  <c r="AI202" i="1" s="1"/>
  <c r="AH202" i="1" s="1"/>
  <c r="AC202" i="1"/>
  <c r="AA202" i="1"/>
  <c r="S202" i="1"/>
  <c r="P202" i="1"/>
  <c r="F202" i="1"/>
  <c r="E202" i="1"/>
  <c r="AU201" i="1"/>
  <c r="AT201" i="1"/>
  <c r="AQ201" i="1"/>
  <c r="AJ201" i="1"/>
  <c r="AI201" i="1" s="1"/>
  <c r="AH201" i="1" s="1"/>
  <c r="AC201" i="1"/>
  <c r="AA201" i="1"/>
  <c r="S201" i="1"/>
  <c r="P201" i="1"/>
  <c r="F201" i="1"/>
  <c r="E201" i="1"/>
  <c r="AU200" i="1"/>
  <c r="AT200" i="1"/>
  <c r="AQ200" i="1"/>
  <c r="AJ200" i="1"/>
  <c r="AI200" i="1" s="1"/>
  <c r="AH200" i="1" s="1"/>
  <c r="AC200" i="1"/>
  <c r="AA200" i="1"/>
  <c r="S200" i="1"/>
  <c r="P200" i="1"/>
  <c r="F200" i="1"/>
  <c r="E200" i="1"/>
  <c r="AU199" i="1"/>
  <c r="AT199" i="1"/>
  <c r="AQ199" i="1"/>
  <c r="AJ199" i="1"/>
  <c r="AI199" i="1" s="1"/>
  <c r="AH199" i="1" s="1"/>
  <c r="AC199" i="1"/>
  <c r="AA199" i="1"/>
  <c r="S199" i="1"/>
  <c r="P199" i="1"/>
  <c r="F199" i="1"/>
  <c r="E199" i="1"/>
  <c r="AU198" i="1"/>
  <c r="AT198" i="1"/>
  <c r="AQ198" i="1"/>
  <c r="AJ198" i="1"/>
  <c r="AI198" i="1" s="1"/>
  <c r="AH198" i="1" s="1"/>
  <c r="AC198" i="1"/>
  <c r="AA198" i="1"/>
  <c r="S198" i="1"/>
  <c r="P198" i="1"/>
  <c r="F198" i="1"/>
  <c r="E198" i="1"/>
  <c r="AU197" i="1"/>
  <c r="AT197" i="1"/>
  <c r="AQ197" i="1"/>
  <c r="AJ197" i="1"/>
  <c r="AI197" i="1" s="1"/>
  <c r="AH197" i="1" s="1"/>
  <c r="AC197" i="1"/>
  <c r="AA197" i="1"/>
  <c r="S197" i="1"/>
  <c r="P197" i="1"/>
  <c r="F197" i="1"/>
  <c r="E197" i="1"/>
  <c r="AU196" i="1"/>
  <c r="AT196" i="1"/>
  <c r="AQ196" i="1"/>
  <c r="AJ196" i="1"/>
  <c r="AI196" i="1" s="1"/>
  <c r="AH196" i="1" s="1"/>
  <c r="AC196" i="1"/>
  <c r="AA196" i="1"/>
  <c r="S196" i="1"/>
  <c r="P196" i="1"/>
  <c r="F196" i="1"/>
  <c r="E196" i="1"/>
  <c r="AU195" i="1"/>
  <c r="AT195" i="1"/>
  <c r="AQ195" i="1"/>
  <c r="AJ195" i="1"/>
  <c r="AI195" i="1" s="1"/>
  <c r="AH195" i="1" s="1"/>
  <c r="AC195" i="1"/>
  <c r="AA195" i="1"/>
  <c r="S195" i="1"/>
  <c r="P195" i="1"/>
  <c r="F195" i="1"/>
  <c r="E195" i="1"/>
  <c r="AU194" i="1"/>
  <c r="AT194" i="1"/>
  <c r="AQ194" i="1"/>
  <c r="AJ194" i="1"/>
  <c r="AI194" i="1" s="1"/>
  <c r="AH194" i="1" s="1"/>
  <c r="AC194" i="1"/>
  <c r="AA194" i="1"/>
  <c r="S194" i="1"/>
  <c r="P194" i="1"/>
  <c r="F194" i="1"/>
  <c r="E194" i="1"/>
  <c r="AU193" i="1"/>
  <c r="AT193" i="1"/>
  <c r="AQ193" i="1"/>
  <c r="AJ193" i="1"/>
  <c r="AI193" i="1" s="1"/>
  <c r="AH193" i="1" s="1"/>
  <c r="AC193" i="1"/>
  <c r="AA193" i="1"/>
  <c r="S193" i="1"/>
  <c r="P193" i="1"/>
  <c r="F193" i="1"/>
  <c r="E193" i="1"/>
  <c r="AU192" i="1"/>
  <c r="AT192" i="1"/>
  <c r="AQ192" i="1"/>
  <c r="AJ192" i="1"/>
  <c r="AI192" i="1" s="1"/>
  <c r="AH192" i="1" s="1"/>
  <c r="AC192" i="1"/>
  <c r="AA192" i="1"/>
  <c r="S192" i="1"/>
  <c r="P192" i="1"/>
  <c r="F192" i="1"/>
  <c r="E192" i="1"/>
  <c r="AU191" i="1"/>
  <c r="AT191" i="1"/>
  <c r="AQ191" i="1"/>
  <c r="AJ191" i="1"/>
  <c r="AI191" i="1" s="1"/>
  <c r="AH191" i="1" s="1"/>
  <c r="AC191" i="1"/>
  <c r="AA191" i="1"/>
  <c r="S191" i="1"/>
  <c r="P191" i="1"/>
  <c r="F191" i="1"/>
  <c r="E191" i="1"/>
  <c r="AU190" i="1"/>
  <c r="AT190" i="1"/>
  <c r="AQ190" i="1"/>
  <c r="AJ190" i="1"/>
  <c r="AI190" i="1" s="1"/>
  <c r="AH190" i="1" s="1"/>
  <c r="AC190" i="1"/>
  <c r="AA190" i="1"/>
  <c r="S190" i="1"/>
  <c r="P190" i="1"/>
  <c r="F190" i="1"/>
  <c r="E190" i="1"/>
  <c r="AU189" i="1"/>
  <c r="AT189" i="1"/>
  <c r="AQ189" i="1"/>
  <c r="AJ189" i="1"/>
  <c r="AI189" i="1" s="1"/>
  <c r="AH189" i="1" s="1"/>
  <c r="AC189" i="1"/>
  <c r="AA189" i="1"/>
  <c r="S189" i="1"/>
  <c r="P189" i="1"/>
  <c r="F189" i="1"/>
  <c r="E189" i="1"/>
  <c r="AU188" i="1"/>
  <c r="AT188" i="1"/>
  <c r="AQ188" i="1"/>
  <c r="AJ188" i="1"/>
  <c r="AI188" i="1" s="1"/>
  <c r="AH188" i="1" s="1"/>
  <c r="AC188" i="1"/>
  <c r="AA188" i="1"/>
  <c r="S188" i="1"/>
  <c r="P188" i="1"/>
  <c r="F188" i="1"/>
  <c r="E188" i="1"/>
  <c r="AU187" i="1"/>
  <c r="AT187" i="1"/>
  <c r="AQ187" i="1"/>
  <c r="AJ187" i="1"/>
  <c r="AI187" i="1" s="1"/>
  <c r="AH187" i="1" s="1"/>
  <c r="AC187" i="1"/>
  <c r="AA187" i="1"/>
  <c r="S187" i="1"/>
  <c r="P187" i="1"/>
  <c r="F187" i="1"/>
  <c r="E187" i="1"/>
  <c r="AU186" i="1"/>
  <c r="AT186" i="1"/>
  <c r="AQ186" i="1"/>
  <c r="AJ186" i="1"/>
  <c r="AI186" i="1" s="1"/>
  <c r="AH186" i="1" s="1"/>
  <c r="AC186" i="1"/>
  <c r="AA186" i="1"/>
  <c r="S186" i="1"/>
  <c r="P186" i="1"/>
  <c r="F186" i="1"/>
  <c r="E186" i="1"/>
  <c r="AU185" i="1"/>
  <c r="AT185" i="1"/>
  <c r="AQ185" i="1"/>
  <c r="AJ185" i="1"/>
  <c r="AI185" i="1" s="1"/>
  <c r="AH185" i="1" s="1"/>
  <c r="AC185" i="1"/>
  <c r="AA185" i="1"/>
  <c r="S185" i="1"/>
  <c r="P185" i="1"/>
  <c r="F185" i="1"/>
  <c r="E185" i="1"/>
  <c r="AU184" i="1"/>
  <c r="AT184" i="1"/>
  <c r="AQ184" i="1"/>
  <c r="AJ184" i="1"/>
  <c r="AI184" i="1" s="1"/>
  <c r="AH184" i="1" s="1"/>
  <c r="AC184" i="1"/>
  <c r="AA184" i="1"/>
  <c r="S184" i="1"/>
  <c r="P184" i="1"/>
  <c r="F184" i="1"/>
  <c r="E184" i="1"/>
  <c r="AU183" i="1"/>
  <c r="AT183" i="1"/>
  <c r="AQ183" i="1"/>
  <c r="AJ183" i="1"/>
  <c r="AI183" i="1" s="1"/>
  <c r="AH183" i="1" s="1"/>
  <c r="AC183" i="1"/>
  <c r="AA183" i="1"/>
  <c r="S183" i="1"/>
  <c r="P183" i="1"/>
  <c r="F183" i="1"/>
  <c r="E183" i="1"/>
  <c r="AU182" i="1"/>
  <c r="AT182" i="1"/>
  <c r="AQ182" i="1"/>
  <c r="AJ182" i="1"/>
  <c r="AI182" i="1" s="1"/>
  <c r="AH182" i="1" s="1"/>
  <c r="AC182" i="1"/>
  <c r="AA182" i="1"/>
  <c r="S182" i="1"/>
  <c r="P182" i="1"/>
  <c r="F182" i="1"/>
  <c r="E182" i="1"/>
  <c r="AU181" i="1"/>
  <c r="AT181" i="1"/>
  <c r="AQ181" i="1"/>
  <c r="AJ181" i="1"/>
  <c r="AI181" i="1" s="1"/>
  <c r="AH181" i="1" s="1"/>
  <c r="AC181" i="1"/>
  <c r="AA181" i="1"/>
  <c r="S181" i="1"/>
  <c r="P181" i="1"/>
  <c r="F181" i="1"/>
  <c r="E181" i="1"/>
  <c r="AU180" i="1"/>
  <c r="AT180" i="1"/>
  <c r="AQ180" i="1"/>
  <c r="AJ180" i="1"/>
  <c r="AI180" i="1" s="1"/>
  <c r="AH180" i="1" s="1"/>
  <c r="AC180" i="1"/>
  <c r="AA180" i="1"/>
  <c r="S180" i="1"/>
  <c r="P180" i="1"/>
  <c r="F180" i="1"/>
  <c r="E180" i="1"/>
  <c r="AU179" i="1"/>
  <c r="AT179" i="1"/>
  <c r="AQ179" i="1"/>
  <c r="AJ179" i="1"/>
  <c r="AI179" i="1" s="1"/>
  <c r="AH179" i="1" s="1"/>
  <c r="AC179" i="1"/>
  <c r="AA179" i="1"/>
  <c r="S179" i="1"/>
  <c r="P179" i="1"/>
  <c r="F179" i="1"/>
  <c r="E179" i="1"/>
  <c r="AU178" i="1"/>
  <c r="AT178" i="1"/>
  <c r="AQ178" i="1"/>
  <c r="AJ178" i="1"/>
  <c r="AI178" i="1" s="1"/>
  <c r="AH178" i="1" s="1"/>
  <c r="AC178" i="1"/>
  <c r="AA178" i="1"/>
  <c r="S178" i="1"/>
  <c r="P178" i="1"/>
  <c r="F178" i="1"/>
  <c r="E178" i="1"/>
  <c r="AU177" i="1"/>
  <c r="AT177" i="1"/>
  <c r="AQ177" i="1"/>
  <c r="AJ177" i="1"/>
  <c r="AI177" i="1" s="1"/>
  <c r="AH177" i="1" s="1"/>
  <c r="AC177" i="1"/>
  <c r="AA177" i="1"/>
  <c r="S177" i="1"/>
  <c r="P177" i="1"/>
  <c r="F177" i="1"/>
  <c r="E177" i="1"/>
  <c r="AU176" i="1"/>
  <c r="AT176" i="1"/>
  <c r="AQ176" i="1"/>
  <c r="AJ176" i="1"/>
  <c r="AI176" i="1" s="1"/>
  <c r="AH176" i="1" s="1"/>
  <c r="AC176" i="1"/>
  <c r="AA176" i="1"/>
  <c r="S176" i="1"/>
  <c r="P176" i="1"/>
  <c r="F176" i="1"/>
  <c r="E176" i="1"/>
  <c r="AU175" i="1"/>
  <c r="AT175" i="1"/>
  <c r="AQ175" i="1"/>
  <c r="AJ175" i="1"/>
  <c r="AI175" i="1" s="1"/>
  <c r="AH175" i="1" s="1"/>
  <c r="AC175" i="1"/>
  <c r="AA175" i="1"/>
  <c r="S175" i="1"/>
  <c r="P175" i="1"/>
  <c r="F175" i="1"/>
  <c r="E175" i="1"/>
  <c r="AU174" i="1"/>
  <c r="AT174" i="1"/>
  <c r="AQ174" i="1"/>
  <c r="AJ174" i="1"/>
  <c r="AI174" i="1" s="1"/>
  <c r="AH174" i="1" s="1"/>
  <c r="AC174" i="1"/>
  <c r="AA174" i="1"/>
  <c r="S174" i="1"/>
  <c r="P174" i="1"/>
  <c r="F174" i="1"/>
  <c r="E174" i="1"/>
  <c r="AU173" i="1"/>
  <c r="AT173" i="1"/>
  <c r="AQ173" i="1"/>
  <c r="AJ173" i="1"/>
  <c r="AI173" i="1" s="1"/>
  <c r="AH173" i="1" s="1"/>
  <c r="AC173" i="1"/>
  <c r="AA173" i="1"/>
  <c r="S173" i="1"/>
  <c r="P173" i="1"/>
  <c r="F173" i="1"/>
  <c r="E173" i="1"/>
  <c r="AU172" i="1"/>
  <c r="AT172" i="1"/>
  <c r="AQ172" i="1"/>
  <c r="AJ172" i="1"/>
  <c r="AI172" i="1" s="1"/>
  <c r="AH172" i="1" s="1"/>
  <c r="AC172" i="1"/>
  <c r="AA172" i="1"/>
  <c r="S172" i="1"/>
  <c r="P172" i="1"/>
  <c r="E172" i="1" s="1"/>
  <c r="F172" i="1"/>
  <c r="AU171" i="1"/>
  <c r="AT171" i="1"/>
  <c r="AQ171" i="1"/>
  <c r="AJ171" i="1"/>
  <c r="AI171" i="1" s="1"/>
  <c r="AH171" i="1"/>
  <c r="AC171" i="1"/>
  <c r="AA171" i="1"/>
  <c r="S171" i="1"/>
  <c r="P171" i="1"/>
  <c r="E171" i="1" s="1"/>
  <c r="F171" i="1"/>
  <c r="AU170" i="1"/>
  <c r="AT170" i="1"/>
  <c r="AH170" i="1" s="1"/>
  <c r="AQ170" i="1"/>
  <c r="AJ170" i="1"/>
  <c r="AI170" i="1" s="1"/>
  <c r="AC170" i="1"/>
  <c r="AA170" i="1"/>
  <c r="S170" i="1"/>
  <c r="P170" i="1"/>
  <c r="F170" i="1"/>
  <c r="E170" i="1"/>
  <c r="AU169" i="1"/>
  <c r="AT169" i="1"/>
  <c r="AQ169" i="1"/>
  <c r="AJ169" i="1"/>
  <c r="AI169" i="1" s="1"/>
  <c r="AH169" i="1" s="1"/>
  <c r="AC169" i="1"/>
  <c r="AA169" i="1"/>
  <c r="S169" i="1"/>
  <c r="P169" i="1"/>
  <c r="F169" i="1"/>
  <c r="E169" i="1"/>
  <c r="AU168" i="1"/>
  <c r="AT168" i="1"/>
  <c r="AQ168" i="1"/>
  <c r="AJ168" i="1"/>
  <c r="AI168" i="1" s="1"/>
  <c r="AH168" i="1" s="1"/>
  <c r="AC168" i="1"/>
  <c r="AA168" i="1"/>
  <c r="S168" i="1"/>
  <c r="P168" i="1"/>
  <c r="E168" i="1" s="1"/>
  <c r="F168" i="1"/>
  <c r="AU167" i="1"/>
  <c r="AT167" i="1"/>
  <c r="AQ167" i="1"/>
  <c r="AJ167" i="1"/>
  <c r="AI167" i="1" s="1"/>
  <c r="AH167" i="1"/>
  <c r="AC167" i="1"/>
  <c r="AA167" i="1"/>
  <c r="S167" i="1"/>
  <c r="P167" i="1"/>
  <c r="E167" i="1" s="1"/>
  <c r="F167" i="1"/>
  <c r="AU166" i="1"/>
  <c r="AT166" i="1"/>
  <c r="AH166" i="1" s="1"/>
  <c r="AQ166" i="1"/>
  <c r="AJ166" i="1"/>
  <c r="AI166" i="1" s="1"/>
  <c r="AC166" i="1"/>
  <c r="AA166" i="1"/>
  <c r="S166" i="1"/>
  <c r="P166" i="1"/>
  <c r="F166" i="1"/>
  <c r="E166" i="1"/>
  <c r="AU165" i="1"/>
  <c r="AT165" i="1"/>
  <c r="AQ165" i="1"/>
  <c r="AJ165" i="1"/>
  <c r="AI165" i="1" s="1"/>
  <c r="AH165" i="1" s="1"/>
  <c r="AC165" i="1"/>
  <c r="AA165" i="1"/>
  <c r="E165" i="1" s="1"/>
  <c r="S165" i="1"/>
  <c r="P165" i="1"/>
  <c r="F165" i="1"/>
  <c r="AU164" i="1"/>
  <c r="AT164" i="1"/>
  <c r="AQ164" i="1"/>
  <c r="AJ164" i="1"/>
  <c r="AI164" i="1" s="1"/>
  <c r="AH164" i="1" s="1"/>
  <c r="AC164" i="1"/>
  <c r="AA164" i="1"/>
  <c r="S164" i="1"/>
  <c r="P164" i="1"/>
  <c r="E164" i="1" s="1"/>
  <c r="F164" i="1"/>
  <c r="AU163" i="1"/>
  <c r="AT163" i="1"/>
  <c r="AQ163" i="1"/>
  <c r="AJ163" i="1"/>
  <c r="AI163" i="1" s="1"/>
  <c r="AH163" i="1"/>
  <c r="AC163" i="1"/>
  <c r="AA163" i="1"/>
  <c r="S163" i="1"/>
  <c r="P163" i="1"/>
  <c r="E163" i="1" s="1"/>
  <c r="F163" i="1"/>
  <c r="AU162" i="1"/>
  <c r="AT162" i="1"/>
  <c r="AQ162" i="1"/>
  <c r="AJ162" i="1"/>
  <c r="AI162" i="1"/>
  <c r="AH162" i="1"/>
  <c r="AC162" i="1"/>
  <c r="AA162" i="1"/>
  <c r="S162" i="1"/>
  <c r="P162" i="1"/>
  <c r="E162" i="1" s="1"/>
  <c r="F162" i="1"/>
  <c r="AU161" i="1"/>
  <c r="AT161" i="1"/>
  <c r="AH161" i="1" s="1"/>
  <c r="AQ161" i="1"/>
  <c r="AJ161" i="1"/>
  <c r="AI161" i="1"/>
  <c r="AC161" i="1"/>
  <c r="AA161" i="1"/>
  <c r="S161" i="1"/>
  <c r="P161" i="1"/>
  <c r="E161" i="1" s="1"/>
  <c r="F161" i="1"/>
  <c r="AU160" i="1"/>
  <c r="AT160" i="1"/>
  <c r="AH160" i="1" s="1"/>
  <c r="AQ160" i="1"/>
  <c r="AJ160" i="1"/>
  <c r="AI160" i="1"/>
  <c r="AC160" i="1"/>
  <c r="AA160" i="1"/>
  <c r="S160" i="1"/>
  <c r="P160" i="1"/>
  <c r="E160" i="1" s="1"/>
  <c r="F160" i="1"/>
  <c r="AU159" i="1"/>
  <c r="AT159" i="1"/>
  <c r="AQ159" i="1"/>
  <c r="AJ159" i="1"/>
  <c r="AI159" i="1"/>
  <c r="AH159" i="1"/>
  <c r="AC159" i="1"/>
  <c r="AA159" i="1"/>
  <c r="S159" i="1"/>
  <c r="P159" i="1"/>
  <c r="E159" i="1" s="1"/>
  <c r="F159" i="1"/>
  <c r="AU158" i="1"/>
  <c r="AT158" i="1"/>
  <c r="AQ158" i="1"/>
  <c r="AJ158" i="1"/>
  <c r="AI158" i="1"/>
  <c r="AH158" i="1"/>
  <c r="AC158" i="1"/>
  <c r="AA158" i="1"/>
  <c r="S158" i="1"/>
  <c r="P158" i="1"/>
  <c r="E158" i="1" s="1"/>
  <c r="F158" i="1"/>
  <c r="AU157" i="1"/>
  <c r="AT157" i="1"/>
  <c r="AQ157" i="1"/>
  <c r="AJ157" i="1"/>
  <c r="AI157" i="1"/>
  <c r="AH157" i="1"/>
  <c r="AC157" i="1"/>
  <c r="AA157" i="1"/>
  <c r="S157" i="1"/>
  <c r="P157" i="1"/>
  <c r="E157" i="1" s="1"/>
  <c r="F157" i="1"/>
  <c r="AU156" i="1"/>
  <c r="AT156" i="1"/>
  <c r="AQ156" i="1"/>
  <c r="AJ156" i="1"/>
  <c r="AI156" i="1"/>
  <c r="AH156" i="1"/>
  <c r="AC156" i="1"/>
  <c r="AA156" i="1"/>
  <c r="S156" i="1"/>
  <c r="P156" i="1"/>
  <c r="E156" i="1" s="1"/>
  <c r="F156" i="1"/>
  <c r="AU155" i="1"/>
  <c r="AT155" i="1"/>
  <c r="AQ155" i="1"/>
  <c r="AJ155" i="1"/>
  <c r="AI155" i="1"/>
  <c r="AH155" i="1"/>
  <c r="AC155" i="1"/>
  <c r="AA155" i="1"/>
  <c r="S155" i="1"/>
  <c r="P155" i="1"/>
  <c r="E155" i="1" s="1"/>
  <c r="F155" i="1"/>
  <c r="AU154" i="1"/>
  <c r="AT154" i="1"/>
  <c r="AQ154" i="1"/>
  <c r="AJ154" i="1"/>
  <c r="AI154" i="1"/>
  <c r="AH154" i="1"/>
  <c r="AC154" i="1"/>
  <c r="AA154" i="1"/>
  <c r="S154" i="1"/>
  <c r="P154" i="1"/>
  <c r="E154" i="1" s="1"/>
  <c r="F154" i="1"/>
  <c r="AU153" i="1"/>
  <c r="AT153" i="1"/>
  <c r="AQ153" i="1"/>
  <c r="AJ153" i="1"/>
  <c r="AI153" i="1"/>
  <c r="AH153" i="1"/>
  <c r="AC153" i="1"/>
  <c r="AA153" i="1"/>
  <c r="S153" i="1"/>
  <c r="P153" i="1"/>
  <c r="E153" i="1" s="1"/>
  <c r="F153" i="1"/>
  <c r="AU152" i="1"/>
  <c r="AT152" i="1"/>
  <c r="AQ152" i="1"/>
  <c r="AJ152" i="1"/>
  <c r="AI152" i="1"/>
  <c r="AH152" i="1"/>
  <c r="AC152" i="1"/>
  <c r="AA152" i="1"/>
  <c r="S152" i="1"/>
  <c r="P152" i="1"/>
  <c r="E152" i="1" s="1"/>
  <c r="F152" i="1"/>
  <c r="AU151" i="1"/>
  <c r="AT151" i="1"/>
  <c r="AQ151" i="1"/>
  <c r="AJ151" i="1"/>
  <c r="AI151" i="1"/>
  <c r="AH151" i="1"/>
  <c r="AC151" i="1"/>
  <c r="AA151" i="1"/>
  <c r="S151" i="1"/>
  <c r="P151" i="1"/>
  <c r="E151" i="1" s="1"/>
  <c r="F151" i="1"/>
  <c r="AU150" i="1"/>
  <c r="AT150" i="1"/>
  <c r="AQ150" i="1"/>
  <c r="AJ150" i="1"/>
  <c r="AI150" i="1"/>
  <c r="AH150" i="1"/>
  <c r="AC150" i="1"/>
  <c r="AA150" i="1"/>
  <c r="S150" i="1"/>
  <c r="P150" i="1"/>
  <c r="E150" i="1" s="1"/>
  <c r="F150" i="1"/>
  <c r="AU149" i="1"/>
  <c r="AT149" i="1"/>
  <c r="AQ149" i="1"/>
  <c r="AJ149" i="1"/>
  <c r="AI149" i="1"/>
  <c r="AH149" i="1"/>
  <c r="AC149" i="1"/>
  <c r="AA149" i="1"/>
  <c r="S149" i="1"/>
  <c r="P149" i="1"/>
  <c r="E149" i="1" s="1"/>
  <c r="F149" i="1"/>
  <c r="AU148" i="1"/>
  <c r="AT148" i="1"/>
  <c r="AQ148" i="1"/>
  <c r="AJ148" i="1"/>
  <c r="AI148" i="1"/>
  <c r="AH148" i="1"/>
  <c r="AC148" i="1"/>
  <c r="AA148" i="1"/>
  <c r="S148" i="1"/>
  <c r="P148" i="1"/>
  <c r="E148" i="1" s="1"/>
  <c r="F148" i="1"/>
  <c r="AU147" i="1"/>
  <c r="AT147" i="1"/>
  <c r="AQ147" i="1"/>
  <c r="AJ147" i="1"/>
  <c r="AI147" i="1"/>
  <c r="AH147" i="1"/>
  <c r="AC147" i="1"/>
  <c r="AA147" i="1"/>
  <c r="S147" i="1"/>
  <c r="P147" i="1"/>
  <c r="E147" i="1" s="1"/>
  <c r="F147" i="1"/>
  <c r="AU146" i="1"/>
  <c r="AT146" i="1"/>
  <c r="AQ146" i="1"/>
  <c r="AJ146" i="1"/>
  <c r="AI146" i="1"/>
  <c r="AH146" i="1"/>
  <c r="AC146" i="1"/>
  <c r="AA146" i="1"/>
  <c r="S146" i="1"/>
  <c r="P146" i="1"/>
  <c r="E146" i="1" s="1"/>
  <c r="F146" i="1"/>
  <c r="AU145" i="1"/>
  <c r="AT145" i="1"/>
  <c r="AQ145" i="1"/>
  <c r="AJ145" i="1"/>
  <c r="AI145" i="1"/>
  <c r="AH145" i="1"/>
  <c r="AC145" i="1"/>
  <c r="AA145" i="1"/>
  <c r="S145" i="1"/>
  <c r="P145" i="1"/>
  <c r="E145" i="1" s="1"/>
  <c r="F145" i="1"/>
  <c r="AU144" i="1"/>
  <c r="AT144" i="1"/>
  <c r="AQ144" i="1"/>
  <c r="AJ144" i="1"/>
  <c r="AI144" i="1"/>
  <c r="AH144" i="1"/>
  <c r="AC144" i="1"/>
  <c r="AA144" i="1"/>
  <c r="S144" i="1"/>
  <c r="P144" i="1"/>
  <c r="E144" i="1" s="1"/>
  <c r="F144" i="1"/>
  <c r="AU143" i="1"/>
  <c r="AT143" i="1"/>
  <c r="AQ143" i="1"/>
  <c r="AJ143" i="1"/>
  <c r="AI143" i="1"/>
  <c r="AH143" i="1"/>
  <c r="AC143" i="1"/>
  <c r="AA143" i="1"/>
  <c r="S143" i="1"/>
  <c r="P143" i="1"/>
  <c r="E143" i="1" s="1"/>
  <c r="F143" i="1"/>
  <c r="AU142" i="1"/>
  <c r="AT142" i="1"/>
  <c r="AQ142" i="1"/>
  <c r="AJ142" i="1"/>
  <c r="AI142" i="1"/>
  <c r="AH142" i="1"/>
  <c r="AC142" i="1"/>
  <c r="AA142" i="1"/>
  <c r="S142" i="1"/>
  <c r="P142" i="1"/>
  <c r="E142" i="1" s="1"/>
  <c r="F142" i="1"/>
  <c r="AU141" i="1"/>
  <c r="AT141" i="1"/>
  <c r="AQ141" i="1"/>
  <c r="AJ141" i="1"/>
  <c r="AI141" i="1"/>
  <c r="AH141" i="1"/>
  <c r="AC141" i="1"/>
  <c r="AA141" i="1"/>
  <c r="S141" i="1"/>
  <c r="P141" i="1"/>
  <c r="E141" i="1" s="1"/>
  <c r="F141" i="1"/>
  <c r="AU140" i="1"/>
  <c r="AT140" i="1"/>
  <c r="AQ140" i="1"/>
  <c r="AJ140" i="1"/>
  <c r="AI140" i="1"/>
  <c r="AH140" i="1"/>
  <c r="AC140" i="1"/>
  <c r="AA140" i="1"/>
  <c r="S140" i="1"/>
  <c r="P140" i="1"/>
  <c r="E140" i="1" s="1"/>
  <c r="F140" i="1"/>
  <c r="AU139" i="1"/>
  <c r="AT139" i="1"/>
  <c r="AQ139" i="1"/>
  <c r="AJ139" i="1"/>
  <c r="AI139" i="1"/>
  <c r="AH139" i="1"/>
  <c r="AC139" i="1"/>
  <c r="AA139" i="1"/>
  <c r="S139" i="1"/>
  <c r="P139" i="1"/>
  <c r="F139" i="1"/>
  <c r="E139" i="1" s="1"/>
  <c r="AU138" i="1"/>
  <c r="AT138" i="1"/>
  <c r="AQ138" i="1"/>
  <c r="AJ138" i="1"/>
  <c r="AI138" i="1"/>
  <c r="AH138" i="1"/>
  <c r="AC138" i="1"/>
  <c r="AA138" i="1"/>
  <c r="S138" i="1"/>
  <c r="P138" i="1"/>
  <c r="F138" i="1"/>
  <c r="E138" i="1" s="1"/>
  <c r="AU137" i="1"/>
  <c r="AT137" i="1"/>
  <c r="AQ137" i="1"/>
  <c r="AJ137" i="1"/>
  <c r="AI137" i="1"/>
  <c r="AH137" i="1"/>
  <c r="AC137" i="1"/>
  <c r="AA137" i="1"/>
  <c r="S137" i="1"/>
  <c r="P137" i="1"/>
  <c r="F137" i="1"/>
  <c r="E137" i="1" s="1"/>
  <c r="AU136" i="1"/>
  <c r="AT136" i="1"/>
  <c r="AH136" i="1" s="1"/>
  <c r="AQ136" i="1"/>
  <c r="AJ136" i="1"/>
  <c r="AI136" i="1"/>
  <c r="AC136" i="1"/>
  <c r="AA136" i="1"/>
  <c r="S136" i="1"/>
  <c r="P136" i="1"/>
  <c r="F136" i="1"/>
  <c r="E136" i="1" s="1"/>
  <c r="AU135" i="1"/>
  <c r="AT135" i="1"/>
  <c r="AQ135" i="1"/>
  <c r="AJ135" i="1"/>
  <c r="AI135" i="1"/>
  <c r="AH135" i="1"/>
  <c r="AC135" i="1"/>
  <c r="AA135" i="1"/>
  <c r="S135" i="1"/>
  <c r="P135" i="1"/>
  <c r="F135" i="1"/>
  <c r="E135" i="1" s="1"/>
  <c r="AU134" i="1"/>
  <c r="AT134" i="1"/>
  <c r="AQ134" i="1"/>
  <c r="AJ134" i="1"/>
  <c r="AI134" i="1"/>
  <c r="AH134" i="1"/>
  <c r="AC134" i="1"/>
  <c r="AA134" i="1"/>
  <c r="S134" i="1"/>
  <c r="P134" i="1"/>
  <c r="F134" i="1"/>
  <c r="E134" i="1" s="1"/>
  <c r="AU133" i="1"/>
  <c r="AT133" i="1"/>
  <c r="AQ133" i="1"/>
  <c r="AJ133" i="1"/>
  <c r="AI133" i="1"/>
  <c r="AH133" i="1"/>
  <c r="AC133" i="1"/>
  <c r="AA133" i="1"/>
  <c r="S133" i="1"/>
  <c r="P133" i="1"/>
  <c r="F133" i="1"/>
  <c r="E133" i="1" s="1"/>
  <c r="AU132" i="1"/>
  <c r="AT132" i="1"/>
  <c r="AQ132" i="1"/>
  <c r="AJ132" i="1"/>
  <c r="AI132" i="1"/>
  <c r="AH132" i="1"/>
  <c r="AC132" i="1"/>
  <c r="AA132" i="1"/>
  <c r="S132" i="1"/>
  <c r="P132" i="1"/>
  <c r="F132" i="1"/>
  <c r="E132" i="1" s="1"/>
  <c r="AU131" i="1"/>
  <c r="AT131" i="1"/>
  <c r="AQ131" i="1"/>
  <c r="AJ131" i="1"/>
  <c r="AI131" i="1"/>
  <c r="AH131" i="1"/>
  <c r="AC131" i="1"/>
  <c r="AA131" i="1"/>
  <c r="S131" i="1"/>
  <c r="P131" i="1"/>
  <c r="F131" i="1"/>
  <c r="E131" i="1" s="1"/>
  <c r="AU130" i="1"/>
  <c r="AT130" i="1"/>
  <c r="AQ130" i="1"/>
  <c r="AJ130" i="1"/>
  <c r="AI130" i="1"/>
  <c r="AH130" i="1"/>
  <c r="AC130" i="1"/>
  <c r="AA130" i="1"/>
  <c r="S130" i="1"/>
  <c r="P130" i="1"/>
  <c r="F130" i="1"/>
  <c r="E130" i="1" s="1"/>
  <c r="AU129" i="1"/>
  <c r="AT129" i="1"/>
  <c r="AQ129" i="1"/>
  <c r="AJ129" i="1"/>
  <c r="AI129" i="1"/>
  <c r="AH129" i="1"/>
  <c r="AC129" i="1"/>
  <c r="AA129" i="1"/>
  <c r="S129" i="1"/>
  <c r="P129" i="1"/>
  <c r="F129" i="1"/>
  <c r="E129" i="1" s="1"/>
  <c r="AU128" i="1"/>
  <c r="AT128" i="1"/>
  <c r="AQ128" i="1"/>
  <c r="AJ128" i="1"/>
  <c r="AI128" i="1"/>
  <c r="AH128" i="1"/>
  <c r="AC128" i="1"/>
  <c r="AA128" i="1"/>
  <c r="S128" i="1"/>
  <c r="P128" i="1"/>
  <c r="F128" i="1"/>
  <c r="E128" i="1" s="1"/>
  <c r="AU127" i="1"/>
  <c r="AT127" i="1"/>
  <c r="AQ127" i="1"/>
  <c r="AJ127" i="1"/>
  <c r="AI127" i="1"/>
  <c r="AH127" i="1"/>
  <c r="AC127" i="1"/>
  <c r="AA127" i="1"/>
  <c r="S127" i="1"/>
  <c r="P127" i="1"/>
  <c r="F127" i="1"/>
  <c r="E127" i="1" s="1"/>
  <c r="AU126" i="1"/>
  <c r="AT126" i="1"/>
  <c r="AQ126" i="1"/>
  <c r="AJ126" i="1"/>
  <c r="AI126" i="1"/>
  <c r="AH126" i="1"/>
  <c r="AC126" i="1"/>
  <c r="AA126" i="1"/>
  <c r="S126" i="1"/>
  <c r="P126" i="1"/>
  <c r="F126" i="1"/>
  <c r="E126" i="1" s="1"/>
  <c r="AU125" i="1"/>
  <c r="AT125" i="1"/>
  <c r="AQ125" i="1"/>
  <c r="AJ125" i="1"/>
  <c r="AI125" i="1"/>
  <c r="AH125" i="1"/>
  <c r="AC125" i="1"/>
  <c r="AA125" i="1"/>
  <c r="S125" i="1"/>
  <c r="P125" i="1"/>
  <c r="F125" i="1"/>
  <c r="E125" i="1" s="1"/>
  <c r="AU124" i="1"/>
  <c r="AT124" i="1"/>
  <c r="AQ124" i="1"/>
  <c r="AJ124" i="1"/>
  <c r="AI124" i="1"/>
  <c r="AH124" i="1"/>
  <c r="AC124" i="1"/>
  <c r="AA124" i="1"/>
  <c r="S124" i="1"/>
  <c r="P124" i="1"/>
  <c r="F124" i="1"/>
  <c r="E124" i="1" s="1"/>
  <c r="AU123" i="1"/>
  <c r="AT123" i="1"/>
  <c r="AQ123" i="1"/>
  <c r="AJ123" i="1"/>
  <c r="AI123" i="1"/>
  <c r="AH123" i="1"/>
  <c r="AC123" i="1"/>
  <c r="AA123" i="1"/>
  <c r="S123" i="1"/>
  <c r="P123" i="1"/>
  <c r="F123" i="1"/>
  <c r="E123" i="1" s="1"/>
  <c r="AU122" i="1"/>
  <c r="AT122" i="1"/>
  <c r="AQ122" i="1"/>
  <c r="AJ122" i="1"/>
  <c r="AI122" i="1"/>
  <c r="AH122" i="1"/>
  <c r="AC122" i="1"/>
  <c r="AA122" i="1"/>
  <c r="S122" i="1"/>
  <c r="P122" i="1"/>
  <c r="F122" i="1"/>
  <c r="E122" i="1" s="1"/>
  <c r="AU121" i="1"/>
  <c r="AT121" i="1"/>
  <c r="AQ121" i="1"/>
  <c r="AJ121" i="1"/>
  <c r="AI121" i="1"/>
  <c r="AH121" i="1"/>
  <c r="AC121" i="1"/>
  <c r="AA121" i="1"/>
  <c r="S121" i="1"/>
  <c r="P121" i="1"/>
  <c r="F121" i="1"/>
  <c r="E121" i="1" s="1"/>
  <c r="AU120" i="1"/>
  <c r="AT120" i="1"/>
  <c r="AQ120" i="1"/>
  <c r="AJ120" i="1"/>
  <c r="AI120" i="1"/>
  <c r="AH120" i="1"/>
  <c r="AC120" i="1"/>
  <c r="AA120" i="1"/>
  <c r="S120" i="1"/>
  <c r="P120" i="1"/>
  <c r="F120" i="1"/>
  <c r="E120" i="1" s="1"/>
  <c r="AU119" i="1"/>
  <c r="AT119" i="1"/>
  <c r="AQ119" i="1"/>
  <c r="AJ119" i="1"/>
  <c r="AI119" i="1"/>
  <c r="AH119" i="1"/>
  <c r="AC119" i="1"/>
  <c r="AA119" i="1"/>
  <c r="S119" i="1"/>
  <c r="P119" i="1"/>
  <c r="F119" i="1"/>
  <c r="E119" i="1" s="1"/>
  <c r="AU118" i="1"/>
  <c r="AT118" i="1"/>
  <c r="AQ118" i="1"/>
  <c r="AJ118" i="1"/>
  <c r="AI118" i="1"/>
  <c r="AH118" i="1"/>
  <c r="AC118" i="1"/>
  <c r="AA118" i="1"/>
  <c r="S118" i="1"/>
  <c r="P118" i="1"/>
  <c r="F118" i="1"/>
  <c r="E118" i="1" s="1"/>
  <c r="AU117" i="1"/>
  <c r="AT117" i="1"/>
  <c r="AQ117" i="1"/>
  <c r="AJ117" i="1"/>
  <c r="AI117" i="1"/>
  <c r="AH117" i="1"/>
  <c r="AC117" i="1"/>
  <c r="AA117" i="1"/>
  <c r="S117" i="1"/>
  <c r="P117" i="1"/>
  <c r="F117" i="1"/>
  <c r="E117" i="1" s="1"/>
  <c r="AU116" i="1"/>
  <c r="AT116" i="1"/>
  <c r="AQ116" i="1"/>
  <c r="AJ116" i="1"/>
  <c r="AI116" i="1"/>
  <c r="AH116" i="1"/>
  <c r="AC116" i="1"/>
  <c r="AA116" i="1"/>
  <c r="S116" i="1"/>
  <c r="P116" i="1"/>
  <c r="F116" i="1"/>
  <c r="E116" i="1" s="1"/>
  <c r="AU115" i="1"/>
  <c r="AT115" i="1"/>
  <c r="AQ115" i="1"/>
  <c r="AJ115" i="1"/>
  <c r="AI115" i="1"/>
  <c r="AH115" i="1"/>
  <c r="AC115" i="1"/>
  <c r="AA115" i="1"/>
  <c r="S115" i="1"/>
  <c r="P115" i="1"/>
  <c r="F115" i="1"/>
  <c r="E115" i="1" s="1"/>
  <c r="AU114" i="1"/>
  <c r="AT114" i="1"/>
  <c r="AQ114" i="1"/>
  <c r="AJ114" i="1"/>
  <c r="AI114" i="1"/>
  <c r="AH114" i="1"/>
  <c r="AC114" i="1"/>
  <c r="AA114" i="1"/>
  <c r="S114" i="1"/>
  <c r="P114" i="1"/>
  <c r="F114" i="1"/>
  <c r="E114" i="1" s="1"/>
  <c r="AU113" i="1"/>
  <c r="AT113" i="1"/>
  <c r="AQ113" i="1"/>
  <c r="AJ113" i="1"/>
  <c r="AI113" i="1"/>
  <c r="AH113" i="1"/>
  <c r="AC113" i="1"/>
  <c r="AA113" i="1"/>
  <c r="S113" i="1"/>
  <c r="P113" i="1"/>
  <c r="F113" i="1"/>
  <c r="E113" i="1" s="1"/>
  <c r="AU112" i="1"/>
  <c r="AT112" i="1"/>
  <c r="AQ112" i="1"/>
  <c r="AJ112" i="1"/>
  <c r="AI112" i="1"/>
  <c r="AH112" i="1"/>
  <c r="AC112" i="1"/>
  <c r="AA112" i="1"/>
  <c r="S112" i="1"/>
  <c r="P112" i="1"/>
  <c r="F112" i="1"/>
  <c r="E112" i="1" s="1"/>
  <c r="AU111" i="1"/>
  <c r="AT111" i="1"/>
  <c r="AQ111" i="1"/>
  <c r="AJ111" i="1"/>
  <c r="AI111" i="1"/>
  <c r="AH111" i="1"/>
  <c r="AC111" i="1"/>
  <c r="AA111" i="1"/>
  <c r="S111" i="1"/>
  <c r="P111" i="1"/>
  <c r="F111" i="1"/>
  <c r="E111" i="1" s="1"/>
  <c r="AU110" i="1"/>
  <c r="AT110" i="1"/>
  <c r="AQ110" i="1"/>
  <c r="AJ110" i="1"/>
  <c r="AI110" i="1"/>
  <c r="AH110" i="1"/>
  <c r="AC110" i="1"/>
  <c r="AA110" i="1"/>
  <c r="S110" i="1"/>
  <c r="P110" i="1"/>
  <c r="F110" i="1"/>
  <c r="E110" i="1" s="1"/>
  <c r="AU109" i="1"/>
  <c r="AT109" i="1"/>
  <c r="AQ109" i="1"/>
  <c r="AJ109" i="1"/>
  <c r="AI109" i="1"/>
  <c r="AH109" i="1"/>
  <c r="AC109" i="1"/>
  <c r="AA109" i="1"/>
  <c r="S109" i="1"/>
  <c r="P109" i="1"/>
  <c r="F109" i="1"/>
  <c r="E109" i="1" s="1"/>
  <c r="AU108" i="1"/>
  <c r="AT108" i="1"/>
  <c r="AQ108" i="1"/>
  <c r="AJ108" i="1"/>
  <c r="AI108" i="1"/>
  <c r="AH108" i="1"/>
  <c r="AC108" i="1"/>
  <c r="AA108" i="1"/>
  <c r="S108" i="1"/>
  <c r="P108" i="1"/>
  <c r="F108" i="1"/>
  <c r="E108" i="1" s="1"/>
  <c r="AU107" i="1"/>
  <c r="AT107" i="1"/>
  <c r="AQ107" i="1"/>
  <c r="AJ107" i="1"/>
  <c r="AI107" i="1"/>
  <c r="AH107" i="1"/>
  <c r="AC107" i="1"/>
  <c r="AA107" i="1"/>
  <c r="S107" i="1"/>
  <c r="P107" i="1"/>
  <c r="F107" i="1"/>
  <c r="E107" i="1" s="1"/>
  <c r="AU106" i="1"/>
  <c r="AT106" i="1"/>
  <c r="AQ106" i="1"/>
  <c r="AJ106" i="1"/>
  <c r="AI106" i="1"/>
  <c r="AH106" i="1"/>
  <c r="AC106" i="1"/>
  <c r="AA106" i="1"/>
  <c r="S106" i="1"/>
  <c r="P106" i="1"/>
  <c r="F106" i="1"/>
  <c r="E106" i="1" s="1"/>
  <c r="AU105" i="1"/>
  <c r="AT105" i="1"/>
  <c r="AQ105" i="1"/>
  <c r="AJ105" i="1"/>
  <c r="AI105" i="1"/>
  <c r="AH105" i="1"/>
  <c r="AC105" i="1"/>
  <c r="AA105" i="1"/>
  <c r="S105" i="1"/>
  <c r="P105" i="1"/>
  <c r="F105" i="1"/>
  <c r="E105" i="1" s="1"/>
  <c r="AU104" i="1"/>
  <c r="AT104" i="1"/>
  <c r="AQ104" i="1"/>
  <c r="AJ104" i="1"/>
  <c r="AI104" i="1"/>
  <c r="AH104" i="1"/>
  <c r="AC104" i="1"/>
  <c r="AA104" i="1"/>
  <c r="S104" i="1"/>
  <c r="P104" i="1"/>
  <c r="F104" i="1"/>
  <c r="E104" i="1" s="1"/>
  <c r="AU103" i="1"/>
  <c r="AT103" i="1"/>
  <c r="AQ103" i="1"/>
  <c r="AJ103" i="1"/>
  <c r="AI103" i="1"/>
  <c r="AH103" i="1"/>
  <c r="AC103" i="1"/>
  <c r="AA103" i="1"/>
  <c r="S103" i="1"/>
  <c r="P103" i="1"/>
  <c r="F103" i="1"/>
  <c r="E103" i="1" s="1"/>
  <c r="AU102" i="1"/>
  <c r="AT102" i="1"/>
  <c r="AQ102" i="1"/>
  <c r="AJ102" i="1"/>
  <c r="AI102" i="1"/>
  <c r="AH102" i="1"/>
  <c r="AC102" i="1"/>
  <c r="AA102" i="1"/>
  <c r="S102" i="1"/>
  <c r="P102" i="1"/>
  <c r="F102" i="1"/>
  <c r="E102" i="1" s="1"/>
  <c r="AU101" i="1"/>
  <c r="AT101" i="1"/>
  <c r="AQ101" i="1"/>
  <c r="AJ101" i="1"/>
  <c r="AI101" i="1"/>
  <c r="AH101" i="1"/>
  <c r="AC101" i="1"/>
  <c r="AA101" i="1"/>
  <c r="S101" i="1"/>
  <c r="P101" i="1"/>
  <c r="F101" i="1"/>
  <c r="E101" i="1" s="1"/>
  <c r="AU100" i="1"/>
  <c r="AT100" i="1"/>
  <c r="AQ100" i="1"/>
  <c r="AJ100" i="1"/>
  <c r="AI100" i="1"/>
  <c r="AH100" i="1"/>
  <c r="AC100" i="1"/>
  <c r="AA100" i="1"/>
  <c r="S100" i="1"/>
  <c r="P100" i="1"/>
  <c r="F100" i="1"/>
  <c r="E100" i="1" s="1"/>
  <c r="AU99" i="1"/>
  <c r="AT99" i="1"/>
  <c r="AQ99" i="1"/>
  <c r="AJ99" i="1"/>
  <c r="AI99" i="1"/>
  <c r="AH99" i="1"/>
  <c r="AC99" i="1"/>
  <c r="AA99" i="1"/>
  <c r="S99" i="1"/>
  <c r="P99" i="1"/>
  <c r="F99" i="1"/>
  <c r="E99" i="1" s="1"/>
  <c r="AU98" i="1"/>
  <c r="AT98" i="1"/>
  <c r="AQ98" i="1"/>
  <c r="AJ98" i="1"/>
  <c r="AI98" i="1"/>
  <c r="AH98" i="1"/>
  <c r="AC98" i="1"/>
  <c r="AA98" i="1"/>
  <c r="S98" i="1"/>
  <c r="P98" i="1"/>
  <c r="F98" i="1"/>
  <c r="E98" i="1" s="1"/>
  <c r="AU97" i="1"/>
  <c r="AT97" i="1"/>
  <c r="AQ97" i="1"/>
  <c r="AJ97" i="1"/>
  <c r="AI97" i="1"/>
  <c r="AH97" i="1"/>
  <c r="AC97" i="1"/>
  <c r="AA97" i="1"/>
  <c r="S97" i="1"/>
  <c r="P97" i="1"/>
  <c r="F97" i="1"/>
  <c r="E97" i="1" s="1"/>
  <c r="AU96" i="1"/>
  <c r="AT96" i="1"/>
  <c r="AQ96" i="1"/>
  <c r="AJ96" i="1"/>
  <c r="AI96" i="1"/>
  <c r="AH96" i="1"/>
  <c r="AC96" i="1"/>
  <c r="AA96" i="1"/>
  <c r="S96" i="1"/>
  <c r="P96" i="1"/>
  <c r="F96" i="1"/>
  <c r="E96" i="1" s="1"/>
  <c r="AU95" i="1"/>
  <c r="AT95" i="1"/>
  <c r="AQ95" i="1"/>
  <c r="AJ95" i="1"/>
  <c r="AI95" i="1"/>
  <c r="AH95" i="1"/>
  <c r="AC95" i="1"/>
  <c r="AA95" i="1"/>
  <c r="S95" i="1"/>
  <c r="P95" i="1"/>
  <c r="F95" i="1"/>
  <c r="E95" i="1" s="1"/>
  <c r="AU94" i="1"/>
  <c r="AT94" i="1"/>
  <c r="AH94" i="1" s="1"/>
  <c r="AQ94" i="1"/>
  <c r="AJ94" i="1"/>
  <c r="AI94" i="1"/>
  <c r="AC94" i="1"/>
  <c r="AA94" i="1"/>
  <c r="S94" i="1"/>
  <c r="P94" i="1"/>
  <c r="F94" i="1"/>
  <c r="E94" i="1" s="1"/>
  <c r="AU93" i="1"/>
  <c r="AT93" i="1"/>
  <c r="AQ93" i="1"/>
  <c r="AJ93" i="1"/>
  <c r="AI93" i="1"/>
  <c r="AH93" i="1"/>
  <c r="AC93" i="1"/>
  <c r="AA93" i="1"/>
  <c r="S93" i="1"/>
  <c r="P93" i="1"/>
  <c r="F93" i="1"/>
  <c r="E93" i="1" s="1"/>
  <c r="AU92" i="1"/>
  <c r="AT92" i="1"/>
  <c r="AQ92" i="1"/>
  <c r="AJ92" i="1"/>
  <c r="AI92" i="1"/>
  <c r="AH92" i="1"/>
  <c r="AC92" i="1"/>
  <c r="AA92" i="1"/>
  <c r="S92" i="1"/>
  <c r="P92" i="1"/>
  <c r="F92" i="1"/>
  <c r="E92" i="1" s="1"/>
  <c r="AU91" i="1"/>
  <c r="AT91" i="1"/>
  <c r="AQ91" i="1"/>
  <c r="AJ91" i="1"/>
  <c r="AI91" i="1"/>
  <c r="AH91" i="1"/>
  <c r="AC91" i="1"/>
  <c r="AA91" i="1"/>
  <c r="S91" i="1"/>
  <c r="P91" i="1"/>
  <c r="F91" i="1"/>
  <c r="E91" i="1" s="1"/>
  <c r="AU90" i="1"/>
  <c r="AT90" i="1"/>
  <c r="AQ90" i="1"/>
  <c r="AJ90" i="1"/>
  <c r="AI90" i="1"/>
  <c r="AH90" i="1"/>
  <c r="AC90" i="1"/>
  <c r="AA90" i="1"/>
  <c r="S90" i="1"/>
  <c r="P90" i="1"/>
  <c r="F90" i="1"/>
  <c r="E90" i="1" s="1"/>
  <c r="AU89" i="1"/>
  <c r="AT89" i="1"/>
  <c r="AQ89" i="1"/>
  <c r="AJ89" i="1"/>
  <c r="AI89" i="1"/>
  <c r="AH89" i="1"/>
  <c r="AC89" i="1"/>
  <c r="AA89" i="1"/>
  <c r="S89" i="1"/>
  <c r="P89" i="1"/>
  <c r="F89" i="1"/>
  <c r="E89" i="1" s="1"/>
  <c r="AU88" i="1"/>
  <c r="AT88" i="1"/>
  <c r="AQ88" i="1"/>
  <c r="AJ88" i="1"/>
  <c r="AI88" i="1"/>
  <c r="AH88" i="1"/>
  <c r="AC88" i="1"/>
  <c r="AA88" i="1"/>
  <c r="S88" i="1"/>
  <c r="P88" i="1"/>
  <c r="F88" i="1"/>
  <c r="E88" i="1" s="1"/>
  <c r="AU87" i="1"/>
  <c r="AT87" i="1"/>
  <c r="AQ87" i="1"/>
  <c r="AJ87" i="1"/>
  <c r="AI87" i="1"/>
  <c r="AH87" i="1"/>
  <c r="AC87" i="1"/>
  <c r="AA87" i="1"/>
  <c r="S87" i="1"/>
  <c r="P87" i="1"/>
  <c r="F87" i="1"/>
  <c r="E87" i="1" s="1"/>
  <c r="AU86" i="1"/>
  <c r="AT86" i="1"/>
  <c r="AQ86" i="1"/>
  <c r="AJ86" i="1"/>
  <c r="AI86" i="1"/>
  <c r="AH86" i="1"/>
  <c r="AC86" i="1"/>
  <c r="AA86" i="1"/>
  <c r="S86" i="1"/>
  <c r="P86" i="1"/>
  <c r="F86" i="1"/>
  <c r="E86" i="1" s="1"/>
  <c r="AU85" i="1"/>
  <c r="AT85" i="1"/>
  <c r="AQ85" i="1"/>
  <c r="AJ85" i="1"/>
  <c r="AI85" i="1"/>
  <c r="AH85" i="1"/>
  <c r="AC85" i="1"/>
  <c r="AA85" i="1"/>
  <c r="S85" i="1"/>
  <c r="P85" i="1"/>
  <c r="F85" i="1"/>
  <c r="E85" i="1" s="1"/>
  <c r="AU84" i="1"/>
  <c r="AT84" i="1"/>
  <c r="AQ84" i="1"/>
  <c r="AJ84" i="1"/>
  <c r="AI84" i="1"/>
  <c r="AH84" i="1"/>
  <c r="AC84" i="1"/>
  <c r="AA84" i="1"/>
  <c r="S84" i="1"/>
  <c r="P84" i="1"/>
  <c r="F84" i="1"/>
  <c r="E84" i="1" s="1"/>
  <c r="AU83" i="1"/>
  <c r="AT83" i="1"/>
  <c r="AQ83" i="1"/>
  <c r="AJ83" i="1"/>
  <c r="AI83" i="1"/>
  <c r="AH83" i="1"/>
  <c r="AC83" i="1"/>
  <c r="AA83" i="1"/>
  <c r="S83" i="1"/>
  <c r="P83" i="1"/>
  <c r="F83" i="1"/>
  <c r="E83" i="1" s="1"/>
  <c r="AU82" i="1"/>
  <c r="AT82" i="1"/>
  <c r="AQ82" i="1"/>
  <c r="AJ82" i="1"/>
  <c r="AI82" i="1"/>
  <c r="AH82" i="1"/>
  <c r="AC82" i="1"/>
  <c r="AA82" i="1"/>
  <c r="S82" i="1"/>
  <c r="P82" i="1"/>
  <c r="F82" i="1"/>
  <c r="E82" i="1" s="1"/>
  <c r="AU81" i="1"/>
  <c r="AT81" i="1"/>
  <c r="AQ81" i="1"/>
  <c r="AJ81" i="1"/>
  <c r="AI81" i="1"/>
  <c r="AH81" i="1"/>
  <c r="AC81" i="1"/>
  <c r="AA81" i="1"/>
  <c r="S81" i="1"/>
  <c r="P81" i="1"/>
  <c r="F81" i="1"/>
  <c r="E81" i="1" s="1"/>
  <c r="AU80" i="1"/>
  <c r="AT80" i="1"/>
  <c r="AQ80" i="1"/>
  <c r="AJ80" i="1"/>
  <c r="AI80" i="1"/>
  <c r="AH80" i="1"/>
  <c r="AC80" i="1"/>
  <c r="AA80" i="1"/>
  <c r="S80" i="1"/>
  <c r="P80" i="1"/>
  <c r="F80" i="1"/>
  <c r="E80" i="1" s="1"/>
  <c r="AU79" i="1"/>
  <c r="AT79" i="1"/>
  <c r="AQ79" i="1"/>
  <c r="AJ79" i="1"/>
  <c r="AI79" i="1"/>
  <c r="AH79" i="1"/>
  <c r="AC79" i="1"/>
  <c r="AA79" i="1"/>
  <c r="S79" i="1"/>
  <c r="P79" i="1"/>
  <c r="F79" i="1"/>
  <c r="E79" i="1" s="1"/>
  <c r="AU78" i="1"/>
  <c r="AT78" i="1"/>
  <c r="AQ78" i="1"/>
  <c r="AJ78" i="1"/>
  <c r="AI78" i="1"/>
  <c r="AH78" i="1"/>
  <c r="AC78" i="1"/>
  <c r="AA78" i="1"/>
  <c r="S78" i="1"/>
  <c r="P78" i="1"/>
  <c r="F78" i="1"/>
  <c r="E78" i="1" s="1"/>
  <c r="AU77" i="1"/>
  <c r="AT77" i="1"/>
  <c r="AQ77" i="1"/>
  <c r="AJ77" i="1"/>
  <c r="AI77" i="1"/>
  <c r="AH77" i="1"/>
  <c r="AC77" i="1"/>
  <c r="AA77" i="1"/>
  <c r="S77" i="1"/>
  <c r="P77" i="1"/>
  <c r="F77" i="1"/>
  <c r="E77" i="1" s="1"/>
  <c r="AU76" i="1"/>
  <c r="AT76" i="1"/>
  <c r="AQ76" i="1"/>
  <c r="AJ76" i="1"/>
  <c r="AI76" i="1"/>
  <c r="AH76" i="1"/>
  <c r="AC76" i="1"/>
  <c r="AA76" i="1"/>
  <c r="S76" i="1"/>
  <c r="P76" i="1"/>
  <c r="F76" i="1"/>
  <c r="E76" i="1" s="1"/>
  <c r="AU75" i="1"/>
  <c r="AT75" i="1"/>
  <c r="AQ75" i="1"/>
  <c r="AJ75" i="1"/>
  <c r="AI75" i="1"/>
  <c r="AH75" i="1"/>
  <c r="AC75" i="1"/>
  <c r="AA75" i="1"/>
  <c r="S75" i="1"/>
  <c r="P75" i="1"/>
  <c r="F75" i="1"/>
  <c r="E75" i="1" s="1"/>
  <c r="AU74" i="1"/>
  <c r="AT74" i="1"/>
  <c r="AQ74" i="1"/>
  <c r="AJ74" i="1"/>
  <c r="AI74" i="1"/>
  <c r="AH74" i="1"/>
  <c r="AC74" i="1"/>
  <c r="AA74" i="1"/>
  <c r="S74" i="1"/>
  <c r="P74" i="1"/>
  <c r="F74" i="1"/>
  <c r="E74" i="1" s="1"/>
  <c r="AU73" i="1"/>
  <c r="AT73" i="1"/>
  <c r="AQ73" i="1"/>
  <c r="AJ73" i="1"/>
  <c r="AI73" i="1"/>
  <c r="AH73" i="1"/>
  <c r="AC73" i="1"/>
  <c r="AA73" i="1"/>
  <c r="S73" i="1"/>
  <c r="P73" i="1"/>
  <c r="F73" i="1"/>
  <c r="E73" i="1" s="1"/>
  <c r="AU72" i="1"/>
  <c r="AT72" i="1"/>
  <c r="AQ72" i="1"/>
  <c r="AJ72" i="1"/>
  <c r="AI72" i="1"/>
  <c r="AH72" i="1"/>
  <c r="AC72" i="1"/>
  <c r="AA72" i="1"/>
  <c r="S72" i="1"/>
  <c r="P72" i="1"/>
  <c r="F72" i="1"/>
  <c r="E72" i="1" s="1"/>
  <c r="AU71" i="1"/>
  <c r="AT71" i="1"/>
  <c r="AQ71" i="1"/>
  <c r="AJ71" i="1"/>
  <c r="AI71" i="1"/>
  <c r="AH71" i="1"/>
  <c r="AC71" i="1"/>
  <c r="AA71" i="1"/>
  <c r="S71" i="1"/>
  <c r="P71" i="1"/>
  <c r="F71" i="1"/>
  <c r="E71" i="1" s="1"/>
  <c r="AU70" i="1"/>
  <c r="AT70" i="1"/>
  <c r="AQ70" i="1"/>
  <c r="AJ70" i="1"/>
  <c r="AI70" i="1"/>
  <c r="AH70" i="1"/>
  <c r="AC70" i="1"/>
  <c r="AA70" i="1"/>
  <c r="S70" i="1"/>
  <c r="P70" i="1"/>
  <c r="F70" i="1"/>
  <c r="E70" i="1" s="1"/>
  <c r="AU69" i="1"/>
  <c r="AT69" i="1"/>
  <c r="AQ69" i="1"/>
  <c r="AJ69" i="1"/>
  <c r="AI69" i="1"/>
  <c r="AH69" i="1"/>
  <c r="AC69" i="1"/>
  <c r="AA69" i="1"/>
  <c r="S69" i="1"/>
  <c r="P69" i="1"/>
  <c r="F69" i="1"/>
  <c r="E69" i="1" s="1"/>
  <c r="AU68" i="1"/>
  <c r="AT68" i="1"/>
  <c r="AQ68" i="1"/>
  <c r="AJ68" i="1"/>
  <c r="AI68" i="1"/>
  <c r="AH68" i="1"/>
  <c r="AC68" i="1"/>
  <c r="AA68" i="1"/>
  <c r="S68" i="1"/>
  <c r="P68" i="1"/>
  <c r="F68" i="1"/>
  <c r="E68" i="1" s="1"/>
  <c r="AU67" i="1"/>
  <c r="AT67" i="1"/>
  <c r="AQ67" i="1"/>
  <c r="AJ67" i="1"/>
  <c r="AI67" i="1"/>
  <c r="AH67" i="1"/>
  <c r="AC67" i="1"/>
  <c r="AA67" i="1"/>
  <c r="S67" i="1"/>
  <c r="P67" i="1"/>
  <c r="F67" i="1"/>
  <c r="E67" i="1" s="1"/>
  <c r="AU66" i="1"/>
  <c r="AT66" i="1"/>
  <c r="AH66" i="1" s="1"/>
  <c r="AQ66" i="1"/>
  <c r="AJ66" i="1"/>
  <c r="AI66" i="1"/>
  <c r="AC66" i="1"/>
  <c r="AA66" i="1"/>
  <c r="S66" i="1"/>
  <c r="P66" i="1"/>
  <c r="F66" i="1"/>
  <c r="E66" i="1" s="1"/>
  <c r="AU65" i="1"/>
  <c r="AT65" i="1"/>
  <c r="AQ65" i="1"/>
  <c r="AJ65" i="1"/>
  <c r="AI65" i="1"/>
  <c r="AH65" i="1"/>
  <c r="AC65" i="1"/>
  <c r="AA65" i="1"/>
  <c r="S65" i="1"/>
  <c r="P65" i="1"/>
  <c r="F65" i="1"/>
  <c r="E65" i="1" s="1"/>
  <c r="AU64" i="1"/>
  <c r="AT64" i="1"/>
  <c r="AQ64" i="1"/>
  <c r="AJ64" i="1"/>
  <c r="AI64" i="1"/>
  <c r="AH64" i="1"/>
  <c r="AC64" i="1"/>
  <c r="AA64" i="1"/>
  <c r="S64" i="1"/>
  <c r="P64" i="1"/>
  <c r="F64" i="1"/>
  <c r="E64" i="1" s="1"/>
  <c r="AU63" i="1"/>
  <c r="AT63" i="1"/>
  <c r="AQ63" i="1"/>
  <c r="AJ63" i="1"/>
  <c r="AI63" i="1"/>
  <c r="AH63" i="1"/>
  <c r="AC63" i="1"/>
  <c r="AA63" i="1"/>
  <c r="S63" i="1"/>
  <c r="P63" i="1"/>
  <c r="F63" i="1"/>
  <c r="E63" i="1" s="1"/>
  <c r="AU62" i="1"/>
  <c r="AT62" i="1"/>
  <c r="AQ62" i="1"/>
  <c r="AJ62" i="1"/>
  <c r="AI62" i="1"/>
  <c r="AH62" i="1"/>
  <c r="AC62" i="1"/>
  <c r="AA62" i="1"/>
  <c r="S62" i="1"/>
  <c r="P62" i="1"/>
  <c r="F62" i="1"/>
  <c r="E62" i="1" s="1"/>
  <c r="AU61" i="1"/>
  <c r="AT61" i="1"/>
  <c r="AQ61" i="1"/>
  <c r="AJ61" i="1"/>
  <c r="AI61" i="1"/>
  <c r="AH61" i="1"/>
  <c r="AC61" i="1"/>
  <c r="AA61" i="1"/>
  <c r="S61" i="1"/>
  <c r="P61" i="1"/>
  <c r="F61" i="1"/>
  <c r="E61" i="1" s="1"/>
  <c r="AU60" i="1"/>
  <c r="AT60" i="1"/>
  <c r="AQ60" i="1"/>
  <c r="AJ60" i="1"/>
  <c r="AI60" i="1"/>
  <c r="AH60" i="1"/>
  <c r="AC60" i="1"/>
  <c r="AA60" i="1"/>
  <c r="S60" i="1"/>
  <c r="P60" i="1"/>
  <c r="F60" i="1"/>
  <c r="E60" i="1" s="1"/>
  <c r="AU59" i="1"/>
  <c r="AT59" i="1"/>
  <c r="AQ59" i="1"/>
  <c r="AJ59" i="1"/>
  <c r="AI59" i="1"/>
  <c r="AH59" i="1"/>
  <c r="AC59" i="1"/>
  <c r="AA59" i="1"/>
  <c r="S59" i="1"/>
  <c r="P59" i="1"/>
  <c r="F59" i="1"/>
  <c r="E59" i="1" s="1"/>
  <c r="AU58" i="1"/>
  <c r="AT58" i="1"/>
  <c r="AQ58" i="1"/>
  <c r="AJ58" i="1"/>
  <c r="AI58" i="1"/>
  <c r="AH58" i="1"/>
  <c r="AC58" i="1"/>
  <c r="AA58" i="1"/>
  <c r="S58" i="1"/>
  <c r="P58" i="1"/>
  <c r="F58" i="1"/>
  <c r="E58" i="1" s="1"/>
  <c r="AU57" i="1"/>
  <c r="AT57" i="1"/>
  <c r="AQ57" i="1"/>
  <c r="AJ57" i="1"/>
  <c r="AI57" i="1"/>
  <c r="AH57" i="1"/>
  <c r="AC57" i="1"/>
  <c r="AA57" i="1"/>
  <c r="S57" i="1"/>
  <c r="P57" i="1"/>
  <c r="F57" i="1"/>
  <c r="E57" i="1" s="1"/>
  <c r="AU56" i="1"/>
  <c r="AT56" i="1"/>
  <c r="AQ56" i="1"/>
  <c r="AJ56" i="1"/>
  <c r="AI56" i="1"/>
  <c r="AH56" i="1"/>
  <c r="AC56" i="1"/>
  <c r="AA56" i="1"/>
  <c r="S56" i="1"/>
  <c r="P56" i="1"/>
  <c r="F56" i="1"/>
  <c r="E56" i="1" s="1"/>
  <c r="AU55" i="1"/>
  <c r="AT55" i="1"/>
  <c r="AQ55" i="1"/>
  <c r="AJ55" i="1"/>
  <c r="AI55" i="1"/>
  <c r="AH55" i="1"/>
  <c r="AC55" i="1"/>
  <c r="AA55" i="1"/>
  <c r="S55" i="1"/>
  <c r="P55" i="1"/>
  <c r="F55" i="1"/>
  <c r="E55" i="1" s="1"/>
  <c r="AU54" i="1"/>
  <c r="AT54" i="1"/>
  <c r="AQ54" i="1"/>
  <c r="AJ54" i="1"/>
  <c r="AI54" i="1"/>
  <c r="AH54" i="1"/>
  <c r="AC54" i="1"/>
  <c r="AA54" i="1"/>
  <c r="S54" i="1"/>
  <c r="P54" i="1"/>
  <c r="F54" i="1"/>
  <c r="E54" i="1" s="1"/>
  <c r="AU53" i="1"/>
  <c r="AT53" i="1"/>
  <c r="AQ53" i="1"/>
  <c r="AJ53" i="1"/>
  <c r="AI53" i="1"/>
  <c r="AH53" i="1"/>
  <c r="AC53" i="1"/>
  <c r="AA53" i="1"/>
  <c r="S53" i="1"/>
  <c r="P53" i="1"/>
  <c r="F53" i="1"/>
  <c r="E53" i="1" s="1"/>
  <c r="AU52" i="1"/>
  <c r="AT52" i="1"/>
  <c r="AQ52" i="1"/>
  <c r="AJ52" i="1"/>
  <c r="AI52" i="1"/>
  <c r="AH52" i="1"/>
  <c r="AC52" i="1"/>
  <c r="AA52" i="1"/>
  <c r="S52" i="1"/>
  <c r="P52" i="1"/>
  <c r="F52" i="1"/>
  <c r="E52" i="1" s="1"/>
  <c r="AU51" i="1"/>
  <c r="AT51" i="1"/>
  <c r="AQ51" i="1"/>
  <c r="AJ51" i="1"/>
  <c r="AI51" i="1"/>
  <c r="AH51" i="1"/>
  <c r="AC51" i="1"/>
  <c r="AA51" i="1"/>
  <c r="S51" i="1"/>
  <c r="P51" i="1"/>
  <c r="F51" i="1"/>
  <c r="E51" i="1" s="1"/>
  <c r="AU50" i="1"/>
  <c r="AT50" i="1"/>
  <c r="AQ50" i="1"/>
  <c r="AJ50" i="1"/>
  <c r="AI50" i="1"/>
  <c r="AH50" i="1"/>
  <c r="AC50" i="1"/>
  <c r="AA50" i="1"/>
  <c r="S50" i="1"/>
  <c r="P50" i="1"/>
  <c r="F50" i="1"/>
  <c r="E50" i="1" s="1"/>
  <c r="AU49" i="1"/>
  <c r="AT49" i="1"/>
  <c r="AQ49" i="1"/>
  <c r="AJ49" i="1"/>
  <c r="AI49" i="1"/>
  <c r="AH49" i="1"/>
  <c r="AC49" i="1"/>
  <c r="AA49" i="1"/>
  <c r="S49" i="1"/>
  <c r="P49" i="1"/>
  <c r="F49" i="1"/>
  <c r="E49" i="1" s="1"/>
  <c r="AU48" i="1"/>
  <c r="AT48" i="1"/>
  <c r="AH48" i="1" s="1"/>
  <c r="AQ48" i="1"/>
  <c r="AJ48" i="1"/>
  <c r="AI48" i="1"/>
  <c r="AC48" i="1"/>
  <c r="AA48" i="1"/>
  <c r="S48" i="1"/>
  <c r="P48" i="1"/>
  <c r="F48" i="1"/>
  <c r="E48" i="1" s="1"/>
  <c r="AU47" i="1"/>
  <c r="AT47" i="1"/>
  <c r="AQ47" i="1"/>
  <c r="AJ47" i="1"/>
  <c r="AI47" i="1"/>
  <c r="AH47" i="1"/>
  <c r="AC47" i="1"/>
  <c r="AA47" i="1"/>
  <c r="S47" i="1"/>
  <c r="P47" i="1"/>
  <c r="F47" i="1"/>
  <c r="E47" i="1" s="1"/>
  <c r="AU46" i="1"/>
  <c r="AT46" i="1"/>
  <c r="AQ46" i="1"/>
  <c r="AJ46" i="1"/>
  <c r="AI46" i="1"/>
  <c r="AH46" i="1"/>
  <c r="AC46" i="1"/>
  <c r="AA46" i="1"/>
  <c r="S46" i="1"/>
  <c r="P46" i="1"/>
  <c r="F46" i="1"/>
  <c r="E46" i="1" s="1"/>
  <c r="AU45" i="1"/>
  <c r="AT45" i="1"/>
  <c r="AQ45" i="1"/>
  <c r="AJ45" i="1"/>
  <c r="AI45" i="1"/>
  <c r="AH45" i="1"/>
  <c r="AC45" i="1"/>
  <c r="AA45" i="1"/>
  <c r="S45" i="1"/>
  <c r="P45" i="1"/>
  <c r="F45" i="1"/>
  <c r="E45" i="1" s="1"/>
  <c r="AU44" i="1"/>
  <c r="AT44" i="1"/>
  <c r="AQ44" i="1"/>
  <c r="AJ44" i="1"/>
  <c r="AI44" i="1"/>
  <c r="AH44" i="1"/>
  <c r="AC44" i="1"/>
  <c r="AA44" i="1"/>
  <c r="S44" i="1"/>
  <c r="P44" i="1"/>
  <c r="F44" i="1"/>
  <c r="E44" i="1" s="1"/>
  <c r="AU43" i="1"/>
  <c r="AT43" i="1"/>
  <c r="AQ43" i="1"/>
  <c r="AJ43" i="1"/>
  <c r="AI43" i="1"/>
  <c r="AH43" i="1"/>
  <c r="AC43" i="1"/>
  <c r="AA43" i="1"/>
  <c r="S43" i="1"/>
  <c r="P43" i="1"/>
  <c r="F43" i="1"/>
  <c r="E43" i="1" s="1"/>
  <c r="AU42" i="1"/>
  <c r="AT42" i="1"/>
  <c r="AQ42" i="1"/>
  <c r="AJ42" i="1"/>
  <c r="AI42" i="1"/>
  <c r="AH42" i="1"/>
  <c r="AC42" i="1"/>
  <c r="AA42" i="1"/>
  <c r="S42" i="1"/>
  <c r="P42" i="1"/>
  <c r="F42" i="1"/>
  <c r="E42" i="1" s="1"/>
  <c r="AU41" i="1"/>
  <c r="AT41" i="1"/>
  <c r="AQ41" i="1"/>
  <c r="AJ41" i="1"/>
  <c r="AI41" i="1"/>
  <c r="AH41" i="1"/>
  <c r="AC41" i="1"/>
  <c r="AA41" i="1"/>
  <c r="S41" i="1"/>
  <c r="P41" i="1"/>
  <c r="F41" i="1"/>
  <c r="E41" i="1" s="1"/>
  <c r="AU40" i="1"/>
  <c r="AT40" i="1"/>
  <c r="AQ40" i="1"/>
  <c r="AJ40" i="1"/>
  <c r="AI40" i="1"/>
  <c r="AH40" i="1"/>
  <c r="AC40" i="1"/>
  <c r="AA40" i="1"/>
  <c r="S40" i="1"/>
  <c r="P40" i="1"/>
  <c r="F40" i="1"/>
  <c r="E40" i="1" s="1"/>
  <c r="AU39" i="1"/>
  <c r="AT39" i="1"/>
  <c r="AQ39" i="1"/>
  <c r="AJ39" i="1"/>
  <c r="AI39" i="1"/>
  <c r="AH39" i="1"/>
  <c r="AC39" i="1"/>
  <c r="AA39" i="1"/>
  <c r="S39" i="1"/>
  <c r="P39" i="1"/>
  <c r="F39" i="1"/>
  <c r="E39" i="1" s="1"/>
  <c r="AU38" i="1"/>
  <c r="AT38" i="1"/>
  <c r="AQ38" i="1"/>
  <c r="AJ38" i="1"/>
  <c r="AI38" i="1"/>
  <c r="AH38" i="1"/>
  <c r="AC38" i="1"/>
  <c r="AA38" i="1"/>
  <c r="S38" i="1"/>
  <c r="P38" i="1"/>
  <c r="F38" i="1"/>
  <c r="E38" i="1" s="1"/>
  <c r="AU37" i="1"/>
  <c r="AT37" i="1"/>
  <c r="AQ37" i="1"/>
  <c r="AJ37" i="1"/>
  <c r="AI37" i="1"/>
  <c r="AH37" i="1"/>
  <c r="AC37" i="1"/>
  <c r="AA37" i="1"/>
  <c r="S37" i="1"/>
  <c r="P37" i="1"/>
  <c r="F37" i="1"/>
  <c r="E37" i="1" s="1"/>
  <c r="AU36" i="1"/>
  <c r="AT36" i="1"/>
  <c r="AQ36" i="1"/>
  <c r="AJ36" i="1"/>
  <c r="AI36" i="1"/>
  <c r="AH36" i="1"/>
  <c r="AC36" i="1"/>
  <c r="AA36" i="1"/>
  <c r="S36" i="1"/>
  <c r="P36" i="1"/>
  <c r="F36" i="1"/>
  <c r="E36" i="1" s="1"/>
  <c r="AU35" i="1"/>
  <c r="AT35" i="1"/>
  <c r="AQ35" i="1"/>
  <c r="AJ35" i="1"/>
  <c r="AI35" i="1"/>
  <c r="AH35" i="1"/>
  <c r="AC35" i="1"/>
  <c r="AA35" i="1"/>
  <c r="S35" i="1"/>
  <c r="P35" i="1"/>
  <c r="F35" i="1"/>
  <c r="E35" i="1" s="1"/>
  <c r="AU34" i="1"/>
  <c r="AT34" i="1"/>
  <c r="AQ34" i="1"/>
  <c r="AJ34" i="1"/>
  <c r="AI34" i="1"/>
  <c r="AH34" i="1"/>
  <c r="AC34" i="1"/>
  <c r="AA34" i="1"/>
  <c r="S34" i="1"/>
  <c r="P34" i="1"/>
  <c r="F34" i="1"/>
  <c r="E34" i="1" s="1"/>
  <c r="AU33" i="1"/>
  <c r="AT33" i="1"/>
  <c r="AQ33" i="1"/>
  <c r="AJ33" i="1"/>
  <c r="AI33" i="1"/>
  <c r="AH33" i="1"/>
  <c r="AC33" i="1"/>
  <c r="AA33" i="1"/>
  <c r="S33" i="1"/>
  <c r="P33" i="1"/>
  <c r="F33" i="1"/>
  <c r="E33" i="1" s="1"/>
  <c r="AU32" i="1"/>
  <c r="AT32" i="1"/>
  <c r="AQ32" i="1"/>
  <c r="AJ32" i="1"/>
  <c r="AI32" i="1"/>
  <c r="AH32" i="1"/>
  <c r="AC32" i="1"/>
  <c r="AA32" i="1"/>
  <c r="S32" i="1"/>
  <c r="P32" i="1"/>
  <c r="F32" i="1"/>
  <c r="E32" i="1" s="1"/>
  <c r="AU31" i="1"/>
  <c r="AT31" i="1"/>
  <c r="AQ31" i="1"/>
  <c r="AJ31" i="1"/>
  <c r="AI31" i="1"/>
  <c r="AH31" i="1"/>
  <c r="AC31" i="1"/>
  <c r="AA31" i="1"/>
  <c r="S31" i="1"/>
  <c r="P31" i="1"/>
  <c r="F31" i="1"/>
  <c r="E31" i="1" s="1"/>
  <c r="AU30" i="1"/>
  <c r="AT30" i="1"/>
  <c r="AQ30" i="1"/>
  <c r="AJ30" i="1"/>
  <c r="AI30" i="1"/>
  <c r="AH30" i="1"/>
  <c r="AC30" i="1"/>
  <c r="AA30" i="1"/>
  <c r="S30" i="1"/>
  <c r="P30" i="1"/>
  <c r="F30" i="1"/>
  <c r="E30" i="1" s="1"/>
  <c r="AU29" i="1"/>
  <c r="AT29" i="1"/>
  <c r="AQ29" i="1"/>
  <c r="AJ29" i="1"/>
  <c r="AI29" i="1"/>
  <c r="AH29" i="1"/>
  <c r="AC29" i="1"/>
  <c r="AA29" i="1"/>
  <c r="S29" i="1"/>
  <c r="P29" i="1"/>
  <c r="F29" i="1"/>
  <c r="E29" i="1" s="1"/>
  <c r="AU28" i="1"/>
  <c r="AT28" i="1"/>
  <c r="AQ28" i="1"/>
  <c r="AJ28" i="1"/>
  <c r="AI28" i="1"/>
  <c r="AH28" i="1"/>
  <c r="AC28" i="1"/>
  <c r="AA28" i="1"/>
  <c r="S28" i="1"/>
  <c r="P28" i="1"/>
  <c r="F28" i="1"/>
  <c r="E28" i="1" s="1"/>
  <c r="AU27" i="1"/>
  <c r="AT27" i="1"/>
  <c r="AQ27" i="1"/>
  <c r="AJ27" i="1"/>
  <c r="AI27" i="1"/>
  <c r="AH27" i="1"/>
  <c r="AC27" i="1"/>
  <c r="AA27" i="1"/>
  <c r="S27" i="1"/>
  <c r="P27" i="1"/>
  <c r="F27" i="1"/>
  <c r="E27" i="1" s="1"/>
  <c r="AU26" i="1"/>
  <c r="AT26" i="1"/>
  <c r="AQ26" i="1"/>
  <c r="AJ26" i="1"/>
  <c r="AI26" i="1"/>
  <c r="AH26" i="1"/>
  <c r="AC26" i="1"/>
  <c r="AA26" i="1"/>
  <c r="S26" i="1"/>
  <c r="P26" i="1"/>
  <c r="F26" i="1"/>
  <c r="E26" i="1" s="1"/>
  <c r="AU25" i="1"/>
  <c r="AT25" i="1"/>
  <c r="AQ25" i="1"/>
  <c r="AJ25" i="1"/>
  <c r="AI25" i="1"/>
  <c r="AH25" i="1"/>
  <c r="AC25" i="1"/>
  <c r="AA25" i="1"/>
  <c r="S25" i="1"/>
  <c r="P25" i="1"/>
  <c r="F25" i="1"/>
  <c r="E25" i="1" s="1"/>
  <c r="AU24" i="1"/>
  <c r="AT24" i="1"/>
  <c r="AQ24" i="1"/>
  <c r="AJ24" i="1"/>
  <c r="AI24" i="1"/>
  <c r="AH24" i="1"/>
  <c r="AC24" i="1"/>
  <c r="AA24" i="1"/>
  <c r="S24" i="1"/>
  <c r="P24" i="1"/>
  <c r="F24" i="1"/>
  <c r="E24" i="1" s="1"/>
  <c r="AU23" i="1"/>
  <c r="AT23" i="1"/>
  <c r="AQ23" i="1"/>
  <c r="AJ23" i="1"/>
  <c r="AI23" i="1"/>
  <c r="AH23" i="1"/>
  <c r="AC23" i="1"/>
  <c r="AA23" i="1"/>
  <c r="S23" i="1"/>
  <c r="P23" i="1"/>
  <c r="F23" i="1"/>
  <c r="E23" i="1" s="1"/>
  <c r="AU22" i="1"/>
  <c r="AT22" i="1"/>
  <c r="AQ22" i="1"/>
  <c r="AJ22" i="1"/>
  <c r="AI22" i="1"/>
  <c r="AH22" i="1"/>
  <c r="AC22" i="1"/>
  <c r="AA22" i="1"/>
  <c r="S22" i="1"/>
  <c r="P22" i="1"/>
  <c r="F22" i="1"/>
  <c r="E22" i="1" s="1"/>
  <c r="AU21" i="1"/>
  <c r="AT21" i="1"/>
  <c r="AQ21" i="1"/>
  <c r="AJ21" i="1"/>
  <c r="AI21" i="1"/>
  <c r="AH21" i="1"/>
  <c r="AC21" i="1"/>
  <c r="AA21" i="1"/>
  <c r="S21" i="1"/>
  <c r="P21" i="1"/>
  <c r="F21" i="1"/>
  <c r="E21" i="1" s="1"/>
  <c r="AU20" i="1"/>
  <c r="AT20" i="1"/>
  <c r="AQ20" i="1"/>
  <c r="AJ20" i="1"/>
  <c r="AI20" i="1"/>
  <c r="AH20" i="1"/>
  <c r="AC20" i="1"/>
  <c r="AA20" i="1"/>
  <c r="S20" i="1"/>
  <c r="P20" i="1"/>
  <c r="F20" i="1"/>
  <c r="E20" i="1" s="1"/>
  <c r="AU19" i="1"/>
  <c r="AT19" i="1"/>
  <c r="AQ19" i="1"/>
  <c r="AJ19" i="1"/>
  <c r="AI19" i="1"/>
  <c r="AH19" i="1"/>
  <c r="AC19" i="1"/>
  <c r="AA19" i="1"/>
  <c r="S19" i="1"/>
  <c r="P19" i="1"/>
  <c r="F19" i="1"/>
  <c r="E19" i="1" s="1"/>
  <c r="AU18" i="1"/>
  <c r="AT18" i="1"/>
  <c r="AQ18" i="1"/>
  <c r="AJ18" i="1"/>
  <c r="AI18" i="1"/>
  <c r="AH18" i="1"/>
  <c r="AC18" i="1"/>
  <c r="AA18" i="1"/>
  <c r="S18" i="1"/>
  <c r="P18" i="1"/>
  <c r="F18" i="1"/>
  <c r="E18" i="1" s="1"/>
  <c r="AU17" i="1"/>
  <c r="AT17" i="1"/>
  <c r="AQ17" i="1"/>
  <c r="AJ17" i="1"/>
  <c r="AI17" i="1"/>
  <c r="AH17" i="1"/>
  <c r="AC17" i="1"/>
  <c r="AA17" i="1"/>
  <c r="S17" i="1"/>
  <c r="P17" i="1"/>
  <c r="F17" i="1"/>
  <c r="E17" i="1" s="1"/>
  <c r="AU16" i="1"/>
  <c r="AT16" i="1"/>
  <c r="AQ16" i="1"/>
  <c r="AJ16" i="1"/>
  <c r="AI16" i="1"/>
  <c r="AH16" i="1"/>
  <c r="AC16" i="1"/>
  <c r="AA16" i="1"/>
  <c r="S16" i="1"/>
  <c r="P16" i="1"/>
  <c r="F16" i="1"/>
  <c r="E16" i="1" s="1"/>
  <c r="AU15" i="1"/>
  <c r="AT15" i="1"/>
  <c r="AQ15" i="1"/>
  <c r="AJ15" i="1"/>
  <c r="AI15" i="1"/>
  <c r="AH15" i="1"/>
  <c r="AC15" i="1"/>
  <c r="AA15" i="1"/>
  <c r="S15" i="1"/>
  <c r="P15" i="1"/>
  <c r="F15" i="1"/>
  <c r="E15" i="1" s="1"/>
  <c r="AU14" i="1"/>
  <c r="AT14" i="1"/>
  <c r="AH14" i="1" s="1"/>
  <c r="AQ14" i="1"/>
  <c r="AJ14" i="1"/>
  <c r="AI14" i="1"/>
  <c r="AC14" i="1"/>
  <c r="AA14" i="1"/>
  <c r="S14" i="1"/>
  <c r="P14" i="1"/>
  <c r="F14" i="1"/>
  <c r="E14" i="1" s="1"/>
  <c r="AU13" i="1"/>
  <c r="AT13" i="1"/>
  <c r="AH13" i="1" s="1"/>
  <c r="AQ13" i="1"/>
  <c r="AJ13" i="1"/>
  <c r="AI13" i="1"/>
  <c r="AC13" i="1"/>
  <c r="AA13" i="1"/>
  <c r="S13" i="1"/>
  <c r="P13" i="1"/>
  <c r="F13" i="1"/>
  <c r="E13" i="1" s="1"/>
  <c r="AU12" i="1"/>
  <c r="AT12" i="1"/>
  <c r="AH12" i="1" s="1"/>
  <c r="AQ12" i="1"/>
  <c r="AJ12" i="1"/>
  <c r="AI12" i="1"/>
  <c r="AC12" i="1"/>
  <c r="AA12" i="1"/>
  <c r="S12" i="1"/>
  <c r="P12" i="1"/>
  <c r="F12" i="1"/>
  <c r="E12" i="1" s="1"/>
  <c r="AU11" i="1"/>
  <c r="AT11" i="1"/>
  <c r="AH11" i="1" s="1"/>
  <c r="AQ11" i="1"/>
  <c r="AJ11" i="1"/>
  <c r="AI11" i="1"/>
  <c r="AC11" i="1"/>
  <c r="AA11" i="1"/>
  <c r="S11" i="1"/>
  <c r="P11" i="1"/>
  <c r="F11" i="1"/>
  <c r="E11" i="1" s="1"/>
  <c r="AU10" i="1"/>
  <c r="AT10" i="1"/>
  <c r="AH10" i="1" s="1"/>
  <c r="AQ10" i="1"/>
  <c r="AJ10" i="1"/>
  <c r="AI10" i="1"/>
  <c r="AC10" i="1"/>
  <c r="AA10" i="1"/>
  <c r="S10" i="1"/>
  <c r="P10" i="1"/>
  <c r="F10" i="1"/>
  <c r="E10" i="1" s="1"/>
  <c r="AU9" i="1"/>
  <c r="AT9" i="1"/>
  <c r="AH9" i="1" s="1"/>
  <c r="AQ9" i="1"/>
  <c r="AJ9" i="1"/>
  <c r="AI9" i="1"/>
  <c r="AC9" i="1"/>
  <c r="AA9" i="1"/>
  <c r="S9" i="1"/>
  <c r="P9" i="1"/>
  <c r="F9" i="1"/>
  <c r="E9" i="1" s="1"/>
  <c r="AU8" i="1"/>
  <c r="AT8" i="1"/>
  <c r="AH8" i="1" s="1"/>
  <c r="AQ8" i="1"/>
  <c r="AJ8" i="1"/>
  <c r="AI8" i="1"/>
  <c r="AC8" i="1"/>
  <c r="AA8" i="1"/>
  <c r="S8" i="1"/>
  <c r="P8" i="1"/>
  <c r="F8" i="1"/>
  <c r="E8" i="1" s="1"/>
  <c r="AU7" i="1"/>
  <c r="AT7" i="1"/>
  <c r="AQ7" i="1"/>
  <c r="AJ7" i="1"/>
  <c r="AI7" i="1"/>
  <c r="AH7" i="1"/>
  <c r="AC7" i="1"/>
  <c r="AA7" i="1"/>
  <c r="S7" i="1"/>
  <c r="P7" i="1"/>
  <c r="F7" i="1"/>
  <c r="E7" i="1" s="1"/>
  <c r="AU6" i="1"/>
  <c r="AT6" i="1"/>
  <c r="AQ6" i="1"/>
  <c r="AJ6" i="1"/>
  <c r="AI6" i="1"/>
  <c r="AH6" i="1"/>
  <c r="AC6" i="1"/>
  <c r="AA6" i="1"/>
  <c r="S6" i="1"/>
  <c r="P6" i="1"/>
  <c r="F6" i="1"/>
  <c r="E6" i="1" s="1"/>
  <c r="AU5" i="1"/>
  <c r="AT5" i="1"/>
  <c r="AQ5" i="1"/>
  <c r="AJ5" i="1"/>
  <c r="AI5" i="1"/>
  <c r="AH5" i="1"/>
  <c r="AC5" i="1"/>
  <c r="AA5" i="1"/>
  <c r="S5" i="1"/>
  <c r="P5" i="1"/>
  <c r="F5" i="1"/>
  <c r="E5" i="1" s="1"/>
  <c r="AU4" i="1"/>
  <c r="AT4" i="1"/>
  <c r="AQ4" i="1"/>
  <c r="AJ4" i="1"/>
  <c r="AI4" i="1"/>
  <c r="AH4" i="1"/>
  <c r="AC4" i="1"/>
  <c r="AA4" i="1"/>
  <c r="S4" i="1"/>
  <c r="P4" i="1"/>
  <c r="F4" i="1"/>
  <c r="E4" i="1" s="1"/>
  <c r="AU3" i="1"/>
  <c r="AT3" i="1"/>
  <c r="AQ3" i="1"/>
  <c r="AJ3" i="1"/>
  <c r="AI3" i="1"/>
  <c r="AH3" i="1"/>
  <c r="AC3" i="1"/>
  <c r="AA3" i="1"/>
  <c r="S3" i="1"/>
  <c r="P3" i="1"/>
  <c r="F3" i="1"/>
  <c r="E3" i="1" s="1"/>
  <c r="AU2" i="1"/>
  <c r="AT2" i="1"/>
  <c r="AQ2" i="1"/>
  <c r="AJ2" i="1"/>
  <c r="AI2" i="1"/>
  <c r="AH2" i="1"/>
  <c r="AC2" i="1"/>
  <c r="AA2" i="1"/>
  <c r="S2" i="1"/>
  <c r="P2" i="1"/>
  <c r="F2" i="1"/>
  <c r="E2" i="1" s="1"/>
  <c r="AZ216" i="2" l="1"/>
  <c r="AH312" i="1"/>
  <c r="AH320" i="1"/>
  <c r="AH328" i="1"/>
  <c r="AH336" i="1"/>
  <c r="AH344" i="1"/>
  <c r="AH352" i="1"/>
  <c r="AH360" i="1"/>
  <c r="AH316" i="1"/>
  <c r="AH324" i="1"/>
  <c r="AH332" i="1"/>
  <c r="AH340" i="1"/>
  <c r="AH348" i="1"/>
  <c r="AH356" i="1"/>
  <c r="AH364" i="1"/>
  <c r="E315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AH383" i="1"/>
  <c r="AH391" i="1"/>
  <c r="AH399" i="1"/>
  <c r="AH407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13" i="1"/>
  <c r="AH318" i="1"/>
  <c r="AH322" i="1"/>
  <c r="AH326" i="1"/>
  <c r="AH330" i="1"/>
  <c r="AH334" i="1"/>
  <c r="AH338" i="1"/>
  <c r="AH342" i="1"/>
  <c r="AH346" i="1"/>
  <c r="AH350" i="1"/>
  <c r="AH354" i="1"/>
  <c r="AH358" i="1"/>
  <c r="AH362" i="1"/>
  <c r="AI380" i="1"/>
  <c r="AH380" i="1" s="1"/>
  <c r="AI384" i="1"/>
  <c r="AH384" i="1" s="1"/>
  <c r="AI388" i="1"/>
  <c r="AH388" i="1" s="1"/>
  <c r="AI392" i="1"/>
  <c r="AH392" i="1" s="1"/>
  <c r="AI396" i="1"/>
  <c r="AH396" i="1" s="1"/>
  <c r="AI400" i="1"/>
  <c r="AH400" i="1" s="1"/>
  <c r="AI404" i="1"/>
  <c r="AH404" i="1" s="1"/>
  <c r="AI408" i="1"/>
  <c r="AH408" i="1" s="1"/>
  <c r="AI411" i="1"/>
  <c r="AH411" i="1" s="1"/>
  <c r="E412" i="1"/>
  <c r="AI413" i="1"/>
  <c r="AH413" i="1" s="1"/>
  <c r="E414" i="1"/>
  <c r="AI415" i="1"/>
  <c r="AH415" i="1" s="1"/>
  <c r="E416" i="1"/>
  <c r="E418" i="1"/>
  <c r="E420" i="1"/>
  <c r="E422" i="1"/>
  <c r="E424" i="1"/>
  <c r="E426" i="1"/>
  <c r="E428" i="1"/>
  <c r="E430" i="1"/>
  <c r="E432" i="1"/>
  <c r="E434" i="1"/>
  <c r="E436" i="1"/>
  <c r="E438" i="1"/>
  <c r="E440" i="1"/>
  <c r="E442" i="1"/>
  <c r="E444" i="1"/>
  <c r="E445" i="1"/>
  <c r="AI382" i="1"/>
  <c r="AH382" i="1" s="1"/>
  <c r="AI386" i="1"/>
  <c r="AH386" i="1" s="1"/>
  <c r="AI390" i="1"/>
  <c r="AH390" i="1" s="1"/>
  <c r="AI394" i="1"/>
  <c r="AH394" i="1" s="1"/>
  <c r="AI398" i="1"/>
  <c r="AH398" i="1" s="1"/>
  <c r="AI402" i="1"/>
  <c r="AH402" i="1" s="1"/>
  <c r="AI406" i="1"/>
  <c r="AH406" i="1" s="1"/>
  <c r="AI410" i="1"/>
  <c r="AH410" i="1" s="1"/>
  <c r="E411" i="1"/>
  <c r="AI412" i="1"/>
  <c r="AH412" i="1" s="1"/>
  <c r="E413" i="1"/>
  <c r="AI414" i="1"/>
  <c r="AH414" i="1" s="1"/>
  <c r="E415" i="1"/>
  <c r="AI416" i="1"/>
  <c r="AH416" i="1" s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8" i="1"/>
  <c r="E452" i="1"/>
  <c r="E456" i="1"/>
  <c r="E460" i="1"/>
  <c r="AH463" i="1"/>
  <c r="E464" i="1"/>
  <c r="AH467" i="1"/>
  <c r="E468" i="1"/>
  <c r="AH471" i="1"/>
  <c r="E472" i="1"/>
  <c r="AH475" i="1"/>
  <c r="E476" i="1"/>
  <c r="AH479" i="1"/>
  <c r="E480" i="1"/>
  <c r="E449" i="1"/>
  <c r="E453" i="1"/>
  <c r="E457" i="1"/>
  <c r="E461" i="1"/>
  <c r="E465" i="1"/>
  <c r="E469" i="1"/>
  <c r="E473" i="1"/>
  <c r="E477" i="1"/>
  <c r="E481" i="1"/>
  <c r="AH469" i="1"/>
  <c r="AH473" i="1"/>
  <c r="AH477" i="1"/>
  <c r="AH481" i="1"/>
  <c r="AH508" i="1"/>
  <c r="AH511" i="1"/>
  <c r="AH516" i="1"/>
  <c r="AH525" i="1"/>
  <c r="AH529" i="1"/>
  <c r="AH532" i="1"/>
  <c r="AH541" i="1"/>
  <c r="AH494" i="1"/>
  <c r="AH505" i="1"/>
  <c r="AH509" i="1"/>
  <c r="AH512" i="1"/>
  <c r="AH517" i="1"/>
  <c r="AH526" i="1"/>
  <c r="AH530" i="1"/>
</calcChain>
</file>

<file path=xl/sharedStrings.xml><?xml version="1.0" encoding="utf-8"?>
<sst xmlns="http://schemas.openxmlformats.org/spreadsheetml/2006/main" count="7927" uniqueCount="1253">
  <si>
    <t>No.</t>
  </si>
  <si>
    <t>kodepemda</t>
  </si>
  <si>
    <t>Daerah</t>
  </si>
  <si>
    <t>Status</t>
  </si>
  <si>
    <t>TOTAL ASET</t>
  </si>
  <si>
    <t>ASET LANCAR</t>
  </si>
  <si>
    <t>Kas dan Setara Kas</t>
  </si>
  <si>
    <t>Investasi Jangka Pendek</t>
  </si>
  <si>
    <t>Piutang Pendapatan</t>
  </si>
  <si>
    <t>Piutang Lainnya</t>
  </si>
  <si>
    <t>Penyisihan Piutang</t>
  </si>
  <si>
    <t>Beban dibayar Dimuka</t>
  </si>
  <si>
    <t>Persediaan</t>
  </si>
  <si>
    <t>Aset untuk Dikonsolidasikan</t>
  </si>
  <si>
    <t>Aset Lancar Lainnya</t>
  </si>
  <si>
    <t>INVESTASI JANGKA PANJANG</t>
  </si>
  <si>
    <t>Investasi Nonpermanen</t>
  </si>
  <si>
    <t>Investasi Permanen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</si>
  <si>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</si>
  <si>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</si>
  <si>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</si>
  <si>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</si>
  <si>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</si>
  <si>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</si>
  <si>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</si>
  <si>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</si>
  <si>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</si>
  <si>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Dana Cadangan</t>
  </si>
  <si>
    <t>ASET LAINNYA</t>
  </si>
  <si>
    <t>Tagihan Jangka Panjang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</si>
  <si>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</si>
  <si>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</si>
  <si>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</si>
  <si>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</si>
  <si>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</si>
  <si>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</si>
  <si>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</si>
  <si>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</si>
  <si>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Jangka Panjang</t>
  </si>
  <si>
    <t>Pendapatan Diterima di Muka</t>
  </si>
  <si>
    <t>Utang Belanja</t>
  </si>
  <si>
    <t>Utang Jangka Pendek Lainnya</t>
  </si>
  <si>
    <t>KEWAJIBAN JANGKA PANJANG</t>
  </si>
  <si>
    <t>Utang Dalam Negeri</t>
  </si>
  <si>
    <t>Utang Jangka Panjang Lainnya</t>
  </si>
  <si>
    <t>EKUITAS</t>
  </si>
  <si>
    <t>Ekuitas</t>
  </si>
  <si>
    <t>01.00</t>
  </si>
  <si>
    <t>perda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</si>
  <si>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</si>
  <si>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</si>
  <si>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</si>
  <si>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</si>
  <si>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</si>
  <si>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</si>
  <si>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</si>
  <si>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</si>
  <si>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</si>
  <si>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</si>
  <si>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audited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</si>
  <si>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</si>
  <si>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</si>
  <si>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</si>
  <si>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</si>
  <si>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</si>
  <si>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</si>
  <si>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</si>
  <si>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Kab. Bireuen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</si>
  <si>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</si>
  <si>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</si>
  <si>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</si>
  <si>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</si>
  <si>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</si>
  <si>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</si>
  <si>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</si>
  <si>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</si>
  <si>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</si>
  <si>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</si>
  <si>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</si>
  <si>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</si>
  <si>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</si>
  <si>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</si>
  <si>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</si>
  <si>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</si>
  <si>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</si>
  <si>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</si>
  <si>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</si>
  <si>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</si>
  <si>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</si>
  <si>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</si>
  <si>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</si>
  <si>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</si>
  <si>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</si>
  <si>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</si>
  <si>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</si>
  <si>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</si>
  <si>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</si>
  <si>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</si>
  <si>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</si>
  <si>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</si>
  <si>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</si>
  <si>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</si>
  <si>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</si>
  <si>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</si>
  <si>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</si>
  <si>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</si>
  <si>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</si>
  <si>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</si>
  <si>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</si>
  <si>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</si>
  <si>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</si>
  <si>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</si>
  <si>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</si>
  <si>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</si>
  <si>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</si>
  <si>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</si>
  <si>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</si>
  <si>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</si>
  <si>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</si>
  <si>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</si>
  <si>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</si>
  <si>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</si>
  <si>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</si>
  <si>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</si>
  <si>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</si>
  <si>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</si>
  <si>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</si>
  <si>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</si>
  <si>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Kota Pematang Siantar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</si>
  <si>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</si>
  <si>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</si>
  <si>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</si>
  <si>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</si>
  <si>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</si>
  <si>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</si>
  <si>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</si>
  <si>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Kota Padang Sidempuan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</si>
  <si>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</si>
  <si>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</si>
  <si>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</si>
  <si>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</si>
  <si>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</si>
  <si>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</si>
  <si>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</si>
  <si>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</si>
  <si>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</si>
  <si>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</si>
  <si>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</si>
  <si>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Kab. Batu Bara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</si>
  <si>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</si>
  <si>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</si>
  <si>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</si>
  <si>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</si>
  <si>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</si>
  <si>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</si>
  <si>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</si>
  <si>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</si>
  <si>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</si>
  <si>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</si>
  <si>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</si>
  <si>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</si>
  <si>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</si>
  <si>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</si>
  <si>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</si>
  <si>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</si>
  <si>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</si>
  <si>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</si>
  <si>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</si>
  <si>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</si>
  <si>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</si>
  <si>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</si>
  <si>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</si>
  <si>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</si>
  <si>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</si>
  <si>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</si>
  <si>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</si>
  <si>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</si>
  <si>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</si>
  <si>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</si>
  <si>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</si>
  <si>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</si>
  <si>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</si>
  <si>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</si>
  <si>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Kota Bukit Tinggi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</si>
  <si>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</si>
  <si>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</si>
  <si>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</si>
  <si>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</si>
  <si>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</si>
  <si>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</si>
  <si>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</si>
  <si>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</si>
  <si>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</si>
  <si>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</si>
  <si>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</si>
  <si>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</si>
  <si>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</si>
  <si>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</si>
  <si>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</si>
  <si>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</si>
  <si>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</si>
  <si>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</si>
  <si>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</si>
  <si>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</si>
  <si>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</si>
  <si>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</si>
  <si>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</si>
  <si>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</si>
  <si>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</si>
  <si>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</si>
  <si>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</si>
  <si>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</si>
  <si>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</si>
  <si>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</si>
  <si>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</si>
  <si>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</si>
  <si>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</si>
  <si>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</si>
  <si>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</si>
  <si>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</si>
  <si>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</si>
  <si>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</si>
  <si>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</si>
  <si>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</si>
  <si>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</si>
  <si>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</si>
  <si>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</si>
  <si>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</si>
  <si>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</si>
  <si>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</si>
  <si>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</si>
  <si>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</si>
  <si>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</si>
  <si>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</si>
  <si>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</si>
  <si>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</si>
  <si>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</si>
  <si>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</si>
  <si>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</si>
  <si>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</si>
  <si>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</si>
  <si>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</si>
  <si>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</si>
  <si>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</si>
  <si>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</si>
  <si>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</si>
  <si>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</si>
  <si>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</si>
  <si>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</si>
  <si>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</si>
  <si>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</si>
  <si>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</si>
  <si>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</si>
  <si>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</si>
  <si>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</si>
  <si>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</si>
  <si>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</si>
  <si>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</si>
  <si>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</si>
  <si>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</si>
  <si>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</si>
  <si>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</si>
  <si>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</si>
  <si>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</si>
  <si>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</si>
  <si>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</si>
  <si>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</si>
  <si>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</si>
  <si>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</si>
  <si>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</si>
  <si>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</si>
  <si>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</si>
  <si>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</si>
  <si>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</si>
  <si>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</si>
  <si>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</si>
  <si>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Kab. OKU Timur</t>
  </si>
  <si>
    <t>06.14</t>
  </si>
  <si>
    <t>Kab. OKU Selatan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</si>
  <si>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</si>
  <si>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</si>
  <si>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</si>
  <si>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</si>
  <si>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</si>
  <si>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</si>
  <si>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</si>
  <si>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</si>
  <si>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</si>
  <si>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</si>
  <si>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</si>
  <si>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</si>
  <si>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</si>
  <si>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</si>
  <si>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</si>
  <si>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</si>
  <si>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</si>
  <si>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</si>
  <si>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</si>
  <si>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</si>
  <si>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</si>
  <si>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</si>
  <si>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</si>
  <si>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</si>
  <si>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</si>
  <si>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</si>
  <si>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</si>
  <si>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</si>
  <si>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</si>
  <si>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</si>
  <si>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</si>
  <si>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</si>
  <si>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</si>
  <si>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</si>
  <si>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</si>
  <si>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</si>
  <si>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</si>
  <si>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</si>
  <si>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</si>
  <si>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</si>
  <si>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</si>
  <si>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</si>
  <si>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</si>
  <si>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</si>
  <si>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</si>
  <si>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</si>
  <si>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</si>
  <si>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</si>
  <si>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</si>
  <si>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</si>
  <si>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</si>
  <si>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</si>
  <si>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</si>
  <si>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</si>
  <si>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</si>
  <si>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</si>
  <si>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</si>
  <si>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</si>
  <si>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</si>
  <si>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10.00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</si>
  <si>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</si>
  <si>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</si>
  <si>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</si>
  <si>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</si>
  <si>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</si>
  <si>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</si>
  <si>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</si>
  <si>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</si>
  <si>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</si>
  <si>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</si>
  <si>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</si>
  <si>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</si>
  <si>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</si>
  <si>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</si>
  <si>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</si>
  <si>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</si>
  <si>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</si>
  <si>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</si>
  <si>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</si>
  <si>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</si>
  <si>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</si>
  <si>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</si>
  <si>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</si>
  <si>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</si>
  <si>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</si>
  <si>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</si>
  <si>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</si>
  <si>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</si>
  <si>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</si>
  <si>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</si>
  <si>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</si>
  <si>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</si>
  <si>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</si>
  <si>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</si>
  <si>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</si>
  <si>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</si>
  <si>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</si>
  <si>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</si>
  <si>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</si>
  <si>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</si>
  <si>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</si>
  <si>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</si>
  <si>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</si>
  <si>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</si>
  <si>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</si>
  <si>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</si>
  <si>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</si>
  <si>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</si>
  <si>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</si>
  <si>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</si>
  <si>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</si>
  <si>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</si>
  <si>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</si>
  <si>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</si>
  <si>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</si>
  <si>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</si>
  <si>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</si>
  <si>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</si>
  <si>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</si>
  <si>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</si>
  <si>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</si>
  <si>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</si>
  <si>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</si>
  <si>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</si>
  <si>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</si>
  <si>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</si>
  <si>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</si>
  <si>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</si>
  <si>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</si>
  <si>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</si>
  <si>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</si>
  <si>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</si>
  <si>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</si>
  <si>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</si>
  <si>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</si>
  <si>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</si>
  <si>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</si>
  <si>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</si>
  <si>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</si>
  <si>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</si>
  <si>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</si>
  <si>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</si>
  <si>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</si>
  <si>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</si>
  <si>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</si>
  <si>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</si>
  <si>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</si>
  <si>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</si>
  <si>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</si>
  <si>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</si>
  <si>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</si>
  <si>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</si>
  <si>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</si>
  <si>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</si>
  <si>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</si>
  <si>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</si>
  <si>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</si>
  <si>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</si>
  <si>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</si>
  <si>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</si>
  <si>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</si>
  <si>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</si>
  <si>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</si>
  <si>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</si>
  <si>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</si>
  <si>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</si>
  <si>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</si>
  <si>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</si>
  <si>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</si>
  <si>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</si>
  <si>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</si>
  <si>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</si>
  <si>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</si>
  <si>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</si>
  <si>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</si>
  <si>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</si>
  <si>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</si>
  <si>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</si>
  <si>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</si>
  <si>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</si>
  <si>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</si>
  <si>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</si>
  <si>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</si>
  <si>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</si>
  <si>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</si>
  <si>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</si>
  <si>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</si>
  <si>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</si>
  <si>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</si>
  <si>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</si>
  <si>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</si>
  <si>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</si>
  <si>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</si>
  <si>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</si>
  <si>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</si>
  <si>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</si>
  <si>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</si>
  <si>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</si>
  <si>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</si>
  <si>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</si>
  <si>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</si>
  <si>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</si>
  <si>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</si>
  <si>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</si>
  <si>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</si>
  <si>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</si>
  <si>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</si>
  <si>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</si>
  <si>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</si>
  <si>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</si>
  <si>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</si>
  <si>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</si>
  <si>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</si>
  <si>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</si>
  <si>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</si>
  <si>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</si>
  <si>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</si>
  <si>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</si>
  <si>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</si>
  <si>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</si>
  <si>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</si>
  <si>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</si>
  <si>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</si>
  <si>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</si>
  <si>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</si>
  <si>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</si>
  <si>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</si>
  <si>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</si>
  <si>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</si>
  <si>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</si>
  <si>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</si>
  <si>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</si>
  <si>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</si>
  <si>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</si>
  <si>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</si>
  <si>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</si>
  <si>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</si>
  <si>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</si>
  <si>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</si>
  <si>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</si>
  <si>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</si>
  <si>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</si>
  <si>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</si>
  <si>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</si>
  <si>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</si>
  <si>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</si>
  <si>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</si>
  <si>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</si>
  <si>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</si>
  <si>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</si>
  <si>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</si>
  <si>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</si>
  <si>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</si>
  <si>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</si>
  <si>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</si>
  <si>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</si>
  <si>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</si>
  <si>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</si>
  <si>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</si>
  <si>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</si>
  <si>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</si>
  <si>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</si>
  <si>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</si>
  <si>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</si>
  <si>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</si>
  <si>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</si>
  <si>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</si>
  <si>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</si>
  <si>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</si>
  <si>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</si>
  <si>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</si>
  <si>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</si>
  <si>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</si>
  <si>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</si>
  <si>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</si>
  <si>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</si>
  <si>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</si>
  <si>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</si>
  <si>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</si>
  <si>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</si>
  <si>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</si>
  <si>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</si>
  <si>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</si>
  <si>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</si>
  <si>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</si>
  <si>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</si>
  <si>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</si>
  <si>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</si>
  <si>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</si>
  <si>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</si>
  <si>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</si>
  <si>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</si>
  <si>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</si>
  <si>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</si>
  <si>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</si>
  <si>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</si>
  <si>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</si>
  <si>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</si>
  <si>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</si>
  <si>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</si>
  <si>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</si>
  <si>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</si>
  <si>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</si>
  <si>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</si>
  <si>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</si>
  <si>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</si>
  <si>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</si>
  <si>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</si>
  <si>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</si>
  <si>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</si>
  <si>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</si>
  <si>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</si>
  <si>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</si>
  <si>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</si>
  <si>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</si>
  <si>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</si>
  <si>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</si>
  <si>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</si>
  <si>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</si>
  <si>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</si>
  <si>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</si>
  <si>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</si>
  <si>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</si>
  <si>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</si>
  <si>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</si>
  <si>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</si>
  <si>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</si>
  <si>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</si>
  <si>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</si>
  <si>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</si>
  <si>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</si>
  <si>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</si>
  <si>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</si>
  <si>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</si>
  <si>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</si>
  <si>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</si>
  <si>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</si>
  <si>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</si>
  <si>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</si>
  <si>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</si>
  <si>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</si>
  <si>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</si>
  <si>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</si>
  <si>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</si>
  <si>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</si>
  <si>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</si>
  <si>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</si>
  <si>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</si>
  <si>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</si>
  <si>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</si>
  <si>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</si>
  <si>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</si>
  <si>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</si>
  <si>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</si>
  <si>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</si>
  <si>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</si>
  <si>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</si>
  <si>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</si>
  <si>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</si>
  <si>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</si>
  <si>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</si>
  <si>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</si>
  <si>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</si>
  <si>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</si>
  <si>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</si>
  <si>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</si>
  <si>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</si>
  <si>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</si>
  <si>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</si>
  <si>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</si>
  <si>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</si>
  <si>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</si>
  <si>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</si>
  <si>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</si>
  <si>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</si>
  <si>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</si>
  <si>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</si>
  <si>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</si>
  <si>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</si>
  <si>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</si>
  <si>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18.01</t>
  </si>
  <si>
    <t>Kab. Bolaang Mongondow</t>
  </si>
  <si>
    <t>18.02</t>
  </si>
  <si>
    <t>Kab. Minahasa</t>
  </si>
  <si>
    <t>18.03</t>
  </si>
  <si>
    <t>Kab. Sangihe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</si>
  <si>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</si>
  <si>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</si>
  <si>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</si>
  <si>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</si>
  <si>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</si>
  <si>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</si>
  <si>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</si>
  <si>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</si>
  <si>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</si>
  <si>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</si>
  <si>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</si>
  <si>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</si>
  <si>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</si>
  <si>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</si>
  <si>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</si>
  <si>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</si>
  <si>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</si>
  <si>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</si>
  <si>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</si>
  <si>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</si>
  <si>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</si>
  <si>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</si>
  <si>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</si>
  <si>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</si>
  <si>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</si>
  <si>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</si>
  <si>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</si>
  <si>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</si>
  <si>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</si>
  <si>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</si>
  <si>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</si>
  <si>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</si>
  <si>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</si>
  <si>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</si>
  <si>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</si>
  <si>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</si>
  <si>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</si>
  <si>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</si>
  <si>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</si>
  <si>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</si>
  <si>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</si>
  <si>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</si>
  <si>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</si>
  <si>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</si>
  <si>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</si>
  <si>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</si>
  <si>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</si>
  <si>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</si>
  <si>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</si>
  <si>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</si>
  <si>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</si>
  <si>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</si>
  <si>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</si>
  <si>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</si>
  <si>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</si>
  <si>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</si>
  <si>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</si>
  <si>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</si>
  <si>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</si>
  <si>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</si>
  <si>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</si>
  <si>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</si>
  <si>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</si>
  <si>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</si>
  <si>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</si>
  <si>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</si>
  <si>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</si>
  <si>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</si>
  <si>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</si>
  <si>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</si>
  <si>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</si>
  <si>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</si>
  <si>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</si>
  <si>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</si>
  <si>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</si>
  <si>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</si>
  <si>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</si>
  <si>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</si>
  <si>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</si>
  <si>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</si>
  <si>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</si>
  <si>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</si>
  <si>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</si>
  <si>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</si>
  <si>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</si>
  <si>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</si>
  <si>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</si>
  <si>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</si>
  <si>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</si>
  <si>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</si>
  <si>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</si>
  <si>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</si>
  <si>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</si>
  <si>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</si>
  <si>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</si>
  <si>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Kota Pare-Pare</t>
  </si>
  <si>
    <t>20.24</t>
  </si>
  <si>
    <t>Kota Makassar</t>
  </si>
  <si>
    <t>20.25</t>
  </si>
  <si>
    <t>Kab. Toraja Utara</t>
  </si>
  <si>
    <t>21.00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</si>
  <si>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</si>
  <si>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</si>
  <si>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</si>
  <si>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</si>
  <si>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</si>
  <si>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</si>
  <si>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</si>
  <si>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</si>
  <si>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</si>
  <si>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</si>
  <si>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</si>
  <si>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Kota Bau-Bau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</si>
  <si>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</si>
  <si>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</si>
  <si>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</si>
  <si>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</si>
  <si>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</si>
  <si>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</si>
  <si>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</si>
  <si>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</si>
  <si>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</si>
  <si>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</si>
  <si>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</si>
  <si>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</si>
  <si>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</si>
  <si>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</si>
  <si>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</si>
  <si>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</si>
  <si>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</si>
  <si>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</si>
  <si>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</si>
  <si>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</si>
  <si>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</si>
  <si>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</si>
  <si>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</si>
  <si>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</si>
  <si>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</si>
  <si>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</si>
  <si>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</si>
  <si>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</si>
  <si>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</si>
  <si>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</si>
  <si>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</si>
  <si>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</si>
  <si>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</si>
  <si>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</si>
  <si>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</si>
  <si>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</si>
  <si>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</si>
  <si>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</si>
  <si>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</si>
  <si>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</si>
  <si>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</si>
  <si>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</si>
  <si>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</si>
  <si>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</si>
  <si>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</si>
  <si>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</si>
  <si>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</si>
  <si>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</si>
  <si>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</si>
  <si>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</si>
  <si>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</si>
  <si>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</si>
  <si>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</si>
  <si>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</si>
  <si>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</si>
  <si>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</si>
  <si>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</si>
  <si>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</si>
  <si>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</si>
  <si>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</si>
  <si>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</si>
  <si>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</si>
  <si>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</si>
  <si>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</si>
  <si>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</si>
  <si>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</si>
  <si>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</si>
  <si>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</si>
  <si>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</si>
  <si>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</si>
  <si>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</si>
  <si>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</si>
  <si>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</si>
  <si>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</si>
  <si>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</si>
  <si>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</si>
  <si>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</si>
  <si>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</si>
  <si>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</si>
  <si>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</si>
  <si>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</si>
  <si>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</si>
  <si>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</si>
  <si>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</si>
  <si>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</si>
  <si>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</si>
  <si>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</si>
  <si>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</si>
  <si>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</si>
  <si>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</si>
  <si>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</si>
  <si>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</si>
  <si>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</si>
  <si>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</si>
  <si>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</si>
  <si>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</si>
  <si>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</si>
  <si>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</si>
  <si>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</si>
  <si>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</si>
  <si>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</si>
  <si>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</si>
  <si>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</si>
  <si>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</si>
  <si>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</si>
  <si>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</si>
  <si>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</si>
  <si>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</si>
  <si>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</si>
  <si>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</si>
  <si>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</si>
  <si>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</si>
  <si>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</si>
  <si>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</si>
  <si>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</si>
  <si>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</si>
  <si>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</si>
  <si>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</si>
  <si>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</si>
  <si>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</si>
  <si>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</si>
  <si>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</si>
  <si>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</si>
  <si>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</si>
  <si>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</si>
  <si>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</si>
  <si>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</si>
  <si>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</si>
  <si>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</si>
  <si>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</si>
  <si>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</si>
  <si>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</si>
  <si>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</si>
  <si>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</si>
  <si>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</si>
  <si>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</si>
  <si>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</si>
  <si>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</si>
  <si>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</si>
  <si>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</si>
  <si>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</si>
  <si>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</si>
  <si>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</si>
  <si>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</si>
  <si>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</si>
  <si>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</si>
  <si>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</si>
  <si>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</si>
  <si>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</si>
  <si>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</si>
  <si>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</si>
  <si>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</si>
  <si>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</si>
  <si>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</si>
  <si>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</si>
  <si>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</si>
  <si>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</si>
  <si>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</si>
  <si>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</si>
  <si>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</si>
  <si>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</si>
  <si>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</si>
  <si>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</si>
  <si>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</si>
  <si>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</si>
  <si>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</si>
  <si>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</si>
  <si>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</si>
  <si>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</si>
  <si>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</si>
  <si>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</si>
  <si>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</si>
  <si>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</si>
  <si>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</si>
  <si>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</si>
  <si>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</si>
  <si>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</si>
  <si>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</si>
  <si>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</si>
  <si>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</si>
  <si>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</si>
  <si>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</si>
  <si>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</si>
  <si>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</si>
  <si>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</si>
  <si>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</si>
  <si>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</si>
  <si>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</si>
  <si>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</si>
  <si>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</si>
  <si>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</si>
  <si>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</si>
  <si>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</si>
  <si>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</si>
  <si>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</si>
  <si>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</si>
  <si>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</si>
  <si>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</si>
  <si>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</si>
  <si>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</si>
  <si>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</si>
  <si>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</si>
  <si>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</si>
  <si>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</si>
  <si>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</si>
  <si>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</si>
  <si>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</si>
  <si>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</si>
  <si>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</si>
  <si>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</si>
  <si>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</si>
  <si>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</si>
  <si>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</si>
  <si>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</si>
  <si>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</si>
  <si>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</si>
  <si>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</si>
  <si>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</si>
  <si>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</si>
  <si>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</si>
  <si>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</si>
  <si>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</si>
  <si>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</si>
  <si>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</si>
  <si>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</si>
  <si>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</si>
  <si>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</si>
  <si>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</si>
  <si>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</si>
  <si>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</si>
  <si>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</si>
  <si>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</si>
  <si>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</si>
  <si>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</si>
  <si>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</si>
  <si>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</si>
  <si>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</si>
  <si>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</si>
  <si>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</si>
  <si>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</si>
  <si>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</si>
  <si>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</si>
  <si>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</si>
  <si>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</si>
  <si>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</si>
  <si>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</si>
  <si>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</si>
  <si>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</si>
  <si>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</si>
  <si>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</si>
  <si>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</si>
  <si>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</si>
  <si>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</si>
  <si>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</si>
  <si>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</si>
  <si>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</si>
  <si>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</si>
  <si>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</si>
  <si>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</si>
  <si>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</si>
  <si>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</si>
  <si>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</si>
  <si>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</si>
  <si>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</si>
  <si>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</si>
  <si>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</si>
  <si>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</si>
  <si>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</si>
  <si>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</si>
  <si>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</si>
  <si>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</si>
  <si>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</si>
  <si>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</si>
  <si>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</si>
  <si>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</si>
  <si>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</si>
  <si>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</si>
  <si>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</si>
  <si>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</si>
  <si>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</si>
  <si>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</si>
  <si>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</si>
  <si>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</si>
  <si>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</si>
  <si>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</si>
  <si>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</si>
  <si>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</si>
  <si>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</si>
  <si>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</si>
  <si>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</si>
  <si>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</si>
  <si>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</si>
  <si>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</si>
  <si>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</si>
  <si>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</si>
  <si>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</si>
  <si>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</si>
  <si>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</si>
  <si>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</si>
  <si>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</si>
  <si>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</si>
  <si>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</si>
  <si>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</si>
  <si>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</si>
  <si>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</si>
  <si>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</si>
  <si>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</si>
  <si>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</si>
  <si>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</si>
  <si>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</si>
  <si>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</si>
  <si>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</si>
  <si>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</si>
  <si>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</si>
  <si>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</si>
  <si>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</si>
  <si>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</si>
  <si>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</si>
  <si>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</si>
  <si>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</si>
  <si>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</si>
  <si>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 xml:space="preserve">Akun </t>
  </si>
  <si>
    <t>standarutama</t>
  </si>
  <si>
    <t>1. Aset</t>
  </si>
  <si>
    <t>11. Aset Lancar</t>
  </si>
  <si>
    <t>111. Kas dan Setara Kas</t>
  </si>
  <si>
    <t>112. Investasi Jangka Pendek</t>
  </si>
  <si>
    <t>113. Piutang Pendapatan</t>
  </si>
  <si>
    <t>114. Piutang Lainnya</t>
  </si>
  <si>
    <t>115. Penyisihan Piutang</t>
  </si>
  <si>
    <t>116. Beban Dibayar Dimuka</t>
  </si>
  <si>
    <t>117. Persediaan</t>
  </si>
  <si>
    <t>118. Aset Untuk Dikonsolidasikan</t>
  </si>
  <si>
    <t>12. Investasi Jangka Panjang</t>
  </si>
  <si>
    <t>121. Investasi Jangka Panjang Non Permanen</t>
  </si>
  <si>
    <t>122. Investasi Jangka Panjang Permanen</t>
  </si>
  <si>
    <t>13. Aset Tetap</t>
  </si>
  <si>
    <t>131. Tanah</t>
  </si>
  <si>
    <t>132. Peralatan dan Mesin</t>
  </si>
  <si>
    <t>133. Gedung dan Bangunan</t>
  </si>
  <si>
    <t>134. Jalan, Irigasi, dan Jaringan</t>
  </si>
  <si>
    <t>135. Aset Tetap Lainnya</t>
  </si>
  <si>
    <t>136. Konstruksi Dalam Pengerjaan</t>
  </si>
  <si>
    <t>137. Akumulasi Penyusutan</t>
  </si>
  <si>
    <t>14. Dana Cadangan</t>
  </si>
  <si>
    <t>141. Dana Cadangan</t>
  </si>
  <si>
    <t>15. Aset Lainnya</t>
  </si>
  <si>
    <t>151. Tagihan Jangka Panjang</t>
  </si>
  <si>
    <t>152. Kemitraan Dengan Pihak Ketiga</t>
  </si>
  <si>
    <t>153. Aset Tidak Berwujud</t>
  </si>
  <si>
    <t>154. Aset Lain-Lain</t>
  </si>
  <si>
    <t>19. Lainnya</t>
  </si>
  <si>
    <t>199. Null</t>
  </si>
  <si>
    <t>2. Kewajiban</t>
  </si>
  <si>
    <t>21. Kewajiban Jangka Pendek</t>
  </si>
  <si>
    <t>211. Utang Perhitungan Pihak Ketiga</t>
  </si>
  <si>
    <t>212. Utang Bunga</t>
  </si>
  <si>
    <t>213. Bagian Lancar Utang Jangka Panjang</t>
  </si>
  <si>
    <t>214. Pendapatan Diterima di Muka</t>
  </si>
  <si>
    <t>215. Utang Belanja</t>
  </si>
  <si>
    <t>216. Utang Jangka Pendek Lainnya</t>
  </si>
  <si>
    <t>22. Kewajiban Jangka Panjang</t>
  </si>
  <si>
    <t>221. Utang Dalam Negeri</t>
  </si>
  <si>
    <t>222. Utang Jangka Panjang Lainnya</t>
  </si>
  <si>
    <t>29. Lainnya</t>
  </si>
  <si>
    <t>299. Akumulasi Penyusutan</t>
  </si>
  <si>
    <t>3. Ekuitas</t>
  </si>
  <si>
    <t>31. Ekuitas</t>
  </si>
  <si>
    <t>311. Ekuitas</t>
  </si>
  <si>
    <t>312. Ekuitas SAL</t>
  </si>
  <si>
    <t>Check Balance</t>
  </si>
  <si>
    <t>Provinsi Aceh</t>
  </si>
  <si>
    <t>14</t>
  </si>
  <si>
    <t>4</t>
  </si>
  <si>
    <t>15</t>
  </si>
  <si>
    <t>Provinsi Sumatera Utara</t>
  </si>
  <si>
    <t>4*</t>
  </si>
  <si>
    <t>Provinsi Sumatera Barat</t>
  </si>
  <si>
    <t>Provinsi Riau</t>
  </si>
  <si>
    <t>Provinsi Jambi</t>
  </si>
  <si>
    <t>Provinsi Sumatera Selatan</t>
  </si>
  <si>
    <t>Provinsi  Bengkulu</t>
  </si>
  <si>
    <t>Provinsi  Lampung</t>
  </si>
  <si>
    <t>Provinsi DKI Jakarta</t>
  </si>
  <si>
    <t>Provinsi Jawa Barat</t>
  </si>
  <si>
    <t>Provinsi Jawa Tengah</t>
  </si>
  <si>
    <t>Provinsi DI Yogyakarta</t>
  </si>
  <si>
    <t>Provinsi Jawa Timur</t>
  </si>
  <si>
    <t>Provinsi Kalimantan Barat</t>
  </si>
  <si>
    <t>Provinsi Kalimantan Tengah</t>
  </si>
  <si>
    <t>Provinsi Kalimantan Selatan</t>
  </si>
  <si>
    <t>Provinsi Kalimantan Timur</t>
  </si>
  <si>
    <t>Provinsi Sulawesi Utara</t>
  </si>
  <si>
    <t>Provinsi Sulawesi Tengah</t>
  </si>
  <si>
    <t>Kab. Toli-Toli</t>
  </si>
  <si>
    <t>Provinsi Sulawesi Selatan</t>
  </si>
  <si>
    <t>Kab. Pangkajene Kepulauan</t>
  </si>
  <si>
    <t>Kota Pare-pare</t>
  </si>
  <si>
    <t>Provinsi Sulawesi Tenggara</t>
  </si>
  <si>
    <t>Kota Bau-bau</t>
  </si>
  <si>
    <t>Provinsi Bali</t>
  </si>
  <si>
    <t>Provinsi Nusa Tenggara Barat</t>
  </si>
  <si>
    <t>Provinsi Nusa Tenggara Timur</t>
  </si>
  <si>
    <t>Provinsi Maluku</t>
  </si>
  <si>
    <t>Kab. Kepulauan Tanimbar</t>
  </si>
  <si>
    <t>Provinsi Papua</t>
  </si>
  <si>
    <t>13</t>
  </si>
  <si>
    <t>Provinsi Maluku Utara</t>
  </si>
  <si>
    <t>Provinsi Banten</t>
  </si>
  <si>
    <t>Provinsi  Bangka Belitung</t>
  </si>
  <si>
    <t>Provinsi Gorontalo</t>
  </si>
  <si>
    <t>Provinsi Kepulauan Riau</t>
  </si>
  <si>
    <t>Provinsi Papua Barat</t>
  </si>
  <si>
    <t>Kab. Fak Fak</t>
  </si>
  <si>
    <t>Provinsi Sulawesi Barat</t>
  </si>
  <si>
    <t>Kab. Pasangkayu</t>
  </si>
  <si>
    <t>Provinsi Kalimantan Utara</t>
  </si>
  <si>
    <t>199. Lainnya</t>
  </si>
  <si>
    <t>299. Lainnya</t>
  </si>
  <si>
    <t>39. Lainnya</t>
  </si>
  <si>
    <t>399. Lainnya</t>
  </si>
  <si>
    <t>0</t>
  </si>
  <si>
    <t>1</t>
  </si>
  <si>
    <t>2</t>
  </si>
  <si>
    <t>Row Labels</t>
  </si>
  <si>
    <t>1110. Penyisihan Piutang</t>
  </si>
  <si>
    <t>1111. Beban Dibayar Dimuka</t>
  </si>
  <si>
    <t>1112. Persediaan</t>
  </si>
  <si>
    <t>1113. Aset Untuk Dikonsolidasikan</t>
  </si>
  <si>
    <t>113. Piutang Pajak Daerah</t>
  </si>
  <si>
    <t>114. Piutang Retribusi Daerah</t>
  </si>
  <si>
    <t>115. Piutang Hasil Pengelolaan Kekayaan Daerah yang Dipisahkan</t>
  </si>
  <si>
    <t>116. Piutang Lain-lain PAD yang Sah</t>
  </si>
  <si>
    <t>117. Piutang Transfer Pemerintah Pusat</t>
  </si>
  <si>
    <t>118. Piutang Transfer Antar Daerah</t>
  </si>
  <si>
    <t>119. Piutang Lainnya</t>
  </si>
  <si>
    <t>152. Kemitraan dengan Pihak Ketiga</t>
  </si>
  <si>
    <t>155. Akumulasi Amortisasi Aset Tidak Berwujud</t>
  </si>
  <si>
    <t>211. Utang Perhitungan Pihak Ketiga (PFK)</t>
  </si>
  <si>
    <t>213. Utang Pinjaman Jangka Pendek</t>
  </si>
  <si>
    <t>214. Bagian Lancar Utang Jangka Panjang</t>
  </si>
  <si>
    <t>215. Pendapatan Diterima di Muka</t>
  </si>
  <si>
    <t>216. Utang Belanja</t>
  </si>
  <si>
    <t>217. Utang Jangka Pendek Lainnya</t>
  </si>
  <si>
    <t>221. Utang kepada Pemerintah Pusat</t>
  </si>
  <si>
    <t>222. Utang kepada Lembaga Keuangan Bank (LKB)</t>
  </si>
  <si>
    <t>223. Utang kepada Lembaga Keuangan Bukan Bank (LKBB)</t>
  </si>
  <si>
    <t>224. Utang kepada Masyarakat</t>
  </si>
  <si>
    <t>313. Ekuitas Untuk Dikonsolidasikan</t>
  </si>
  <si>
    <t>Kab. Toba</t>
  </si>
  <si>
    <t>Provinsi Bengkulu</t>
  </si>
  <si>
    <t>Provinsi Lampung</t>
  </si>
  <si>
    <t>KOTA MADIUN</t>
  </si>
  <si>
    <t>Kab Morowali Utara</t>
  </si>
  <si>
    <t>Kabupaten Soppeng</t>
  </si>
  <si>
    <t>Kab Konawe Kepulauan</t>
  </si>
  <si>
    <t>Provinsi Bangka Belitung</t>
  </si>
  <si>
    <t>Pemda</t>
  </si>
  <si>
    <t>kode_pemda</t>
  </si>
  <si>
    <t>CA 2018</t>
  </si>
  <si>
    <t>CA 2019</t>
  </si>
  <si>
    <t>CA 2020</t>
  </si>
  <si>
    <t>CA 2021</t>
  </si>
  <si>
    <t>Cash 2018</t>
  </si>
  <si>
    <t>Cash 2019</t>
  </si>
  <si>
    <t>Cash 2020</t>
  </si>
  <si>
    <t>Cash 2021</t>
  </si>
  <si>
    <t>CL 2018</t>
  </si>
  <si>
    <t>CL 2019</t>
  </si>
  <si>
    <t>CL 2020</t>
  </si>
  <si>
    <t>CL 2021</t>
  </si>
  <si>
    <t>ADA 2018</t>
  </si>
  <si>
    <t>ADA 2019</t>
  </si>
  <si>
    <t>ADA 2020</t>
  </si>
  <si>
    <t>ADA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</si>
</sst>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.00;\(#,##0.00\)"/>
    <numFmt numFmtId="166" formatCode="dd\.mm"/>
    <numFmt numFmtId="167" formatCode="d\.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</font>
    <font>
      <sz val="9"/>
      <color rgb="FF666666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0" borderId="1" xfId="2" applyFont="1" applyBorder="1"/>
    <xf numFmtId="0" fontId="0" fillId="0" borderId="1" xfId="0" applyBorder="1"/>
    <xf numFmtId="0" fontId="4" fillId="6" borderId="1" xfId="2" applyFont="1" applyFill="1" applyBorder="1" applyAlignment="1">
      <alignment horizontal="left"/>
    </xf>
    <xf numFmtId="0" fontId="4" fillId="6" borderId="1" xfId="2" applyFont="1" applyFill="1" applyBorder="1" applyAlignment="1">
      <alignment horizontal="center"/>
    </xf>
    <xf numFmtId="164" fontId="4" fillId="3" borderId="1" xfId="3" applyFont="1" applyFill="1" applyBorder="1"/>
    <xf numFmtId="164" fontId="4" fillId="4" borderId="1" xfId="3" applyFont="1" applyFill="1" applyBorder="1"/>
    <xf numFmtId="164" fontId="6" fillId="0" borderId="1" xfId="3" applyFont="1" applyBorder="1"/>
    <xf numFmtId="164" fontId="0" fillId="0" borderId="1" xfId="3" applyFont="1" applyBorder="1"/>
    <xf numFmtId="164" fontId="4" fillId="5" borderId="1" xfId="3" applyFont="1" applyFill="1" applyBorder="1"/>
    <xf numFmtId="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43" fontId="0" fillId="0" borderId="1" xfId="0" applyNumberFormat="1" applyBorder="1"/>
    <xf numFmtId="164" fontId="7" fillId="0" borderId="1" xfId="3" applyFont="1" applyBorder="1"/>
    <xf numFmtId="43" fontId="6" fillId="0" borderId="1" xfId="0" applyNumberFormat="1" applyFont="1" applyBorder="1"/>
    <xf numFmtId="0" fontId="8" fillId="7" borderId="3" xfId="2" applyFont="1" applyFill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8" fillId="8" borderId="1" xfId="2" applyFont="1" applyFill="1" applyBorder="1"/>
    <xf numFmtId="0" fontId="8" fillId="9" borderId="1" xfId="2" applyFont="1" applyFill="1" applyBorder="1"/>
    <xf numFmtId="0" fontId="10" fillId="0" borderId="1" xfId="2" applyFont="1" applyBorder="1"/>
    <xf numFmtId="0" fontId="8" fillId="10" borderId="1" xfId="2" applyFont="1" applyFill="1" applyBorder="1"/>
    <xf numFmtId="0" fontId="8" fillId="7" borderId="6" xfId="2" applyFont="1" applyFill="1" applyBorder="1" applyAlignment="1">
      <alignment horizontal="center"/>
    </xf>
    <xf numFmtId="0" fontId="8" fillId="7" borderId="7" xfId="2" applyFont="1" applyFill="1" applyBorder="1" applyAlignment="1">
      <alignment horizontal="center"/>
    </xf>
    <xf numFmtId="0" fontId="8" fillId="11" borderId="7" xfId="2" applyFont="1" applyFill="1" applyBorder="1" applyAlignment="1">
      <alignment horizontal="center"/>
    </xf>
    <xf numFmtId="165" fontId="8" fillId="8" borderId="1" xfId="2" applyNumberFormat="1" applyFont="1" applyFill="1" applyBorder="1" applyAlignment="1">
      <alignment horizontal="right"/>
    </xf>
    <xf numFmtId="165" fontId="8" fillId="9" borderId="1" xfId="2" applyNumberFormat="1" applyFont="1" applyFill="1" applyBorder="1" applyAlignment="1">
      <alignment horizontal="right"/>
    </xf>
    <xf numFmtId="39" fontId="11" fillId="0" borderId="1" xfId="4" applyNumberFormat="1" applyFont="1" applyBorder="1" applyAlignment="1">
      <alignment vertical="center"/>
    </xf>
    <xf numFmtId="0" fontId="1" fillId="0" borderId="1" xfId="4" applyBorder="1"/>
    <xf numFmtId="165" fontId="8" fillId="10" borderId="1" xfId="2" applyNumberFormat="1" applyFont="1" applyFill="1" applyBorder="1" applyAlignment="1">
      <alignment horizontal="right"/>
    </xf>
    <xf numFmtId="166" fontId="8" fillId="7" borderId="6" xfId="2" applyNumberFormat="1" applyFont="1" applyFill="1" applyBorder="1" applyAlignment="1">
      <alignment horizontal="center"/>
    </xf>
    <xf numFmtId="165" fontId="8" fillId="8" borderId="7" xfId="2" applyNumberFormat="1" applyFont="1" applyFill="1" applyBorder="1" applyAlignment="1">
      <alignment horizontal="right"/>
    </xf>
    <xf numFmtId="165" fontId="8" fillId="9" borderId="7" xfId="2" applyNumberFormat="1" applyFont="1" applyFill="1" applyBorder="1" applyAlignment="1">
      <alignment horizontal="right"/>
    </xf>
    <xf numFmtId="165" fontId="10" fillId="0" borderId="7" xfId="2" applyNumberFormat="1" applyFont="1" applyBorder="1" applyAlignment="1">
      <alignment horizontal="right"/>
    </xf>
    <xf numFmtId="165" fontId="8" fillId="10" borderId="0" xfId="2" applyNumberFormat="1" applyFont="1" applyFill="1" applyAlignment="1">
      <alignment horizontal="right"/>
    </xf>
    <xf numFmtId="167" fontId="8" fillId="7" borderId="6" xfId="2" applyNumberFormat="1" applyFont="1" applyFill="1" applyBorder="1" applyAlignment="1">
      <alignment horizontal="center"/>
    </xf>
    <xf numFmtId="165" fontId="10" fillId="0" borderId="1" xfId="2" applyNumberFormat="1" applyFont="1" applyBorder="1" applyAlignment="1">
      <alignment horizontal="right"/>
    </xf>
    <xf numFmtId="166" fontId="12" fillId="7" borderId="6" xfId="2" applyNumberFormat="1" applyFont="1" applyFill="1" applyBorder="1" applyAlignment="1">
      <alignment horizontal="center"/>
    </xf>
    <xf numFmtId="167" fontId="12" fillId="7" borderId="6" xfId="2" applyNumberFormat="1" applyFont="1" applyFill="1" applyBorder="1" applyAlignment="1">
      <alignment horizontal="center"/>
    </xf>
    <xf numFmtId="0" fontId="12" fillId="7" borderId="6" xfId="2" applyFont="1" applyFill="1" applyBorder="1" applyAlignment="1">
      <alignment horizontal="center"/>
    </xf>
    <xf numFmtId="0" fontId="8" fillId="9" borderId="7" xfId="2" applyFont="1" applyFill="1" applyBorder="1" applyAlignment="1">
      <alignment horizontal="right"/>
    </xf>
    <xf numFmtId="0" fontId="8" fillId="7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2" fillId="12" borderId="1" xfId="0" applyFont="1" applyFill="1" applyBorder="1"/>
    <xf numFmtId="0" fontId="2" fillId="13" borderId="1" xfId="0" applyFont="1" applyFill="1" applyBorder="1" applyAlignment="1">
      <alignment horizontal="left" indent="1"/>
    </xf>
    <xf numFmtId="0" fontId="13" fillId="0" borderId="1" xfId="0" quotePrefix="1" applyFont="1" applyBorder="1" applyAlignment="1">
      <alignment horizontal="left" vertical="top" indent="2"/>
    </xf>
    <xf numFmtId="0" fontId="0" fillId="0" borderId="1" xfId="0" applyBorder="1" applyAlignment="1">
      <alignment horizontal="left" indent="2"/>
    </xf>
    <xf numFmtId="0" fontId="13" fillId="0" borderId="1" xfId="0" quotePrefix="1" applyFont="1" applyBorder="1" applyAlignment="1">
      <alignment horizontal="left" vertical="top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41" fontId="2" fillId="12" borderId="1" xfId="1" applyFont="1" applyFill="1" applyBorder="1"/>
    <xf numFmtId="41" fontId="2" fillId="13" borderId="1" xfId="1" applyFont="1" applyFill="1" applyBorder="1"/>
    <xf numFmtId="39" fontId="11" fillId="0" borderId="1" xfId="0" applyNumberFormat="1" applyFont="1" applyBorder="1" applyAlignment="1">
      <alignment vertical="center"/>
    </xf>
    <xf numFmtId="41" fontId="8" fillId="10" borderId="1" xfId="1" applyFont="1" applyFill="1" applyBorder="1" applyAlignment="1"/>
    <xf numFmtId="41" fontId="0" fillId="0" borderId="1" xfId="1" applyFont="1" applyBorder="1"/>
    <xf numFmtId="0" fontId="2" fillId="16" borderId="0" xfId="0" applyFont="1" applyFill="1"/>
    <xf numFmtId="0" fontId="2" fillId="16" borderId="8" xfId="0" applyFont="1" applyFill="1" applyBorder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3" fontId="2" fillId="0" borderId="8" xfId="0" applyNumberFormat="1" applyFont="1" applyBorder="1"/>
    <xf numFmtId="3" fontId="2" fillId="0" borderId="0" xfId="0" applyNumberFormat="1" applyFont="1"/>
  </cellXfs>
  <cellStyles count="5">
    <cellStyle name="Comma [0]" xfId="1" builtinId="6"/>
    <cellStyle name="Comma 2" xfId="3" xr:uid="{19B2B149-9289-4D72-B8DC-80D593F3FD13}"/>
    <cellStyle name="Normal" xfId="0" builtinId="0"/>
    <cellStyle name="Normal 2" xfId="2" xr:uid="{5254E87B-44B5-4509-8B13-5CDBADE18D15}"/>
    <cellStyle name="Normal 2 2" xfId="4" xr:uid="{1DF3BF51-5997-401C-A8AA-1BF04B816A02}"/>
  </cellStyles>
  <dxfs count="3"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200025</xdr:colOff>
      <xdr:row>0</xdr:row>
      <xdr:rowOff>0</xdr:rowOff>
    </xdr:from>
    <xdr:to>
      <xdr:col>30</xdr:col>
      <xdr:colOff>67592</xdr:colOff>
      <xdr:row>2</xdr:row>
      <xdr:rowOff>123895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C364D-25F8-465B-8CE0-9261D739B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4150" y="0"/>
          <a:ext cx="6573167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123825</xdr:rowOff>
    </xdr:from>
    <xdr:to>
      <xdr:col>11</xdr:col>
      <xdr:colOff>543842</xdr:colOff>
      <xdr:row>4</xdr:row>
      <xdr:rowOff>57220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C2139-A64E-64A2-37A8-73F476E6B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14325"/>
          <a:ext cx="6573167" cy="50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4204-3A77-47F6-B05A-2C9EFED7DE02}">
  <dimension ref="A1:AV543"/>
  <sheetViews>
    <sheetView topLeftCell="W1" workbookViewId="0">
      <selection activeCell="Y1" sqref="Y1"/>
    </sheetView>
  </sheetViews>
  <sheetFormatPr defaultRowHeight="15" x14ac:dyDescent="0.25"/>
  <cols>
    <col min="3" max="3" width="35.5703125" bestFit="1" customWidth="1"/>
    <col min="5" max="5" width="27.5703125" bestFit="1" customWidth="1"/>
    <col min="6" max="6" width="25.7109375" customWidth="1"/>
    <col min="7" max="7" width="20.140625" customWidth="1"/>
    <col min="16" max="16" width="21.28515625" customWidth="1"/>
    <col min="26" max="26" width="16.140625" customWidth="1"/>
    <col min="30" max="30" width="24.7109375" customWidth="1"/>
    <col min="31" max="31" width="21.5703125" customWidth="1"/>
    <col min="32" max="32" width="19.5703125" customWidth="1"/>
    <col min="33" max="33" width="24.28515625" customWidth="1"/>
    <col min="34" max="34" width="28" customWidth="1"/>
    <col min="35" max="35" width="31.5703125" customWidth="1"/>
    <col min="36" max="36" width="25.7109375" customWidth="1"/>
    <col min="40" max="40" width="25.140625" customWidth="1"/>
  </cols>
  <sheetData>
    <row r="1" spans="1:48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5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5" t="s">
        <v>26</v>
      </c>
      <c r="AB1" s="8" t="s">
        <v>27</v>
      </c>
      <c r="AC1" s="5" t="s">
        <v>28</v>
      </c>
      <c r="AD1" s="6" t="s">
        <v>29</v>
      </c>
      <c r="AE1" s="8" t="s">
        <v>30</v>
      </c>
      <c r="AF1" s="8" t="s">
        <v>31</v>
      </c>
      <c r="AG1" s="8" t="s">
        <v>32</v>
      </c>
      <c r="AH1" s="4" t="s">
        <v>33</v>
      </c>
      <c r="AI1" s="5" t="s">
        <v>34</v>
      </c>
      <c r="AJ1" s="9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9" t="s">
        <v>42</v>
      </c>
      <c r="AR1" s="8" t="s">
        <v>43</v>
      </c>
      <c r="AS1" s="8" t="s">
        <v>44</v>
      </c>
      <c r="AT1" s="5" t="s">
        <v>45</v>
      </c>
      <c r="AU1" s="9" t="s">
        <v>45</v>
      </c>
      <c r="AV1" s="8" t="s">
        <v>46</v>
      </c>
    </row>
    <row r="2" spans="1:48" x14ac:dyDescent="0.25">
      <c r="A2" s="10">
        <v>1</v>
      </c>
      <c r="B2" s="11" t="s">
        <v>47</v>
      </c>
      <c r="C2" s="12" t="s">
        <v>1149</v>
      </c>
      <c r="D2" s="13" t="s">
        <v>48</v>
      </c>
      <c r="E2" s="14">
        <f t="shared" ref="E2:E65" si="0">F2+P2+S2+AA2+AC2</f>
        <v>24072598327198.91</v>
      </c>
      <c r="F2" s="15">
        <f t="shared" ref="F2:F65" si="1">SUM(G2:O2)</f>
        <v>4536491179707.1895</v>
      </c>
      <c r="G2" s="16">
        <v>3054343798585.6499</v>
      </c>
      <c r="H2" s="17"/>
      <c r="I2" s="17">
        <v>216025651452.37</v>
      </c>
      <c r="J2" s="17">
        <v>39126898.340000004</v>
      </c>
      <c r="K2" s="17"/>
      <c r="L2" s="17">
        <v>5256175317.6800003</v>
      </c>
      <c r="M2" s="17">
        <v>1260826427453.1499</v>
      </c>
      <c r="N2" s="17"/>
      <c r="O2" s="17"/>
      <c r="P2" s="15">
        <f t="shared" ref="P2:P65" si="2">SUM(Q2:R2)</f>
        <v>1458208640023.48</v>
      </c>
      <c r="Q2" s="17"/>
      <c r="R2" s="17">
        <v>1458208640023.48</v>
      </c>
      <c r="S2" s="15">
        <f t="shared" ref="S2:S65" si="3">SUM(T2:Z2)</f>
        <v>14287441839868.25</v>
      </c>
      <c r="T2" s="17">
        <v>4267682267983.8096</v>
      </c>
      <c r="U2" s="17">
        <v>2855586710482.8701</v>
      </c>
      <c r="V2" s="17">
        <v>4807179824053.0508</v>
      </c>
      <c r="W2" s="17">
        <v>11608374062097.061</v>
      </c>
      <c r="X2" s="17">
        <v>536612034421.35999</v>
      </c>
      <c r="Y2" s="17">
        <v>826943047514.28003</v>
      </c>
      <c r="Z2" s="17">
        <v>-10614936106684.18</v>
      </c>
      <c r="AA2" s="15">
        <f t="shared" ref="AA2:AA65" si="4">SUM(AB2)</f>
        <v>1092859104220.88</v>
      </c>
      <c r="AB2" s="17">
        <v>1092859104220.88</v>
      </c>
      <c r="AC2" s="15">
        <f t="shared" ref="AC2:AC65" si="5">SUM(AD2:AG2)</f>
        <v>2697597563379.1099</v>
      </c>
      <c r="AD2" s="17">
        <v>25660636986.93</v>
      </c>
      <c r="AE2" s="17">
        <v>12044484000</v>
      </c>
      <c r="AF2" s="17">
        <v>16142065597.07</v>
      </c>
      <c r="AG2" s="17">
        <v>2643750376795.1099</v>
      </c>
      <c r="AH2" s="14">
        <f t="shared" ref="AH2:AH65" si="6">AI2+AT2</f>
        <v>24072598327198.199</v>
      </c>
      <c r="AI2" s="15">
        <f t="shared" ref="AI2:AI65" si="7">SUM(AJ2+AQ2)</f>
        <v>3379737047419.8003</v>
      </c>
      <c r="AJ2" s="18">
        <f t="shared" ref="AJ2:AJ65" si="8">SUM(AK2:AP2)</f>
        <v>3355903121371.5801</v>
      </c>
      <c r="AK2" s="17"/>
      <c r="AL2" s="17"/>
      <c r="AM2" s="17"/>
      <c r="AN2" s="17">
        <v>2658344921943.5</v>
      </c>
      <c r="AO2" s="17">
        <v>278757752257.33002</v>
      </c>
      <c r="AP2" s="17">
        <v>418800447170.75</v>
      </c>
      <c r="AQ2" s="18">
        <f t="shared" ref="AQ2:AQ65" si="9">SUM(AR2:AS2)</f>
        <v>23833926048.220001</v>
      </c>
      <c r="AR2" s="17">
        <v>23833926048.220001</v>
      </c>
      <c r="AS2" s="17"/>
      <c r="AT2" s="15">
        <f t="shared" ref="AT2:AU21" si="10">SUM(AU2)</f>
        <v>20692861279778.398</v>
      </c>
      <c r="AU2" s="18">
        <f t="shared" si="10"/>
        <v>20692861279778.398</v>
      </c>
      <c r="AV2" s="17">
        <v>20692861279778.398</v>
      </c>
    </row>
    <row r="3" spans="1:48" x14ac:dyDescent="0.25">
      <c r="A3" s="10">
        <v>2</v>
      </c>
      <c r="B3" s="11" t="s">
        <v>49</v>
      </c>
      <c r="C3" s="12" t="s">
        <v>50</v>
      </c>
      <c r="D3" s="13" t="s">
        <v>48</v>
      </c>
      <c r="E3" s="14">
        <f t="shared" si="0"/>
        <v>2900992705011.4497</v>
      </c>
      <c r="F3" s="15">
        <f t="shared" si="1"/>
        <v>156863004483.82001</v>
      </c>
      <c r="G3" s="16">
        <v>88077891949.930008</v>
      </c>
      <c r="H3" s="17"/>
      <c r="I3" s="17">
        <v>66534043259.550003</v>
      </c>
      <c r="J3" s="17"/>
      <c r="K3" s="17">
        <v>-17615484802.66</v>
      </c>
      <c r="L3" s="17">
        <v>187629876.66999999</v>
      </c>
      <c r="M3" s="17">
        <v>19678924200.330002</v>
      </c>
      <c r="N3" s="17"/>
      <c r="O3" s="17"/>
      <c r="P3" s="15">
        <f t="shared" si="2"/>
        <v>42414147926</v>
      </c>
      <c r="Q3" s="17"/>
      <c r="R3" s="17">
        <v>42414147926</v>
      </c>
      <c r="S3" s="15">
        <f t="shared" si="3"/>
        <v>2600908275616.8799</v>
      </c>
      <c r="T3" s="17">
        <v>682983479413</v>
      </c>
      <c r="U3" s="17">
        <v>331501947132.02002</v>
      </c>
      <c r="V3" s="17">
        <v>732169523279</v>
      </c>
      <c r="W3" s="17">
        <v>3037842579459</v>
      </c>
      <c r="X3" s="17">
        <v>32284705146.360001</v>
      </c>
      <c r="Y3" s="17">
        <v>21534013853</v>
      </c>
      <c r="Z3" s="17">
        <v>-2237407972665.5</v>
      </c>
      <c r="AA3" s="15">
        <f t="shared" si="4"/>
        <v>0</v>
      </c>
      <c r="AB3" s="17"/>
      <c r="AC3" s="15">
        <f t="shared" si="5"/>
        <v>100807276984.75</v>
      </c>
      <c r="AD3" s="17">
        <v>22400000</v>
      </c>
      <c r="AE3" s="17"/>
      <c r="AF3" s="17">
        <v>311894618</v>
      </c>
      <c r="AG3" s="17">
        <v>100472982366.75</v>
      </c>
      <c r="AH3" s="14">
        <f t="shared" si="6"/>
        <v>2900992705011.3701</v>
      </c>
      <c r="AI3" s="15">
        <f t="shared" si="7"/>
        <v>43200374542.370003</v>
      </c>
      <c r="AJ3" s="18">
        <f t="shared" si="8"/>
        <v>43200374542.370003</v>
      </c>
      <c r="AK3" s="17">
        <v>22291029</v>
      </c>
      <c r="AL3" s="17"/>
      <c r="AM3" s="17"/>
      <c r="AN3" s="17">
        <v>1296616015.9400001</v>
      </c>
      <c r="AO3" s="17">
        <v>33809999489.43</v>
      </c>
      <c r="AP3" s="17">
        <v>8071468008</v>
      </c>
      <c r="AQ3" s="18">
        <f t="shared" si="9"/>
        <v>0</v>
      </c>
      <c r="AR3" s="17"/>
      <c r="AS3" s="17"/>
      <c r="AT3" s="15">
        <f t="shared" si="10"/>
        <v>2857792330469</v>
      </c>
      <c r="AU3" s="18">
        <f t="shared" si="10"/>
        <v>2857792330469</v>
      </c>
      <c r="AV3" s="17">
        <v>2857792330469</v>
      </c>
    </row>
    <row r="4" spans="1:48" x14ac:dyDescent="0.25">
      <c r="A4" s="10">
        <v>3</v>
      </c>
      <c r="B4" s="11" t="s">
        <v>51</v>
      </c>
      <c r="C4" s="12" t="s">
        <v>52</v>
      </c>
      <c r="D4" s="13" t="s">
        <v>48</v>
      </c>
      <c r="E4" s="14">
        <f t="shared" si="0"/>
        <v>2983677539864.8496</v>
      </c>
      <c r="F4" s="15">
        <f t="shared" si="1"/>
        <v>199305781736.20004</v>
      </c>
      <c r="G4" s="16">
        <v>152899444714.17001</v>
      </c>
      <c r="H4" s="17"/>
      <c r="I4" s="17">
        <v>52892728797.099998</v>
      </c>
      <c r="J4" s="17">
        <v>623106578.10000002</v>
      </c>
      <c r="K4" s="17">
        <v>-19455319347.220001</v>
      </c>
      <c r="L4" s="17">
        <v>161786889.59999999</v>
      </c>
      <c r="M4" s="17">
        <v>12184034104.450001</v>
      </c>
      <c r="N4" s="17"/>
      <c r="O4" s="17"/>
      <c r="P4" s="15">
        <f t="shared" si="2"/>
        <v>129683992378.31</v>
      </c>
      <c r="Q4" s="19">
        <v>866534500</v>
      </c>
      <c r="R4" s="17">
        <v>128817457878.31</v>
      </c>
      <c r="S4" s="15">
        <f t="shared" si="3"/>
        <v>2430567722774.1299</v>
      </c>
      <c r="T4" s="17">
        <v>567652989832</v>
      </c>
      <c r="U4" s="17">
        <v>350387480874.71997</v>
      </c>
      <c r="V4" s="17">
        <v>1035455785774.62</v>
      </c>
      <c r="W4" s="17">
        <v>1903020875919.6599</v>
      </c>
      <c r="X4" s="17">
        <v>41760210419</v>
      </c>
      <c r="Y4" s="17">
        <v>20575761040</v>
      </c>
      <c r="Z4" s="17">
        <v>-1488285381085.8701</v>
      </c>
      <c r="AA4" s="15">
        <f t="shared" si="4"/>
        <v>0</v>
      </c>
      <c r="AB4" s="17"/>
      <c r="AC4" s="15">
        <f t="shared" si="5"/>
        <v>224120042976.20999</v>
      </c>
      <c r="AD4" s="17"/>
      <c r="AE4" s="17"/>
      <c r="AF4" s="17">
        <v>434852925</v>
      </c>
      <c r="AG4" s="17">
        <v>223685190051.20999</v>
      </c>
      <c r="AH4" s="14">
        <f t="shared" si="6"/>
        <v>2983677539864.8501</v>
      </c>
      <c r="AI4" s="15">
        <f t="shared" si="7"/>
        <v>1758682703.3299999</v>
      </c>
      <c r="AJ4" s="18">
        <f t="shared" si="8"/>
        <v>1758682703.3299999</v>
      </c>
      <c r="AK4" s="17"/>
      <c r="AL4" s="17"/>
      <c r="AM4" s="17"/>
      <c r="AN4" s="17">
        <v>233133333.33000001</v>
      </c>
      <c r="AO4" s="17">
        <v>287198073</v>
      </c>
      <c r="AP4" s="17">
        <v>1238351297</v>
      </c>
      <c r="AQ4" s="18">
        <f t="shared" si="9"/>
        <v>0</v>
      </c>
      <c r="AR4" s="17"/>
      <c r="AS4" s="17"/>
      <c r="AT4" s="15">
        <f t="shared" si="10"/>
        <v>2981918857161.52</v>
      </c>
      <c r="AU4" s="18">
        <f t="shared" si="10"/>
        <v>2981918857161.52</v>
      </c>
      <c r="AV4" s="17">
        <v>2981918857161.52</v>
      </c>
    </row>
    <row r="5" spans="1:48" x14ac:dyDescent="0.25">
      <c r="A5" s="10">
        <v>4</v>
      </c>
      <c r="B5" s="11" t="s">
        <v>53</v>
      </c>
      <c r="C5" s="12" t="s">
        <v>54</v>
      </c>
      <c r="D5" s="13" t="s">
        <v>48</v>
      </c>
      <c r="E5" s="14">
        <f t="shared" si="0"/>
        <v>2622528127390.0898</v>
      </c>
      <c r="F5" s="15">
        <f t="shared" si="1"/>
        <v>106883994999.15001</v>
      </c>
      <c r="G5" s="16">
        <v>19286397036.23</v>
      </c>
      <c r="H5" s="17">
        <v>30000000000</v>
      </c>
      <c r="I5" s="17">
        <v>46375543532.620003</v>
      </c>
      <c r="J5" s="17">
        <v>25479375.390000001</v>
      </c>
      <c r="K5" s="17">
        <v>-5319987049.1700001</v>
      </c>
      <c r="L5" s="17">
        <v>147074781.08000001</v>
      </c>
      <c r="M5" s="17">
        <v>16369487323</v>
      </c>
      <c r="N5" s="17"/>
      <c r="O5" s="17"/>
      <c r="P5" s="15">
        <f t="shared" si="2"/>
        <v>25000000000</v>
      </c>
      <c r="Q5" s="17"/>
      <c r="R5" s="17">
        <v>25000000000</v>
      </c>
      <c r="S5" s="15">
        <f t="shared" si="3"/>
        <v>2318643873961.8101</v>
      </c>
      <c r="T5" s="17">
        <v>458198899385.76001</v>
      </c>
      <c r="U5" s="17">
        <v>348171471233</v>
      </c>
      <c r="V5" s="17">
        <v>917439613493.98999</v>
      </c>
      <c r="W5" s="17">
        <v>1503794043287.0601</v>
      </c>
      <c r="X5" s="17">
        <v>32083463930</v>
      </c>
      <c r="Y5" s="17">
        <v>47215422700</v>
      </c>
      <c r="Z5" s="17">
        <v>-988259040068</v>
      </c>
      <c r="AA5" s="15">
        <f t="shared" si="4"/>
        <v>0</v>
      </c>
      <c r="AB5" s="17"/>
      <c r="AC5" s="15">
        <f t="shared" si="5"/>
        <v>172000258429.13</v>
      </c>
      <c r="AD5" s="17">
        <v>17296300</v>
      </c>
      <c r="AE5" s="17"/>
      <c r="AF5" s="17">
        <v>672364810</v>
      </c>
      <c r="AG5" s="17">
        <v>171310597319.13</v>
      </c>
      <c r="AH5" s="14">
        <f t="shared" si="6"/>
        <v>2622528127390.0898</v>
      </c>
      <c r="AI5" s="15">
        <f t="shared" si="7"/>
        <v>30464378345.029999</v>
      </c>
      <c r="AJ5" s="18">
        <f t="shared" si="8"/>
        <v>30464378345.029999</v>
      </c>
      <c r="AK5" s="17"/>
      <c r="AL5" s="17"/>
      <c r="AM5" s="17"/>
      <c r="AN5" s="17">
        <v>284128601.97000003</v>
      </c>
      <c r="AO5" s="17">
        <v>20437570811</v>
      </c>
      <c r="AP5" s="17">
        <v>9742678932.0599995</v>
      </c>
      <c r="AQ5" s="18">
        <f t="shared" si="9"/>
        <v>0</v>
      </c>
      <c r="AR5" s="17"/>
      <c r="AS5" s="17"/>
      <c r="AT5" s="15">
        <f t="shared" si="10"/>
        <v>2592063749045.0601</v>
      </c>
      <c r="AU5" s="18">
        <f t="shared" si="10"/>
        <v>2592063749045.0601</v>
      </c>
      <c r="AV5" s="17">
        <v>2592063749045.0601</v>
      </c>
    </row>
    <row r="6" spans="1:48" x14ac:dyDescent="0.25">
      <c r="A6" s="10">
        <v>5</v>
      </c>
      <c r="B6" s="11" t="s">
        <v>55</v>
      </c>
      <c r="C6" s="12" t="s">
        <v>56</v>
      </c>
      <c r="D6" s="13" t="s">
        <v>48</v>
      </c>
      <c r="E6" s="14">
        <f t="shared" si="0"/>
        <v>1512446695491.54</v>
      </c>
      <c r="F6" s="15">
        <f t="shared" si="1"/>
        <v>60105366539.210007</v>
      </c>
      <c r="G6" s="16">
        <v>14061242911.820002</v>
      </c>
      <c r="H6" s="17"/>
      <c r="I6" s="17">
        <v>20006824644.689999</v>
      </c>
      <c r="J6" s="17"/>
      <c r="K6" s="17">
        <v>-3615164556.3000002</v>
      </c>
      <c r="L6" s="17"/>
      <c r="M6" s="17">
        <v>29652463539</v>
      </c>
      <c r="N6" s="17"/>
      <c r="O6" s="17"/>
      <c r="P6" s="15">
        <f t="shared" si="2"/>
        <v>12239966991.09</v>
      </c>
      <c r="Q6" s="17"/>
      <c r="R6" s="17">
        <v>12239966991.09</v>
      </c>
      <c r="S6" s="15">
        <f t="shared" si="3"/>
        <v>1324980874267.9199</v>
      </c>
      <c r="T6" s="17">
        <v>98154925700</v>
      </c>
      <c r="U6" s="17">
        <v>341784128087.90002</v>
      </c>
      <c r="V6" s="17">
        <v>636246866731.79004</v>
      </c>
      <c r="W6" s="17">
        <v>846862678403</v>
      </c>
      <c r="X6" s="17">
        <v>7278562880</v>
      </c>
      <c r="Y6" s="17">
        <v>8612591765</v>
      </c>
      <c r="Z6" s="17">
        <v>-613958879299.77002</v>
      </c>
      <c r="AA6" s="15">
        <f t="shared" si="4"/>
        <v>0</v>
      </c>
      <c r="AB6" s="17"/>
      <c r="AC6" s="15">
        <f t="shared" si="5"/>
        <v>115120487693.32001</v>
      </c>
      <c r="AD6" s="17">
        <v>125861459.93000001</v>
      </c>
      <c r="AE6" s="17"/>
      <c r="AF6" s="17">
        <v>911281424.67999983</v>
      </c>
      <c r="AG6" s="17">
        <v>114083344808.71001</v>
      </c>
      <c r="AH6" s="14">
        <f t="shared" si="6"/>
        <v>1512446695491.55</v>
      </c>
      <c r="AI6" s="15">
        <f t="shared" si="7"/>
        <v>2866306449.29</v>
      </c>
      <c r="AJ6" s="18">
        <f t="shared" si="8"/>
        <v>2866306449.29</v>
      </c>
      <c r="AK6" s="17">
        <v>188795040.28999999</v>
      </c>
      <c r="AL6" s="17"/>
      <c r="AM6" s="17"/>
      <c r="AN6" s="17"/>
      <c r="AO6" s="17">
        <v>2677511409</v>
      </c>
      <c r="AP6" s="17"/>
      <c r="AQ6" s="18">
        <f t="shared" si="9"/>
        <v>0</v>
      </c>
      <c r="AR6" s="17"/>
      <c r="AS6" s="17"/>
      <c r="AT6" s="15">
        <f t="shared" si="10"/>
        <v>1509580389042.26</v>
      </c>
      <c r="AU6" s="18">
        <f t="shared" si="10"/>
        <v>1509580389042.26</v>
      </c>
      <c r="AV6" s="17">
        <v>1509580389042.26</v>
      </c>
    </row>
    <row r="7" spans="1:48" x14ac:dyDescent="0.25">
      <c r="A7" s="10">
        <v>6</v>
      </c>
      <c r="B7" s="11" t="s">
        <v>57</v>
      </c>
      <c r="C7" s="12" t="s">
        <v>58</v>
      </c>
      <c r="D7" s="13" t="s">
        <v>59</v>
      </c>
      <c r="E7" s="14">
        <f t="shared" si="0"/>
        <v>2368548554461.71</v>
      </c>
      <c r="F7" s="15">
        <f t="shared" si="1"/>
        <v>119524171298.19002</v>
      </c>
      <c r="G7" s="16">
        <v>50926247214.980003</v>
      </c>
      <c r="H7" s="17"/>
      <c r="I7" s="17">
        <v>74150836802.690002</v>
      </c>
      <c r="J7" s="17">
        <v>801019450</v>
      </c>
      <c r="K7" s="17">
        <v>-15588996840.9</v>
      </c>
      <c r="L7" s="17">
        <v>208594392.41999999</v>
      </c>
      <c r="M7" s="17">
        <v>9026470279</v>
      </c>
      <c r="N7" s="17"/>
      <c r="O7" s="17"/>
      <c r="P7" s="15">
        <f t="shared" si="2"/>
        <v>41576081172.919998</v>
      </c>
      <c r="Q7" s="17"/>
      <c r="R7" s="17">
        <v>41576081172.919998</v>
      </c>
      <c r="S7" s="15">
        <f t="shared" si="3"/>
        <v>2008824008735.5</v>
      </c>
      <c r="T7" s="17">
        <v>187907902393</v>
      </c>
      <c r="U7" s="17">
        <v>400493999030</v>
      </c>
      <c r="V7" s="17">
        <v>775014813086</v>
      </c>
      <c r="W7" s="17">
        <v>1889643934251.8999</v>
      </c>
      <c r="X7" s="17">
        <v>31306368213</v>
      </c>
      <c r="Y7" s="17">
        <v>22080239718</v>
      </c>
      <c r="Z7" s="17">
        <v>-1297623247956.3999</v>
      </c>
      <c r="AA7" s="15">
        <f t="shared" si="4"/>
        <v>0</v>
      </c>
      <c r="AB7" s="17"/>
      <c r="AC7" s="15">
        <f t="shared" si="5"/>
        <v>198624293255.10001</v>
      </c>
      <c r="AD7" s="17">
        <v>129749437</v>
      </c>
      <c r="AE7" s="17"/>
      <c r="AF7" s="17">
        <v>295130000</v>
      </c>
      <c r="AG7" s="17">
        <v>198199413818.10001</v>
      </c>
      <c r="AH7" s="14">
        <f t="shared" si="6"/>
        <v>2368548554461.71</v>
      </c>
      <c r="AI7" s="15">
        <f t="shared" si="7"/>
        <v>48015286668.199997</v>
      </c>
      <c r="AJ7" s="18">
        <f t="shared" si="8"/>
        <v>48015286668.199997</v>
      </c>
      <c r="AK7" s="17"/>
      <c r="AL7" s="17"/>
      <c r="AM7" s="17">
        <v>23521059.609999999</v>
      </c>
      <c r="AN7" s="17">
        <v>387341623</v>
      </c>
      <c r="AO7" s="17">
        <v>415917129</v>
      </c>
      <c r="AP7" s="17">
        <v>47188506856.589996</v>
      </c>
      <c r="AQ7" s="18">
        <f t="shared" si="9"/>
        <v>0</v>
      </c>
      <c r="AR7" s="17"/>
      <c r="AS7" s="17"/>
      <c r="AT7" s="15">
        <f t="shared" si="10"/>
        <v>2320533267793.5098</v>
      </c>
      <c r="AU7" s="18">
        <f t="shared" si="10"/>
        <v>2320533267793.5098</v>
      </c>
      <c r="AV7" s="17">
        <v>2320533267793.5098</v>
      </c>
    </row>
    <row r="8" spans="1:48" x14ac:dyDescent="0.25">
      <c r="A8" s="10">
        <v>7</v>
      </c>
      <c r="B8" s="11" t="s">
        <v>60</v>
      </c>
      <c r="C8" s="12" t="s">
        <v>61</v>
      </c>
      <c r="D8" s="13" t="s">
        <v>48</v>
      </c>
      <c r="E8" s="14">
        <f t="shared" si="0"/>
        <v>3048906250689.0098</v>
      </c>
      <c r="F8" s="15">
        <f t="shared" si="1"/>
        <v>69152213888.799988</v>
      </c>
      <c r="G8" s="16">
        <v>15700908024.529999</v>
      </c>
      <c r="H8" s="17"/>
      <c r="I8" s="17">
        <v>40542264813.059998</v>
      </c>
      <c r="J8" s="17">
        <v>199058530</v>
      </c>
      <c r="K8" s="17">
        <v>-6975046478.7200003</v>
      </c>
      <c r="L8" s="17"/>
      <c r="M8" s="17">
        <v>19685028999.93</v>
      </c>
      <c r="N8" s="17"/>
      <c r="O8" s="17"/>
      <c r="P8" s="15">
        <f t="shared" si="2"/>
        <v>9776299270</v>
      </c>
      <c r="Q8" s="17">
        <v>9776299270</v>
      </c>
      <c r="R8" s="17"/>
      <c r="S8" s="15">
        <f t="shared" si="3"/>
        <v>2741349302216.21</v>
      </c>
      <c r="T8" s="17">
        <v>304123570973</v>
      </c>
      <c r="U8" s="17">
        <v>278897309808.83002</v>
      </c>
      <c r="V8" s="17">
        <v>686925494499.10999</v>
      </c>
      <c r="W8" s="17">
        <v>1964399387751</v>
      </c>
      <c r="X8" s="17">
        <v>8216884354</v>
      </c>
      <c r="Y8" s="17">
        <v>43970448333.269997</v>
      </c>
      <c r="Z8" s="17">
        <v>-545183793503</v>
      </c>
      <c r="AA8" s="15">
        <f t="shared" si="4"/>
        <v>0</v>
      </c>
      <c r="AB8" s="17"/>
      <c r="AC8" s="15">
        <f t="shared" si="5"/>
        <v>228628435314</v>
      </c>
      <c r="AD8" s="17">
        <v>2661810531</v>
      </c>
      <c r="AE8" s="17"/>
      <c r="AF8" s="17">
        <v>301692900</v>
      </c>
      <c r="AG8" s="17">
        <v>225664931883</v>
      </c>
      <c r="AH8" s="14">
        <f t="shared" si="6"/>
        <v>3048906250689.0103</v>
      </c>
      <c r="AI8" s="15">
        <f t="shared" si="7"/>
        <v>51208603495.970001</v>
      </c>
      <c r="AJ8" s="18">
        <f t="shared" si="8"/>
        <v>51208603495.970001</v>
      </c>
      <c r="AK8" s="17">
        <v>218011393.56999999</v>
      </c>
      <c r="AL8" s="17"/>
      <c r="AM8" s="17"/>
      <c r="AN8" s="17"/>
      <c r="AO8" s="17">
        <v>50990592102.400002</v>
      </c>
      <c r="AP8" s="17"/>
      <c r="AQ8" s="18">
        <f t="shared" si="9"/>
        <v>0</v>
      </c>
      <c r="AR8" s="17"/>
      <c r="AS8" s="17"/>
      <c r="AT8" s="15">
        <f t="shared" si="10"/>
        <v>2997697647193.04</v>
      </c>
      <c r="AU8" s="18">
        <f t="shared" si="10"/>
        <v>2997697647193.04</v>
      </c>
      <c r="AV8" s="17">
        <v>2997697647193.04</v>
      </c>
    </row>
    <row r="9" spans="1:48" x14ac:dyDescent="0.25">
      <c r="A9" s="10">
        <v>8</v>
      </c>
      <c r="B9" s="11" t="s">
        <v>62</v>
      </c>
      <c r="C9" s="12" t="s">
        <v>63</v>
      </c>
      <c r="D9" s="13" t="s">
        <v>48</v>
      </c>
      <c r="E9" s="14">
        <f t="shared" si="0"/>
        <v>3137985896263.79</v>
      </c>
      <c r="F9" s="15">
        <f t="shared" si="1"/>
        <v>166186677862.73001</v>
      </c>
      <c r="G9" s="16">
        <v>90827092319.119995</v>
      </c>
      <c r="H9" s="17"/>
      <c r="I9" s="17">
        <v>63572857800.970001</v>
      </c>
      <c r="J9" s="17">
        <v>2926860000</v>
      </c>
      <c r="K9" s="17">
        <v>-18914918473.25</v>
      </c>
      <c r="L9" s="17">
        <v>246067493.31999999</v>
      </c>
      <c r="M9" s="17">
        <v>27528718722.57</v>
      </c>
      <c r="N9" s="17"/>
      <c r="O9" s="17"/>
      <c r="P9" s="15">
        <f t="shared" si="2"/>
        <v>23334809171.639999</v>
      </c>
      <c r="Q9" s="17"/>
      <c r="R9" s="17">
        <v>23334809171.639999</v>
      </c>
      <c r="S9" s="15">
        <f t="shared" si="3"/>
        <v>2634206970917.0801</v>
      </c>
      <c r="T9" s="17">
        <v>541732136091.76001</v>
      </c>
      <c r="U9" s="17">
        <v>427993782660.07001</v>
      </c>
      <c r="V9" s="17">
        <v>1173349503166.24</v>
      </c>
      <c r="W9" s="17">
        <v>1507427340235.6899</v>
      </c>
      <c r="X9" s="17">
        <v>38947179929</v>
      </c>
      <c r="Y9" s="17">
        <v>101550616500.31</v>
      </c>
      <c r="Z9" s="17">
        <v>-1156793587665.99</v>
      </c>
      <c r="AA9" s="15">
        <f t="shared" si="4"/>
        <v>0</v>
      </c>
      <c r="AB9" s="17"/>
      <c r="AC9" s="15">
        <f t="shared" si="5"/>
        <v>314257438312.33997</v>
      </c>
      <c r="AD9" s="17">
        <v>107322623227.16</v>
      </c>
      <c r="AE9" s="17"/>
      <c r="AF9" s="17">
        <v>3321277291</v>
      </c>
      <c r="AG9" s="17">
        <v>203613537794.17999</v>
      </c>
      <c r="AH9" s="14">
        <f t="shared" si="6"/>
        <v>3137985896263.79</v>
      </c>
      <c r="AI9" s="15">
        <f t="shared" si="7"/>
        <v>129201632507.66</v>
      </c>
      <c r="AJ9" s="18">
        <f t="shared" si="8"/>
        <v>87965214735.279999</v>
      </c>
      <c r="AK9" s="17"/>
      <c r="AL9" s="17">
        <v>12306951106.469999</v>
      </c>
      <c r="AM9" s="17">
        <v>43155464829.57</v>
      </c>
      <c r="AN9" s="17">
        <v>33787026</v>
      </c>
      <c r="AO9" s="17">
        <v>15121151854.27</v>
      </c>
      <c r="AP9" s="17">
        <v>17347859918.970001</v>
      </c>
      <c r="AQ9" s="18">
        <f t="shared" si="9"/>
        <v>41236417772.380005</v>
      </c>
      <c r="AR9" s="17">
        <v>17016149107</v>
      </c>
      <c r="AS9" s="17">
        <v>24220268665.380001</v>
      </c>
      <c r="AT9" s="15">
        <f t="shared" si="10"/>
        <v>3008784263756.1299</v>
      </c>
      <c r="AU9" s="18">
        <f t="shared" si="10"/>
        <v>3008784263756.1299</v>
      </c>
      <c r="AV9" s="17">
        <v>3008784263756.1299</v>
      </c>
    </row>
    <row r="10" spans="1:48" x14ac:dyDescent="0.25">
      <c r="A10" s="10">
        <v>9</v>
      </c>
      <c r="B10" s="11" t="s">
        <v>64</v>
      </c>
      <c r="C10" s="12" t="s">
        <v>65</v>
      </c>
      <c r="D10" s="13" t="s">
        <v>48</v>
      </c>
      <c r="E10" s="14">
        <f t="shared" si="0"/>
        <v>4706929566141.6504</v>
      </c>
      <c r="F10" s="15">
        <f t="shared" si="1"/>
        <v>148376164368.25</v>
      </c>
      <c r="G10" s="16">
        <v>50103781105.960007</v>
      </c>
      <c r="H10" s="17"/>
      <c r="I10" s="17">
        <v>92455193692.889999</v>
      </c>
      <c r="J10" s="17">
        <v>-3467708</v>
      </c>
      <c r="K10" s="17">
        <v>-30024567672.349998</v>
      </c>
      <c r="L10" s="17">
        <v>374545008.81999999</v>
      </c>
      <c r="M10" s="17">
        <v>35470679940.93</v>
      </c>
      <c r="N10" s="17"/>
      <c r="O10" s="17"/>
      <c r="P10" s="15">
        <f t="shared" si="2"/>
        <v>177386689621.03</v>
      </c>
      <c r="Q10" s="17">
        <v>11243931476.9</v>
      </c>
      <c r="R10" s="17">
        <v>166142758144.13</v>
      </c>
      <c r="S10" s="15">
        <f t="shared" si="3"/>
        <v>4105069601027.3701</v>
      </c>
      <c r="T10" s="17">
        <v>1702708333672.3301</v>
      </c>
      <c r="U10" s="17">
        <v>553456358350.66003</v>
      </c>
      <c r="V10" s="17">
        <v>1249598135076</v>
      </c>
      <c r="W10" s="17">
        <v>2467445065481.6899</v>
      </c>
      <c r="X10" s="17">
        <v>35038738749</v>
      </c>
      <c r="Y10" s="17">
        <v>152711593768.94</v>
      </c>
      <c r="Z10" s="17">
        <v>-2055888624071.25</v>
      </c>
      <c r="AA10" s="15">
        <f t="shared" si="4"/>
        <v>0</v>
      </c>
      <c r="AB10" s="17"/>
      <c r="AC10" s="15">
        <f t="shared" si="5"/>
        <v>276097111125</v>
      </c>
      <c r="AD10" s="17">
        <v>3624483809</v>
      </c>
      <c r="AE10" s="17"/>
      <c r="AF10" s="17">
        <v>97282500</v>
      </c>
      <c r="AG10" s="17">
        <v>272375344816</v>
      </c>
      <c r="AH10" s="14">
        <f t="shared" si="6"/>
        <v>4706929566141.6504</v>
      </c>
      <c r="AI10" s="15">
        <f t="shared" si="7"/>
        <v>70485881616.330002</v>
      </c>
      <c r="AJ10" s="18">
        <f t="shared" si="8"/>
        <v>42847459294.330002</v>
      </c>
      <c r="AK10" s="17"/>
      <c r="AL10" s="17"/>
      <c r="AM10" s="17"/>
      <c r="AN10" s="17">
        <v>3711743412.3299999</v>
      </c>
      <c r="AO10" s="17">
        <v>38746826726</v>
      </c>
      <c r="AP10" s="17">
        <v>388889156</v>
      </c>
      <c r="AQ10" s="18">
        <f t="shared" si="9"/>
        <v>27638422322</v>
      </c>
      <c r="AR10" s="17"/>
      <c r="AS10" s="17">
        <v>27638422322</v>
      </c>
      <c r="AT10" s="15">
        <f t="shared" si="10"/>
        <v>4636443684525.3203</v>
      </c>
      <c r="AU10" s="18">
        <f t="shared" si="10"/>
        <v>4636443684525.3203</v>
      </c>
      <c r="AV10" s="17">
        <v>4636443684525.3203</v>
      </c>
    </row>
    <row r="11" spans="1:48" x14ac:dyDescent="0.25">
      <c r="A11" s="10">
        <v>10</v>
      </c>
      <c r="B11" s="11" t="s">
        <v>66</v>
      </c>
      <c r="C11" s="12" t="s">
        <v>67</v>
      </c>
      <c r="D11" s="13" t="s">
        <v>48</v>
      </c>
      <c r="E11" s="14">
        <f t="shared" si="0"/>
        <v>2850283924349.8096</v>
      </c>
      <c r="F11" s="15">
        <f t="shared" si="1"/>
        <v>120750442798.58</v>
      </c>
      <c r="G11" s="16">
        <v>58048085345.470001</v>
      </c>
      <c r="H11" s="17"/>
      <c r="I11" s="17">
        <v>25049174559</v>
      </c>
      <c r="J11" s="17">
        <v>36369783845.589996</v>
      </c>
      <c r="K11" s="17">
        <v>-19427171756.400002</v>
      </c>
      <c r="L11" s="17">
        <v>146938895.91999999</v>
      </c>
      <c r="M11" s="17">
        <v>20563631909</v>
      </c>
      <c r="N11" s="17"/>
      <c r="O11" s="17"/>
      <c r="P11" s="15">
        <f t="shared" si="2"/>
        <v>44726731715</v>
      </c>
      <c r="Q11" s="17"/>
      <c r="R11" s="17">
        <v>44726731715</v>
      </c>
      <c r="S11" s="15">
        <f t="shared" si="3"/>
        <v>1995311483295.6794</v>
      </c>
      <c r="T11" s="17">
        <v>422002196105</v>
      </c>
      <c r="U11" s="17">
        <v>295359403815.04999</v>
      </c>
      <c r="V11" s="17">
        <v>755624717447.82996</v>
      </c>
      <c r="W11" s="17">
        <v>1302052297350.4199</v>
      </c>
      <c r="X11" s="17">
        <v>26573954951.650002</v>
      </c>
      <c r="Y11" s="17">
        <v>35223097290.779999</v>
      </c>
      <c r="Z11" s="17">
        <v>-841524183665.05005</v>
      </c>
      <c r="AA11" s="15">
        <f t="shared" si="4"/>
        <v>0</v>
      </c>
      <c r="AB11" s="17"/>
      <c r="AC11" s="15">
        <f t="shared" si="5"/>
        <v>689495266540.55005</v>
      </c>
      <c r="AD11" s="17">
        <v>7910026030</v>
      </c>
      <c r="AE11" s="17">
        <v>24891503411</v>
      </c>
      <c r="AF11" s="17">
        <v>4249945670</v>
      </c>
      <c r="AG11" s="17">
        <v>652443791429.55005</v>
      </c>
      <c r="AH11" s="14">
        <f t="shared" si="6"/>
        <v>2850283924349.8101</v>
      </c>
      <c r="AI11" s="15">
        <f t="shared" si="7"/>
        <v>88019779138.869995</v>
      </c>
      <c r="AJ11" s="18">
        <f t="shared" si="8"/>
        <v>88019779138.869995</v>
      </c>
      <c r="AK11" s="17">
        <v>25250354253.849998</v>
      </c>
      <c r="AL11" s="17"/>
      <c r="AM11" s="17"/>
      <c r="AN11" s="17">
        <v>146717320.02000001</v>
      </c>
      <c r="AO11" s="17">
        <v>38075636594</v>
      </c>
      <c r="AP11" s="17">
        <v>24547070971</v>
      </c>
      <c r="AQ11" s="18">
        <f t="shared" si="9"/>
        <v>0</v>
      </c>
      <c r="AR11" s="17"/>
      <c r="AS11" s="17"/>
      <c r="AT11" s="15">
        <f t="shared" si="10"/>
        <v>2762264145210.9399</v>
      </c>
      <c r="AU11" s="18">
        <f t="shared" si="10"/>
        <v>2762264145210.9399</v>
      </c>
      <c r="AV11" s="17">
        <v>2762264145210.9399</v>
      </c>
    </row>
    <row r="12" spans="1:48" x14ac:dyDescent="0.25">
      <c r="A12" s="10">
        <v>11</v>
      </c>
      <c r="B12" s="11" t="s">
        <v>68</v>
      </c>
      <c r="C12" s="12" t="s">
        <v>69</v>
      </c>
      <c r="D12" s="13" t="s">
        <v>48</v>
      </c>
      <c r="E12" s="14">
        <f t="shared" si="0"/>
        <v>3137345450716.25</v>
      </c>
      <c r="F12" s="15">
        <f t="shared" si="1"/>
        <v>274343031945.08997</v>
      </c>
      <c r="G12" s="16">
        <v>159951229323.51999</v>
      </c>
      <c r="H12" s="17"/>
      <c r="I12" s="17">
        <v>103363098921.33</v>
      </c>
      <c r="J12" s="17">
        <v>905039636</v>
      </c>
      <c r="K12" s="17">
        <v>-16772084160.41</v>
      </c>
      <c r="L12" s="17"/>
      <c r="M12" s="17">
        <v>26895748224.650002</v>
      </c>
      <c r="N12" s="17"/>
      <c r="O12" s="17"/>
      <c r="P12" s="15">
        <f t="shared" si="2"/>
        <v>52691300015.099998</v>
      </c>
      <c r="Q12" s="17"/>
      <c r="R12" s="17">
        <v>52691300015.099998</v>
      </c>
      <c r="S12" s="15">
        <f t="shared" si="3"/>
        <v>2539162473713.0601</v>
      </c>
      <c r="T12" s="17">
        <v>379882838685</v>
      </c>
      <c r="U12" s="17">
        <v>463706679374.06</v>
      </c>
      <c r="V12" s="17">
        <v>1048337442668</v>
      </c>
      <c r="W12" s="17">
        <v>1359187298493</v>
      </c>
      <c r="X12" s="17">
        <v>63964517078</v>
      </c>
      <c r="Y12" s="17">
        <v>92719228364</v>
      </c>
      <c r="Z12" s="17">
        <v>-868635530949</v>
      </c>
      <c r="AA12" s="15">
        <f t="shared" si="4"/>
        <v>0</v>
      </c>
      <c r="AB12" s="17"/>
      <c r="AC12" s="15">
        <f t="shared" si="5"/>
        <v>271148645043</v>
      </c>
      <c r="AD12" s="17">
        <v>91750000</v>
      </c>
      <c r="AE12" s="17"/>
      <c r="AF12" s="17">
        <v>9664764000</v>
      </c>
      <c r="AG12" s="17">
        <v>261392131043</v>
      </c>
      <c r="AH12" s="14">
        <f t="shared" si="6"/>
        <v>3137345450716.25</v>
      </c>
      <c r="AI12" s="15">
        <f t="shared" si="7"/>
        <v>78716310129.270004</v>
      </c>
      <c r="AJ12" s="18">
        <f t="shared" si="8"/>
        <v>78716310129.270004</v>
      </c>
      <c r="AK12" s="17"/>
      <c r="AL12" s="17"/>
      <c r="AM12" s="17"/>
      <c r="AN12" s="17">
        <v>142003562.27000001</v>
      </c>
      <c r="AO12" s="17">
        <v>78574306567</v>
      </c>
      <c r="AP12" s="17"/>
      <c r="AQ12" s="18">
        <f t="shared" si="9"/>
        <v>0</v>
      </c>
      <c r="AR12" s="17"/>
      <c r="AS12" s="17"/>
      <c r="AT12" s="15">
        <f t="shared" si="10"/>
        <v>3058629140586.98</v>
      </c>
      <c r="AU12" s="18">
        <f t="shared" si="10"/>
        <v>3058629140586.98</v>
      </c>
      <c r="AV12" s="17">
        <v>3058629140586.98</v>
      </c>
    </row>
    <row r="13" spans="1:48" x14ac:dyDescent="0.25">
      <c r="A13" s="10">
        <v>12</v>
      </c>
      <c r="B13" s="11" t="s">
        <v>70</v>
      </c>
      <c r="C13" s="12" t="s">
        <v>71</v>
      </c>
      <c r="D13" s="13" t="s">
        <v>59</v>
      </c>
      <c r="E13" s="14">
        <f t="shared" si="0"/>
        <v>1641871162688.6499</v>
      </c>
      <c r="F13" s="15">
        <f t="shared" si="1"/>
        <v>147388143382.41</v>
      </c>
      <c r="G13" s="16">
        <v>100289303340.60001</v>
      </c>
      <c r="H13" s="17"/>
      <c r="I13" s="17">
        <v>1276586825.6199999</v>
      </c>
      <c r="J13" s="17">
        <v>21717625927.84</v>
      </c>
      <c r="K13" s="17"/>
      <c r="L13" s="17">
        <v>2500000</v>
      </c>
      <c r="M13" s="17">
        <v>24102127288.349998</v>
      </c>
      <c r="N13" s="17"/>
      <c r="O13" s="17"/>
      <c r="P13" s="15">
        <f t="shared" si="2"/>
        <v>209131607939</v>
      </c>
      <c r="Q13" s="17"/>
      <c r="R13" s="17">
        <v>209131607939</v>
      </c>
      <c r="S13" s="15">
        <f t="shared" si="3"/>
        <v>1229845157770.2397</v>
      </c>
      <c r="T13" s="17">
        <v>90141707764.479996</v>
      </c>
      <c r="U13" s="17">
        <v>295571295467.46002</v>
      </c>
      <c r="V13" s="17">
        <v>577399323655.46997</v>
      </c>
      <c r="W13" s="17">
        <v>672846921141.57996</v>
      </c>
      <c r="X13" s="17">
        <v>15008329522</v>
      </c>
      <c r="Y13" s="17">
        <v>118055428059.32001</v>
      </c>
      <c r="Z13" s="17">
        <v>-539177847840.07001</v>
      </c>
      <c r="AA13" s="15">
        <f t="shared" si="4"/>
        <v>0</v>
      </c>
      <c r="AB13" s="17"/>
      <c r="AC13" s="15">
        <f t="shared" si="5"/>
        <v>55506253597</v>
      </c>
      <c r="AD13" s="17">
        <v>26838000</v>
      </c>
      <c r="AE13" s="17"/>
      <c r="AF13" s="17">
        <v>406900000</v>
      </c>
      <c r="AG13" s="17">
        <v>55072515597</v>
      </c>
      <c r="AH13" s="14">
        <f t="shared" si="6"/>
        <v>1641871162688.6499</v>
      </c>
      <c r="AI13" s="15">
        <f t="shared" si="7"/>
        <v>13970942254.709999</v>
      </c>
      <c r="AJ13" s="18">
        <f t="shared" si="8"/>
        <v>13970942254.709999</v>
      </c>
      <c r="AK13" s="17"/>
      <c r="AL13" s="17"/>
      <c r="AM13" s="17"/>
      <c r="AN13" s="17">
        <v>217888667</v>
      </c>
      <c r="AO13" s="17">
        <v>13753053587.709999</v>
      </c>
      <c r="AP13" s="17"/>
      <c r="AQ13" s="18">
        <f t="shared" si="9"/>
        <v>0</v>
      </c>
      <c r="AR13" s="17"/>
      <c r="AS13" s="17"/>
      <c r="AT13" s="15">
        <f t="shared" si="10"/>
        <v>1627900220433.9399</v>
      </c>
      <c r="AU13" s="18">
        <f t="shared" si="10"/>
        <v>1627900220433.9399</v>
      </c>
      <c r="AV13" s="17">
        <v>1627900220433.9399</v>
      </c>
    </row>
    <row r="14" spans="1:48" x14ac:dyDescent="0.25">
      <c r="A14" s="10">
        <v>13</v>
      </c>
      <c r="B14" s="11" t="s">
        <v>72</v>
      </c>
      <c r="C14" s="12" t="s">
        <v>73</v>
      </c>
      <c r="D14" s="13" t="s">
        <v>48</v>
      </c>
      <c r="E14" s="14">
        <f t="shared" si="0"/>
        <v>5615309114795.1133</v>
      </c>
      <c r="F14" s="15">
        <f t="shared" si="1"/>
        <v>88456918074.159012</v>
      </c>
      <c r="G14" s="16">
        <v>29515980079.018997</v>
      </c>
      <c r="H14" s="17"/>
      <c r="I14" s="17">
        <v>101115801108.05</v>
      </c>
      <c r="J14" s="17"/>
      <c r="K14" s="17">
        <v>-52343670217.769997</v>
      </c>
      <c r="L14" s="17">
        <v>407233121.24000001</v>
      </c>
      <c r="M14" s="17">
        <v>9761573983.6200008</v>
      </c>
      <c r="N14" s="17"/>
      <c r="O14" s="17"/>
      <c r="P14" s="15">
        <f t="shared" si="2"/>
        <v>159003373833.54999</v>
      </c>
      <c r="Q14" s="17">
        <v>4336662647</v>
      </c>
      <c r="R14" s="17">
        <v>154666711186.54999</v>
      </c>
      <c r="S14" s="15">
        <f t="shared" si="3"/>
        <v>5274005654254.0039</v>
      </c>
      <c r="T14" s="17">
        <v>3420792655548</v>
      </c>
      <c r="U14" s="17">
        <v>450330470478.84296</v>
      </c>
      <c r="V14" s="17">
        <v>975899927899.39001</v>
      </c>
      <c r="W14" s="17">
        <v>1479041398805.7415</v>
      </c>
      <c r="X14" s="17">
        <v>19113646721</v>
      </c>
      <c r="Y14" s="17">
        <v>108297922607</v>
      </c>
      <c r="Z14" s="17">
        <v>-1179470367805.97</v>
      </c>
      <c r="AA14" s="15">
        <f t="shared" si="4"/>
        <v>0</v>
      </c>
      <c r="AB14" s="17"/>
      <c r="AC14" s="15">
        <f t="shared" si="5"/>
        <v>93843168633.399994</v>
      </c>
      <c r="AD14" s="17">
        <v>89500000</v>
      </c>
      <c r="AE14" s="17">
        <v>92524321250</v>
      </c>
      <c r="AF14" s="17">
        <v>1019305023.4000001</v>
      </c>
      <c r="AG14" s="17">
        <v>210042360</v>
      </c>
      <c r="AH14" s="14">
        <f t="shared" si="6"/>
        <v>5615309114795.1133</v>
      </c>
      <c r="AI14" s="15">
        <f t="shared" si="7"/>
        <v>61818370058.75</v>
      </c>
      <c r="AJ14" s="18">
        <f t="shared" si="8"/>
        <v>28218370058.75</v>
      </c>
      <c r="AK14" s="17"/>
      <c r="AL14" s="17">
        <v>321989552.41000003</v>
      </c>
      <c r="AM14" s="17"/>
      <c r="AN14" s="17">
        <v>2128462568.3399999</v>
      </c>
      <c r="AO14" s="17">
        <v>24750707882</v>
      </c>
      <c r="AP14" s="17">
        <v>1017210056</v>
      </c>
      <c r="AQ14" s="18">
        <f t="shared" si="9"/>
        <v>33600000000</v>
      </c>
      <c r="AR14" s="17">
        <v>33600000000</v>
      </c>
      <c r="AS14" s="17"/>
      <c r="AT14" s="15">
        <f t="shared" si="10"/>
        <v>5553490744736.3633</v>
      </c>
      <c r="AU14" s="18">
        <f t="shared" si="10"/>
        <v>5553490744736.3633</v>
      </c>
      <c r="AV14" s="17">
        <v>5553490744736.3633</v>
      </c>
    </row>
    <row r="15" spans="1:48" x14ac:dyDescent="0.25">
      <c r="A15" s="10">
        <v>14</v>
      </c>
      <c r="B15" s="11" t="s">
        <v>74</v>
      </c>
      <c r="C15" s="12" t="s">
        <v>75</v>
      </c>
      <c r="D15" s="13" t="s">
        <v>59</v>
      </c>
      <c r="E15" s="14">
        <f t="shared" si="0"/>
        <v>1311128243281.4792</v>
      </c>
      <c r="F15" s="15">
        <f t="shared" si="1"/>
        <v>115320320098.64</v>
      </c>
      <c r="G15" s="16">
        <v>94692574375.990005</v>
      </c>
      <c r="H15" s="17"/>
      <c r="I15" s="17">
        <v>13885853145.15</v>
      </c>
      <c r="J15" s="17">
        <v>1306501642</v>
      </c>
      <c r="K15" s="17">
        <v>-3720839776.5</v>
      </c>
      <c r="L15" s="17"/>
      <c r="M15" s="17">
        <v>9156230712</v>
      </c>
      <c r="N15" s="17"/>
      <c r="O15" s="17"/>
      <c r="P15" s="15">
        <f t="shared" si="2"/>
        <v>21563234159</v>
      </c>
      <c r="Q15" s="17">
        <v>446372104</v>
      </c>
      <c r="R15" s="17">
        <v>21116862055</v>
      </c>
      <c r="S15" s="15">
        <f t="shared" si="3"/>
        <v>1146187515679.3394</v>
      </c>
      <c r="T15" s="17">
        <v>260537731773</v>
      </c>
      <c r="U15" s="17">
        <v>287662917925.10999</v>
      </c>
      <c r="V15" s="17">
        <v>467744667033.96002</v>
      </c>
      <c r="W15" s="17">
        <v>1304868550750.0891</v>
      </c>
      <c r="X15" s="17">
        <v>13060179456</v>
      </c>
      <c r="Y15" s="17">
        <v>77846104962.389999</v>
      </c>
      <c r="Z15" s="17">
        <v>-1265532636221.21</v>
      </c>
      <c r="AA15" s="15">
        <f t="shared" si="4"/>
        <v>0</v>
      </c>
      <c r="AB15" s="17"/>
      <c r="AC15" s="15">
        <f t="shared" si="5"/>
        <v>28057173344.5</v>
      </c>
      <c r="AD15" s="17"/>
      <c r="AE15" s="17"/>
      <c r="AF15" s="17">
        <v>183350499.5</v>
      </c>
      <c r="AG15" s="17">
        <v>27873822845</v>
      </c>
      <c r="AH15" s="14">
        <f t="shared" si="6"/>
        <v>1311128243281.4775</v>
      </c>
      <c r="AI15" s="15">
        <f t="shared" si="7"/>
        <v>10152410885.4175</v>
      </c>
      <c r="AJ15" s="18">
        <f t="shared" si="8"/>
        <v>10152410885.4175</v>
      </c>
      <c r="AK15" s="17"/>
      <c r="AL15" s="17"/>
      <c r="AM15" s="17"/>
      <c r="AN15" s="17">
        <v>187212458.33000001</v>
      </c>
      <c r="AO15" s="17">
        <v>9965198427.0900002</v>
      </c>
      <c r="AP15" s="17">
        <v>-2.5000000000000001E-3</v>
      </c>
      <c r="AQ15" s="18">
        <f t="shared" si="9"/>
        <v>0</v>
      </c>
      <c r="AR15" s="17"/>
      <c r="AS15" s="17"/>
      <c r="AT15" s="15">
        <f t="shared" si="10"/>
        <v>1300975832396.0601</v>
      </c>
      <c r="AU15" s="18">
        <f t="shared" si="10"/>
        <v>1300975832396.0601</v>
      </c>
      <c r="AV15" s="19">
        <v>1300975832396.0601</v>
      </c>
    </row>
    <row r="16" spans="1:48" x14ac:dyDescent="0.25">
      <c r="A16" s="10">
        <v>15</v>
      </c>
      <c r="B16" s="11" t="s">
        <v>76</v>
      </c>
      <c r="C16" s="12" t="s">
        <v>77</v>
      </c>
      <c r="D16" s="13" t="s">
        <v>48</v>
      </c>
      <c r="E16" s="14">
        <f t="shared" si="0"/>
        <v>1813733115666.7397</v>
      </c>
      <c r="F16" s="15">
        <f t="shared" si="1"/>
        <v>82823190890.799988</v>
      </c>
      <c r="G16" s="16">
        <v>37758249653.879997</v>
      </c>
      <c r="H16" s="17"/>
      <c r="I16" s="17">
        <v>37994161594.449997</v>
      </c>
      <c r="J16" s="17">
        <v>20018956148</v>
      </c>
      <c r="K16" s="17">
        <v>-21007679176.630001</v>
      </c>
      <c r="L16" s="17">
        <v>470519868.36000001</v>
      </c>
      <c r="M16" s="17">
        <v>7588982802.7399998</v>
      </c>
      <c r="N16" s="17"/>
      <c r="O16" s="17"/>
      <c r="P16" s="15">
        <f t="shared" si="2"/>
        <v>13974664101.219999</v>
      </c>
      <c r="Q16" s="17"/>
      <c r="R16" s="17">
        <v>13974664101.219999</v>
      </c>
      <c r="S16" s="15">
        <f t="shared" si="3"/>
        <v>1594712715869.1196</v>
      </c>
      <c r="T16" s="17">
        <v>410760774457</v>
      </c>
      <c r="U16" s="17">
        <v>366022790896</v>
      </c>
      <c r="V16" s="17">
        <v>508042676347.02002</v>
      </c>
      <c r="W16" s="17">
        <v>910510013535.03003</v>
      </c>
      <c r="X16" s="17">
        <v>37957135071</v>
      </c>
      <c r="Y16" s="17">
        <v>8337204292</v>
      </c>
      <c r="Z16" s="17">
        <v>-646917878728.93005</v>
      </c>
      <c r="AA16" s="15">
        <f t="shared" si="4"/>
        <v>0</v>
      </c>
      <c r="AB16" s="17"/>
      <c r="AC16" s="15">
        <f t="shared" si="5"/>
        <v>122222544805.60001</v>
      </c>
      <c r="AD16" s="17">
        <v>38341695388</v>
      </c>
      <c r="AE16" s="17">
        <v>52872270221</v>
      </c>
      <c r="AF16" s="17">
        <v>1005788411</v>
      </c>
      <c r="AG16" s="17">
        <v>30002790785.599998</v>
      </c>
      <c r="AH16" s="14">
        <f t="shared" si="6"/>
        <v>1813733115666.73</v>
      </c>
      <c r="AI16" s="15">
        <f t="shared" si="7"/>
        <v>37662523482.730003</v>
      </c>
      <c r="AJ16" s="18">
        <f t="shared" si="8"/>
        <v>37662523482.730003</v>
      </c>
      <c r="AK16" s="17"/>
      <c r="AL16" s="17"/>
      <c r="AM16" s="17"/>
      <c r="AN16" s="17">
        <v>239043003.72999999</v>
      </c>
      <c r="AO16" s="17">
        <v>35228507109</v>
      </c>
      <c r="AP16" s="17">
        <v>2194973370</v>
      </c>
      <c r="AQ16" s="18">
        <f t="shared" si="9"/>
        <v>0</v>
      </c>
      <c r="AR16" s="17"/>
      <c r="AS16" s="17"/>
      <c r="AT16" s="15">
        <f t="shared" si="10"/>
        <v>1776070592184</v>
      </c>
      <c r="AU16" s="18">
        <f t="shared" si="10"/>
        <v>1776070592184</v>
      </c>
      <c r="AV16" s="17">
        <v>1776070592184</v>
      </c>
    </row>
    <row r="17" spans="1:48" x14ac:dyDescent="0.25">
      <c r="A17" s="10">
        <v>16</v>
      </c>
      <c r="B17" s="11" t="s">
        <v>78</v>
      </c>
      <c r="C17" s="12" t="s">
        <v>79</v>
      </c>
      <c r="D17" s="13" t="s">
        <v>48</v>
      </c>
      <c r="E17" s="14">
        <f t="shared" si="0"/>
        <v>1537493771795.6885</v>
      </c>
      <c r="F17" s="15">
        <f t="shared" si="1"/>
        <v>47891068770.908211</v>
      </c>
      <c r="G17" s="16">
        <v>27275911336.830002</v>
      </c>
      <c r="H17" s="17"/>
      <c r="I17" s="17">
        <v>35514338292.9627</v>
      </c>
      <c r="J17" s="17">
        <v>825681880</v>
      </c>
      <c r="K17" s="17">
        <v>-20423135884.4445</v>
      </c>
      <c r="L17" s="17">
        <v>209640653.94</v>
      </c>
      <c r="M17" s="17">
        <v>4488632491.6199999</v>
      </c>
      <c r="N17" s="17"/>
      <c r="O17" s="17"/>
      <c r="P17" s="15">
        <f t="shared" si="2"/>
        <v>30184570715</v>
      </c>
      <c r="Q17" s="17">
        <v>124500000</v>
      </c>
      <c r="R17" s="17">
        <v>30060070715</v>
      </c>
      <c r="S17" s="15">
        <f t="shared" si="3"/>
        <v>1431639929567.2002</v>
      </c>
      <c r="T17" s="17">
        <v>331865189357</v>
      </c>
      <c r="U17" s="17">
        <v>225085900711.26999</v>
      </c>
      <c r="V17" s="17">
        <v>505723074680.59998</v>
      </c>
      <c r="W17" s="17">
        <v>914193087877</v>
      </c>
      <c r="X17" s="17">
        <v>9516748689</v>
      </c>
      <c r="Y17" s="17">
        <v>22251957850</v>
      </c>
      <c r="Z17" s="17">
        <v>-576996029597.67004</v>
      </c>
      <c r="AA17" s="15">
        <f t="shared" si="4"/>
        <v>0</v>
      </c>
      <c r="AB17" s="17"/>
      <c r="AC17" s="15">
        <f t="shared" si="5"/>
        <v>27778202742.579998</v>
      </c>
      <c r="AD17" s="17">
        <v>191133000</v>
      </c>
      <c r="AE17" s="17"/>
      <c r="AF17" s="17">
        <v>358234284.30000001</v>
      </c>
      <c r="AG17" s="17">
        <v>27228835458.279999</v>
      </c>
      <c r="AH17" s="14">
        <f t="shared" si="6"/>
        <v>1537493771795.688</v>
      </c>
      <c r="AI17" s="15">
        <f t="shared" si="7"/>
        <v>24211073407.473999</v>
      </c>
      <c r="AJ17" s="18">
        <f t="shared" si="8"/>
        <v>24211073407.473999</v>
      </c>
      <c r="AK17" s="17">
        <v>507998342.04000002</v>
      </c>
      <c r="AL17" s="17"/>
      <c r="AM17" s="17"/>
      <c r="AN17" s="17">
        <v>1174636345.6300001</v>
      </c>
      <c r="AO17" s="17">
        <v>22516194019.804001</v>
      </c>
      <c r="AP17" s="17">
        <v>12244700</v>
      </c>
      <c r="AQ17" s="18">
        <f t="shared" si="9"/>
        <v>0</v>
      </c>
      <c r="AR17" s="17"/>
      <c r="AS17" s="17"/>
      <c r="AT17" s="15">
        <f t="shared" si="10"/>
        <v>1513282698388.2141</v>
      </c>
      <c r="AU17" s="18">
        <f t="shared" si="10"/>
        <v>1513282698388.2141</v>
      </c>
      <c r="AV17" s="17">
        <v>1513282698388.2141</v>
      </c>
    </row>
    <row r="18" spans="1:48" x14ac:dyDescent="0.25">
      <c r="A18" s="10">
        <v>17</v>
      </c>
      <c r="B18" s="11" t="s">
        <v>80</v>
      </c>
      <c r="C18" s="12" t="s">
        <v>81</v>
      </c>
      <c r="D18" s="13" t="s">
        <v>48</v>
      </c>
      <c r="E18" s="14">
        <f t="shared" si="0"/>
        <v>1984455956329.9802</v>
      </c>
      <c r="F18" s="15">
        <f t="shared" si="1"/>
        <v>78801983769.169998</v>
      </c>
      <c r="G18" s="16">
        <v>50591565535.579994</v>
      </c>
      <c r="H18" s="17"/>
      <c r="I18" s="17">
        <v>19883718231.990002</v>
      </c>
      <c r="J18" s="17">
        <v>2494476175</v>
      </c>
      <c r="K18" s="17">
        <v>-4135923766.6999998</v>
      </c>
      <c r="L18" s="17">
        <v>150218283.30000001</v>
      </c>
      <c r="M18" s="17">
        <v>9817929310</v>
      </c>
      <c r="N18" s="17"/>
      <c r="O18" s="17"/>
      <c r="P18" s="15">
        <f t="shared" si="2"/>
        <v>22757658011.869999</v>
      </c>
      <c r="Q18" s="17">
        <v>512500000</v>
      </c>
      <c r="R18" s="17">
        <v>22245158011.869999</v>
      </c>
      <c r="S18" s="15">
        <f t="shared" si="3"/>
        <v>1858382009090.9502</v>
      </c>
      <c r="T18" s="17">
        <v>198696137400.98001</v>
      </c>
      <c r="U18" s="17">
        <v>352846753385.92999</v>
      </c>
      <c r="V18" s="17">
        <v>708650305389.23999</v>
      </c>
      <c r="W18" s="17">
        <v>1336818737469</v>
      </c>
      <c r="X18" s="17">
        <v>19643455924.43</v>
      </c>
      <c r="Y18" s="17">
        <v>18246565314</v>
      </c>
      <c r="Z18" s="17">
        <v>-776519945792.63</v>
      </c>
      <c r="AA18" s="15">
        <f t="shared" si="4"/>
        <v>0</v>
      </c>
      <c r="AB18" s="17"/>
      <c r="AC18" s="15">
        <f t="shared" si="5"/>
        <v>24514305457.990002</v>
      </c>
      <c r="AD18" s="17">
        <v>15852517540</v>
      </c>
      <c r="AE18" s="17"/>
      <c r="AF18" s="17">
        <v>7303915600</v>
      </c>
      <c r="AG18" s="17">
        <v>1357872317.99</v>
      </c>
      <c r="AH18" s="14">
        <f t="shared" si="6"/>
        <v>1984455956329.98</v>
      </c>
      <c r="AI18" s="15">
        <f t="shared" si="7"/>
        <v>5999731922.0799999</v>
      </c>
      <c r="AJ18" s="18">
        <f t="shared" si="8"/>
        <v>5999731922.0799999</v>
      </c>
      <c r="AK18" s="17"/>
      <c r="AL18" s="17"/>
      <c r="AM18" s="17"/>
      <c r="AN18" s="17">
        <v>11430000</v>
      </c>
      <c r="AO18" s="17">
        <v>4034963422.0799999</v>
      </c>
      <c r="AP18" s="17">
        <v>1953338500</v>
      </c>
      <c r="AQ18" s="18">
        <f t="shared" si="9"/>
        <v>0</v>
      </c>
      <c r="AR18" s="17"/>
      <c r="AS18" s="17"/>
      <c r="AT18" s="15">
        <f t="shared" si="10"/>
        <v>1978456224407.8999</v>
      </c>
      <c r="AU18" s="18">
        <f t="shared" si="10"/>
        <v>1978456224407.8999</v>
      </c>
      <c r="AV18" s="17">
        <v>1978456224407.8999</v>
      </c>
    </row>
    <row r="19" spans="1:48" x14ac:dyDescent="0.25">
      <c r="A19" s="10">
        <v>18</v>
      </c>
      <c r="B19" s="11" t="s">
        <v>82</v>
      </c>
      <c r="C19" s="12" t="s">
        <v>83</v>
      </c>
      <c r="D19" s="13" t="s">
        <v>48</v>
      </c>
      <c r="E19" s="14">
        <f t="shared" si="0"/>
        <v>1893684282689.9902</v>
      </c>
      <c r="F19" s="15">
        <f t="shared" si="1"/>
        <v>211018232340.57001</v>
      </c>
      <c r="G19" s="16">
        <v>166445759823.54999</v>
      </c>
      <c r="H19" s="17"/>
      <c r="I19" s="17">
        <v>19349810651.580002</v>
      </c>
      <c r="J19" s="17">
        <v>14481987155.6</v>
      </c>
      <c r="K19" s="17">
        <v>-8538564650.04</v>
      </c>
      <c r="L19" s="17">
        <v>357285890</v>
      </c>
      <c r="M19" s="17">
        <v>18921953469.880001</v>
      </c>
      <c r="N19" s="17"/>
      <c r="O19" s="17"/>
      <c r="P19" s="15">
        <f t="shared" si="2"/>
        <v>12525000000</v>
      </c>
      <c r="Q19" s="17">
        <v>25000000</v>
      </c>
      <c r="R19" s="17">
        <v>12500000000</v>
      </c>
      <c r="S19" s="15">
        <f t="shared" si="3"/>
        <v>1555578966619.3901</v>
      </c>
      <c r="T19" s="17">
        <v>159485437539</v>
      </c>
      <c r="U19" s="17">
        <v>274661641388.76999</v>
      </c>
      <c r="V19" s="17">
        <v>618472223001</v>
      </c>
      <c r="W19" s="17">
        <v>1095992137638</v>
      </c>
      <c r="X19" s="17">
        <v>29308797675.619999</v>
      </c>
      <c r="Y19" s="17">
        <v>87979390831</v>
      </c>
      <c r="Z19" s="17">
        <v>-710320661454</v>
      </c>
      <c r="AA19" s="15">
        <f t="shared" si="4"/>
        <v>0</v>
      </c>
      <c r="AB19" s="17"/>
      <c r="AC19" s="15">
        <f t="shared" si="5"/>
        <v>114562083730.03</v>
      </c>
      <c r="AD19" s="17">
        <v>512560676</v>
      </c>
      <c r="AE19" s="17"/>
      <c r="AF19" s="17">
        <v>559162546.92999995</v>
      </c>
      <c r="AG19" s="17">
        <v>113490360507.10001</v>
      </c>
      <c r="AH19" s="14">
        <f t="shared" si="6"/>
        <v>1893684282690</v>
      </c>
      <c r="AI19" s="15">
        <f t="shared" si="7"/>
        <v>26488776690</v>
      </c>
      <c r="AJ19" s="18">
        <f t="shared" si="8"/>
        <v>26488776690</v>
      </c>
      <c r="AK19" s="17">
        <v>16030512997</v>
      </c>
      <c r="AL19" s="17"/>
      <c r="AM19" s="17"/>
      <c r="AN19" s="17">
        <v>86915210</v>
      </c>
      <c r="AO19" s="17">
        <v>2447275691</v>
      </c>
      <c r="AP19" s="17">
        <v>7924072792</v>
      </c>
      <c r="AQ19" s="18">
        <f t="shared" si="9"/>
        <v>0</v>
      </c>
      <c r="AR19" s="17"/>
      <c r="AS19" s="17"/>
      <c r="AT19" s="15">
        <f t="shared" si="10"/>
        <v>1867195506000</v>
      </c>
      <c r="AU19" s="18">
        <f t="shared" si="10"/>
        <v>1867195506000</v>
      </c>
      <c r="AV19" s="17">
        <v>1867195506000</v>
      </c>
    </row>
    <row r="20" spans="1:48" x14ac:dyDescent="0.25">
      <c r="A20" s="10">
        <v>19</v>
      </c>
      <c r="B20" s="11" t="s">
        <v>84</v>
      </c>
      <c r="C20" s="12" t="s">
        <v>85</v>
      </c>
      <c r="D20" s="13" t="s">
        <v>48</v>
      </c>
      <c r="E20" s="14">
        <f t="shared" si="0"/>
        <v>2278943397243.3594</v>
      </c>
      <c r="F20" s="15">
        <f t="shared" si="1"/>
        <v>96503743248.589996</v>
      </c>
      <c r="G20" s="16">
        <v>62971150550.380005</v>
      </c>
      <c r="H20" s="17"/>
      <c r="I20" s="17">
        <v>24308569574.02</v>
      </c>
      <c r="J20" s="17">
        <v>3415240304</v>
      </c>
      <c r="K20" s="17">
        <v>-7824957270.1800003</v>
      </c>
      <c r="L20" s="17"/>
      <c r="M20" s="17">
        <v>13633740090.370001</v>
      </c>
      <c r="N20" s="17"/>
      <c r="O20" s="17"/>
      <c r="P20" s="15">
        <f t="shared" si="2"/>
        <v>31500000000</v>
      </c>
      <c r="Q20" s="17"/>
      <c r="R20" s="17">
        <v>31500000000</v>
      </c>
      <c r="S20" s="15">
        <f t="shared" si="3"/>
        <v>2104965228344.7695</v>
      </c>
      <c r="T20" s="17">
        <v>210718455286</v>
      </c>
      <c r="U20" s="17">
        <v>299521084448.16998</v>
      </c>
      <c r="V20" s="17">
        <v>650336395327.06006</v>
      </c>
      <c r="W20" s="17">
        <v>1183257201182.99</v>
      </c>
      <c r="X20" s="17">
        <v>28579516051</v>
      </c>
      <c r="Y20" s="17">
        <v>137154490690.55</v>
      </c>
      <c r="Z20" s="17">
        <v>-404601914641</v>
      </c>
      <c r="AA20" s="15">
        <f t="shared" si="4"/>
        <v>0</v>
      </c>
      <c r="AB20" s="17"/>
      <c r="AC20" s="15">
        <f t="shared" si="5"/>
        <v>45974425650</v>
      </c>
      <c r="AD20" s="17"/>
      <c r="AE20" s="17">
        <v>972209688</v>
      </c>
      <c r="AF20" s="17">
        <v>73403111</v>
      </c>
      <c r="AG20" s="17">
        <v>44928812851</v>
      </c>
      <c r="AH20" s="14">
        <f t="shared" si="6"/>
        <v>2278943397243.3599</v>
      </c>
      <c r="AI20" s="15">
        <f t="shared" si="7"/>
        <v>6333140877</v>
      </c>
      <c r="AJ20" s="18">
        <f t="shared" si="8"/>
        <v>6333140877</v>
      </c>
      <c r="AK20" s="17">
        <v>972845213</v>
      </c>
      <c r="AL20" s="17"/>
      <c r="AM20" s="17"/>
      <c r="AN20" s="17">
        <v>230018545</v>
      </c>
      <c r="AO20" s="17">
        <v>5130277119</v>
      </c>
      <c r="AP20" s="17"/>
      <c r="AQ20" s="18">
        <f t="shared" si="9"/>
        <v>0</v>
      </c>
      <c r="AR20" s="17"/>
      <c r="AS20" s="17"/>
      <c r="AT20" s="15">
        <f t="shared" si="10"/>
        <v>2272610256366.3599</v>
      </c>
      <c r="AU20" s="18">
        <f t="shared" si="10"/>
        <v>2272610256366.3599</v>
      </c>
      <c r="AV20" s="17">
        <v>2272610256366.3599</v>
      </c>
    </row>
    <row r="21" spans="1:48" x14ac:dyDescent="0.25">
      <c r="A21" s="10">
        <v>20</v>
      </c>
      <c r="B21" s="11" t="s">
        <v>86</v>
      </c>
      <c r="C21" s="12" t="s">
        <v>87</v>
      </c>
      <c r="D21" s="13" t="s">
        <v>48</v>
      </c>
      <c r="E21" s="14">
        <f t="shared" si="0"/>
        <v>1852337739777.99</v>
      </c>
      <c r="F21" s="15">
        <f t="shared" si="1"/>
        <v>55005540620.340004</v>
      </c>
      <c r="G21" s="16">
        <v>6892579743.1299992</v>
      </c>
      <c r="H21" s="17"/>
      <c r="I21" s="17">
        <v>43818866820.68</v>
      </c>
      <c r="J21" s="17"/>
      <c r="K21" s="17">
        <v>-5162785377.9799995</v>
      </c>
      <c r="L21" s="17"/>
      <c r="M21" s="17">
        <v>9456879434.5100002</v>
      </c>
      <c r="N21" s="17"/>
      <c r="O21" s="17"/>
      <c r="P21" s="15">
        <f t="shared" si="2"/>
        <v>11750000000</v>
      </c>
      <c r="Q21" s="17"/>
      <c r="R21" s="17">
        <v>11750000000</v>
      </c>
      <c r="S21" s="15">
        <f t="shared" si="3"/>
        <v>1705140660513</v>
      </c>
      <c r="T21" s="17">
        <v>135225313788</v>
      </c>
      <c r="U21" s="17">
        <v>305981489428</v>
      </c>
      <c r="V21" s="17">
        <v>843045888300</v>
      </c>
      <c r="W21" s="17">
        <v>1027868401115</v>
      </c>
      <c r="X21" s="17">
        <v>40978874796</v>
      </c>
      <c r="Y21" s="17">
        <v>119713983770</v>
      </c>
      <c r="Z21" s="17">
        <v>-767673290684</v>
      </c>
      <c r="AA21" s="15">
        <f t="shared" si="4"/>
        <v>0</v>
      </c>
      <c r="AB21" s="17"/>
      <c r="AC21" s="15">
        <f t="shared" si="5"/>
        <v>80441538644.649994</v>
      </c>
      <c r="AD21" s="17">
        <v>184845786</v>
      </c>
      <c r="AE21" s="17"/>
      <c r="AF21" s="17">
        <v>4897908900</v>
      </c>
      <c r="AG21" s="17">
        <v>75358783958.649994</v>
      </c>
      <c r="AH21" s="14">
        <f t="shared" si="6"/>
        <v>1852337739777.99</v>
      </c>
      <c r="AI21" s="15">
        <f t="shared" si="7"/>
        <v>80852368121</v>
      </c>
      <c r="AJ21" s="18">
        <f t="shared" si="8"/>
        <v>80852368121</v>
      </c>
      <c r="AK21" s="17"/>
      <c r="AL21" s="17"/>
      <c r="AM21" s="17"/>
      <c r="AN21" s="17"/>
      <c r="AO21" s="17">
        <v>19116399068</v>
      </c>
      <c r="AP21" s="17">
        <v>61735969053</v>
      </c>
      <c r="AQ21" s="18">
        <f t="shared" si="9"/>
        <v>0</v>
      </c>
      <c r="AR21" s="17"/>
      <c r="AS21" s="17"/>
      <c r="AT21" s="15">
        <f t="shared" si="10"/>
        <v>1771485371656.99</v>
      </c>
      <c r="AU21" s="18">
        <f t="shared" si="10"/>
        <v>1771485371656.99</v>
      </c>
      <c r="AV21" s="17">
        <v>1771485371656.99</v>
      </c>
    </row>
    <row r="22" spans="1:48" x14ac:dyDescent="0.25">
      <c r="A22" s="10">
        <v>21</v>
      </c>
      <c r="B22" s="11" t="s">
        <v>88</v>
      </c>
      <c r="C22" s="12" t="s">
        <v>89</v>
      </c>
      <c r="D22" s="13" t="s">
        <v>48</v>
      </c>
      <c r="E22" s="14">
        <f t="shared" si="0"/>
        <v>2547049639155.3413</v>
      </c>
      <c r="F22" s="15">
        <f t="shared" si="1"/>
        <v>114176302777.6217</v>
      </c>
      <c r="G22" s="16">
        <v>55275672996.560005</v>
      </c>
      <c r="H22" s="17"/>
      <c r="I22" s="17">
        <v>54737487001.279999</v>
      </c>
      <c r="J22" s="17"/>
      <c r="K22" s="17">
        <v>-13291411742.455</v>
      </c>
      <c r="L22" s="17">
        <v>272783862.57669997</v>
      </c>
      <c r="M22" s="17">
        <v>17181770659.66</v>
      </c>
      <c r="N22" s="17"/>
      <c r="O22" s="17"/>
      <c r="P22" s="15">
        <f t="shared" si="2"/>
        <v>79427751322</v>
      </c>
      <c r="Q22" s="17"/>
      <c r="R22" s="17">
        <v>79427751322</v>
      </c>
      <c r="S22" s="15">
        <f t="shared" si="3"/>
        <v>2143011595630.2598</v>
      </c>
      <c r="T22" s="17">
        <v>280813992737</v>
      </c>
      <c r="U22" s="17">
        <v>333492203950.96002</v>
      </c>
      <c r="V22" s="17">
        <v>526302209917</v>
      </c>
      <c r="W22" s="17">
        <v>1414038758774</v>
      </c>
      <c r="X22" s="17">
        <v>43555217547.519997</v>
      </c>
      <c r="Y22" s="17">
        <v>52768994216.739998</v>
      </c>
      <c r="Z22" s="17">
        <v>-507959781512.96051</v>
      </c>
      <c r="AA22" s="15">
        <f t="shared" si="4"/>
        <v>0</v>
      </c>
      <c r="AB22" s="17"/>
      <c r="AC22" s="15">
        <f t="shared" si="5"/>
        <v>210433989425.45999</v>
      </c>
      <c r="AD22" s="17"/>
      <c r="AE22" s="17"/>
      <c r="AF22" s="17">
        <v>978905736</v>
      </c>
      <c r="AG22" s="17">
        <v>209455083689.45999</v>
      </c>
      <c r="AH22" s="14">
        <f t="shared" si="6"/>
        <v>2547049639155.3457</v>
      </c>
      <c r="AI22" s="15">
        <f t="shared" si="7"/>
        <v>21002837581.493301</v>
      </c>
      <c r="AJ22" s="18">
        <f t="shared" si="8"/>
        <v>20927766057.493301</v>
      </c>
      <c r="AK22" s="17">
        <v>26372971</v>
      </c>
      <c r="AL22" s="17"/>
      <c r="AM22" s="17"/>
      <c r="AN22" s="17">
        <v>538615573.49329996</v>
      </c>
      <c r="AO22" s="17">
        <v>20354644713</v>
      </c>
      <c r="AP22" s="17">
        <v>8132800</v>
      </c>
      <c r="AQ22" s="18">
        <f t="shared" si="9"/>
        <v>75071524</v>
      </c>
      <c r="AR22" s="17"/>
      <c r="AS22" s="17">
        <v>75071524</v>
      </c>
      <c r="AT22" s="15">
        <f t="shared" ref="AT22:AU41" si="11">SUM(AU22)</f>
        <v>2526046801573.8525</v>
      </c>
      <c r="AU22" s="18">
        <f t="shared" si="11"/>
        <v>2526046801573.8525</v>
      </c>
      <c r="AV22" s="17">
        <v>2526046801573.8525</v>
      </c>
    </row>
    <row r="23" spans="1:48" x14ac:dyDescent="0.25">
      <c r="A23" s="10">
        <v>22</v>
      </c>
      <c r="B23" s="11" t="s">
        <v>90</v>
      </c>
      <c r="C23" s="12" t="s">
        <v>91</v>
      </c>
      <c r="D23" s="13" t="s">
        <v>48</v>
      </c>
      <c r="E23" s="14">
        <f t="shared" si="0"/>
        <v>1601123598710.2405</v>
      </c>
      <c r="F23" s="15">
        <f t="shared" si="1"/>
        <v>36259014037.990501</v>
      </c>
      <c r="G23" s="16">
        <v>5214623734.6900005</v>
      </c>
      <c r="H23" s="17"/>
      <c r="I23" s="17">
        <v>28436118501.950001</v>
      </c>
      <c r="J23" s="17"/>
      <c r="K23" s="17">
        <v>-5355616551.6800003</v>
      </c>
      <c r="L23" s="17">
        <v>120274554</v>
      </c>
      <c r="M23" s="17">
        <v>7843613799.0305004</v>
      </c>
      <c r="N23" s="17"/>
      <c r="O23" s="17"/>
      <c r="P23" s="15">
        <f t="shared" si="2"/>
        <v>43636617590.120003</v>
      </c>
      <c r="Q23" s="17"/>
      <c r="R23" s="17">
        <v>43636617590.120003</v>
      </c>
      <c r="S23" s="15">
        <f t="shared" si="3"/>
        <v>1453457224246.0198</v>
      </c>
      <c r="T23" s="17">
        <v>193207861700</v>
      </c>
      <c r="U23" s="17">
        <v>336728617757.59998</v>
      </c>
      <c r="V23" s="17">
        <v>609492296468.56995</v>
      </c>
      <c r="W23" s="17">
        <v>1024296338470.1</v>
      </c>
      <c r="X23" s="17">
        <v>30652426362.130001</v>
      </c>
      <c r="Y23" s="17">
        <v>797881059.38999999</v>
      </c>
      <c r="Z23" s="17">
        <v>-741718197571.77002</v>
      </c>
      <c r="AA23" s="15">
        <f t="shared" si="4"/>
        <v>0</v>
      </c>
      <c r="AB23" s="17"/>
      <c r="AC23" s="15">
        <f t="shared" si="5"/>
        <v>67770742836.110001</v>
      </c>
      <c r="AD23" s="17">
        <v>628406650</v>
      </c>
      <c r="AE23" s="17"/>
      <c r="AF23" s="17">
        <v>737054440</v>
      </c>
      <c r="AG23" s="17">
        <v>66405281746.110001</v>
      </c>
      <c r="AH23" s="14">
        <f t="shared" si="6"/>
        <v>1601123598710.25</v>
      </c>
      <c r="AI23" s="15">
        <f t="shared" si="7"/>
        <v>42481078495.449997</v>
      </c>
      <c r="AJ23" s="18">
        <f t="shared" si="8"/>
        <v>42481078495.449997</v>
      </c>
      <c r="AK23" s="17"/>
      <c r="AL23" s="17"/>
      <c r="AM23" s="17"/>
      <c r="AN23" s="17">
        <v>10750000</v>
      </c>
      <c r="AO23" s="17">
        <v>29241034702.450001</v>
      </c>
      <c r="AP23" s="17">
        <v>13229293793</v>
      </c>
      <c r="AQ23" s="18">
        <f t="shared" si="9"/>
        <v>0</v>
      </c>
      <c r="AR23" s="17"/>
      <c r="AS23" s="17"/>
      <c r="AT23" s="15">
        <f t="shared" si="11"/>
        <v>1558642520214.8</v>
      </c>
      <c r="AU23" s="18">
        <f t="shared" si="11"/>
        <v>1558642520214.8</v>
      </c>
      <c r="AV23" s="17">
        <v>1558642520214.8</v>
      </c>
    </row>
    <row r="24" spans="1:48" x14ac:dyDescent="0.25">
      <c r="A24" s="10">
        <v>23</v>
      </c>
      <c r="B24" s="11" t="s">
        <v>92</v>
      </c>
      <c r="C24" s="12" t="s">
        <v>93</v>
      </c>
      <c r="D24" s="13" t="s">
        <v>48</v>
      </c>
      <c r="E24" s="14">
        <f t="shared" si="0"/>
        <v>1658509856537</v>
      </c>
      <c r="F24" s="15">
        <f t="shared" si="1"/>
        <v>98238157755</v>
      </c>
      <c r="G24" s="16">
        <v>80398080985</v>
      </c>
      <c r="H24" s="17"/>
      <c r="I24" s="17">
        <v>6149237622</v>
      </c>
      <c r="J24" s="17">
        <v>2569176377</v>
      </c>
      <c r="K24" s="17">
        <v>-6438028565</v>
      </c>
      <c r="L24" s="17"/>
      <c r="M24" s="17">
        <v>15559691336</v>
      </c>
      <c r="N24" s="17"/>
      <c r="O24" s="17"/>
      <c r="P24" s="15">
        <f t="shared" si="2"/>
        <v>11000000000</v>
      </c>
      <c r="Q24" s="17"/>
      <c r="R24" s="17">
        <v>11000000000</v>
      </c>
      <c r="S24" s="15">
        <f t="shared" si="3"/>
        <v>1547657204590</v>
      </c>
      <c r="T24" s="17">
        <v>134694548259</v>
      </c>
      <c r="U24" s="17">
        <v>228989197716</v>
      </c>
      <c r="V24" s="17">
        <v>588607386003</v>
      </c>
      <c r="W24" s="17">
        <v>1162227164707</v>
      </c>
      <c r="X24" s="17">
        <v>29695592003</v>
      </c>
      <c r="Y24" s="17">
        <v>13526128894</v>
      </c>
      <c r="Z24" s="17">
        <v>-610082812992</v>
      </c>
      <c r="AA24" s="15">
        <f t="shared" si="4"/>
        <v>0</v>
      </c>
      <c r="AB24" s="17"/>
      <c r="AC24" s="15">
        <f t="shared" si="5"/>
        <v>1614494192</v>
      </c>
      <c r="AD24" s="17"/>
      <c r="AE24" s="17"/>
      <c r="AF24" s="17">
        <v>723688000</v>
      </c>
      <c r="AG24" s="17">
        <v>890806192</v>
      </c>
      <c r="AH24" s="14">
        <f t="shared" si="6"/>
        <v>1658509856537</v>
      </c>
      <c r="AI24" s="15">
        <f t="shared" si="7"/>
        <v>14090815603</v>
      </c>
      <c r="AJ24" s="18">
        <f t="shared" si="8"/>
        <v>14090815603</v>
      </c>
      <c r="AK24" s="17">
        <v>14090815603</v>
      </c>
      <c r="AL24" s="17"/>
      <c r="AM24" s="17"/>
      <c r="AN24" s="17"/>
      <c r="AO24" s="17"/>
      <c r="AP24" s="17"/>
      <c r="AQ24" s="18">
        <f t="shared" si="9"/>
        <v>0</v>
      </c>
      <c r="AR24" s="17"/>
      <c r="AS24" s="17"/>
      <c r="AT24" s="15">
        <f t="shared" si="11"/>
        <v>1644419040934</v>
      </c>
      <c r="AU24" s="18">
        <f t="shared" si="11"/>
        <v>1644419040934</v>
      </c>
      <c r="AV24" s="17">
        <v>1644419040934</v>
      </c>
    </row>
    <row r="25" spans="1:48" x14ac:dyDescent="0.25">
      <c r="A25" s="10">
        <v>24</v>
      </c>
      <c r="B25" s="11" t="s">
        <v>94</v>
      </c>
      <c r="C25" s="12" t="s">
        <v>95</v>
      </c>
      <c r="D25" s="13" t="s">
        <v>48</v>
      </c>
      <c r="E25" s="14">
        <f t="shared" si="0"/>
        <v>1246617250114.4399</v>
      </c>
      <c r="F25" s="15">
        <f t="shared" si="1"/>
        <v>48296460904.190002</v>
      </c>
      <c r="G25" s="16">
        <v>3491890516.6199999</v>
      </c>
      <c r="H25" s="17"/>
      <c r="I25" s="17">
        <v>33521098728.369999</v>
      </c>
      <c r="J25" s="17">
        <v>670573338</v>
      </c>
      <c r="K25" s="17">
        <v>-7326788124.3000002</v>
      </c>
      <c r="L25" s="17"/>
      <c r="M25" s="17">
        <v>17939686445.5</v>
      </c>
      <c r="N25" s="17"/>
      <c r="O25" s="17"/>
      <c r="P25" s="15">
        <f t="shared" si="2"/>
        <v>3000000000</v>
      </c>
      <c r="Q25" s="17"/>
      <c r="R25" s="17">
        <v>3000000000</v>
      </c>
      <c r="S25" s="15">
        <f t="shared" si="3"/>
        <v>1162301941613.75</v>
      </c>
      <c r="T25" s="17">
        <v>69534188650</v>
      </c>
      <c r="U25" s="17">
        <v>205644288059.95001</v>
      </c>
      <c r="V25" s="17">
        <v>491229877492</v>
      </c>
      <c r="W25" s="17">
        <v>727217455352</v>
      </c>
      <c r="X25" s="17">
        <v>24455047580</v>
      </c>
      <c r="Y25" s="17">
        <v>54190612307</v>
      </c>
      <c r="Z25" s="17">
        <v>-409969527827.20001</v>
      </c>
      <c r="AA25" s="15">
        <f t="shared" si="4"/>
        <v>0</v>
      </c>
      <c r="AB25" s="17"/>
      <c r="AC25" s="15">
        <f t="shared" si="5"/>
        <v>33018847596.5</v>
      </c>
      <c r="AD25" s="17"/>
      <c r="AE25" s="17"/>
      <c r="AF25" s="17">
        <v>1083646000</v>
      </c>
      <c r="AG25" s="17">
        <v>31935201596.5</v>
      </c>
      <c r="AH25" s="14">
        <f t="shared" si="6"/>
        <v>1246617250114.4402</v>
      </c>
      <c r="AI25" s="15">
        <f t="shared" si="7"/>
        <v>51386443386.849998</v>
      </c>
      <c r="AJ25" s="18">
        <f t="shared" si="8"/>
        <v>51386443386.849998</v>
      </c>
      <c r="AK25" s="17"/>
      <c r="AL25" s="17"/>
      <c r="AM25" s="17"/>
      <c r="AN25" s="17">
        <v>97963532.849999994</v>
      </c>
      <c r="AO25" s="17">
        <v>33168441596</v>
      </c>
      <c r="AP25" s="17">
        <v>18120038258</v>
      </c>
      <c r="AQ25" s="18">
        <f t="shared" si="9"/>
        <v>0</v>
      </c>
      <c r="AR25" s="17"/>
      <c r="AS25" s="17"/>
      <c r="AT25" s="15">
        <f t="shared" si="11"/>
        <v>1195230806727.5901</v>
      </c>
      <c r="AU25" s="18">
        <f t="shared" si="11"/>
        <v>1195230806727.5901</v>
      </c>
      <c r="AV25" s="17">
        <v>1195230806727.5901</v>
      </c>
    </row>
    <row r="26" spans="1:48" x14ac:dyDescent="0.25">
      <c r="A26" s="10">
        <v>25</v>
      </c>
      <c r="B26" s="11" t="s">
        <v>96</v>
      </c>
      <c r="C26" s="12" t="s">
        <v>1153</v>
      </c>
      <c r="D26" s="13" t="s">
        <v>48</v>
      </c>
      <c r="E26" s="14">
        <f t="shared" si="0"/>
        <v>19986198193061.012</v>
      </c>
      <c r="F26" s="15">
        <f t="shared" si="1"/>
        <v>2468909239490.0107</v>
      </c>
      <c r="G26" s="16">
        <v>981178589836.19092</v>
      </c>
      <c r="H26" s="17"/>
      <c r="I26" s="17">
        <v>2169971778340</v>
      </c>
      <c r="J26" s="17">
        <v>99713235593.179993</v>
      </c>
      <c r="K26" s="17">
        <v>-952260526537.91003</v>
      </c>
      <c r="L26" s="17">
        <v>2989786544</v>
      </c>
      <c r="M26" s="17">
        <v>167316375714.54999</v>
      </c>
      <c r="N26" s="17"/>
      <c r="O26" s="17"/>
      <c r="P26" s="15">
        <f t="shared" si="2"/>
        <v>3254710465678.2002</v>
      </c>
      <c r="Q26" s="17"/>
      <c r="R26" s="17">
        <v>3254710465678.2002</v>
      </c>
      <c r="S26" s="15">
        <f t="shared" si="3"/>
        <v>12486292397786</v>
      </c>
      <c r="T26" s="17">
        <v>4861926933583</v>
      </c>
      <c r="U26" s="17">
        <v>2375099313534</v>
      </c>
      <c r="V26" s="17">
        <v>4270077145650</v>
      </c>
      <c r="W26" s="17">
        <v>8703290477927</v>
      </c>
      <c r="X26" s="17">
        <v>279369197535</v>
      </c>
      <c r="Y26" s="17">
        <v>70425861228</v>
      </c>
      <c r="Z26" s="17">
        <v>-8073896531671</v>
      </c>
      <c r="AA26" s="15">
        <f t="shared" si="4"/>
        <v>0</v>
      </c>
      <c r="AB26" s="17"/>
      <c r="AC26" s="15">
        <f t="shared" si="5"/>
        <v>1776286090106.8</v>
      </c>
      <c r="AD26" s="17">
        <v>2493287724</v>
      </c>
      <c r="AE26" s="17"/>
      <c r="AF26" s="17">
        <v>10419524473</v>
      </c>
      <c r="AG26" s="17">
        <v>1763373277909.8</v>
      </c>
      <c r="AH26" s="14">
        <f t="shared" si="6"/>
        <v>19986198193060.563</v>
      </c>
      <c r="AI26" s="15">
        <f t="shared" si="7"/>
        <v>1598701057786.561</v>
      </c>
      <c r="AJ26" s="18">
        <f t="shared" si="8"/>
        <v>1598701057786.561</v>
      </c>
      <c r="AK26" s="17">
        <v>11028400.001</v>
      </c>
      <c r="AL26" s="17"/>
      <c r="AM26" s="17"/>
      <c r="AN26" s="17">
        <v>370207971.45999998</v>
      </c>
      <c r="AO26" s="17">
        <v>13701586000.299999</v>
      </c>
      <c r="AP26" s="17">
        <v>1584618235414.8</v>
      </c>
      <c r="AQ26" s="18">
        <f t="shared" si="9"/>
        <v>0</v>
      </c>
      <c r="AR26" s="17"/>
      <c r="AS26" s="17"/>
      <c r="AT26" s="15">
        <f t="shared" si="11"/>
        <v>18387497135274</v>
      </c>
      <c r="AU26" s="18">
        <f t="shared" si="11"/>
        <v>18387497135274</v>
      </c>
      <c r="AV26" s="17">
        <v>18387497135274</v>
      </c>
    </row>
    <row r="27" spans="1:48" x14ac:dyDescent="0.25">
      <c r="A27" s="10">
        <v>26</v>
      </c>
      <c r="B27" s="11" t="s">
        <v>97</v>
      </c>
      <c r="C27" s="12" t="s">
        <v>98</v>
      </c>
      <c r="D27" s="13" t="s">
        <v>48</v>
      </c>
      <c r="E27" s="14">
        <f t="shared" si="0"/>
        <v>3382372576944.0356</v>
      </c>
      <c r="F27" s="15">
        <f t="shared" si="1"/>
        <v>165103808724.69998</v>
      </c>
      <c r="G27" s="16">
        <v>74194836173.999985</v>
      </c>
      <c r="H27" s="17"/>
      <c r="I27" s="17">
        <v>103027330254.75999</v>
      </c>
      <c r="J27" s="17">
        <v>11386970942.129999</v>
      </c>
      <c r="K27" s="17">
        <v>-36977849737.68</v>
      </c>
      <c r="L27" s="17">
        <v>30858333.34</v>
      </c>
      <c r="M27" s="17">
        <v>13441662758.15</v>
      </c>
      <c r="N27" s="17"/>
      <c r="O27" s="17"/>
      <c r="P27" s="15">
        <f t="shared" si="2"/>
        <v>80442460277.680008</v>
      </c>
      <c r="Q27" s="17">
        <v>12422349973.52</v>
      </c>
      <c r="R27" s="17">
        <v>68020110304.160004</v>
      </c>
      <c r="S27" s="15">
        <f t="shared" si="3"/>
        <v>3107530846807.6558</v>
      </c>
      <c r="T27" s="17">
        <v>812697068376</v>
      </c>
      <c r="U27" s="17">
        <v>360140357433.25598</v>
      </c>
      <c r="V27" s="17">
        <v>885241321054.67004</v>
      </c>
      <c r="W27" s="17">
        <v>1754974925035.95</v>
      </c>
      <c r="X27" s="17">
        <v>139058495348.76001</v>
      </c>
      <c r="Y27" s="17">
        <v>3427646065</v>
      </c>
      <c r="Z27" s="17">
        <v>-848008966505.97998</v>
      </c>
      <c r="AA27" s="15">
        <f t="shared" si="4"/>
        <v>0</v>
      </c>
      <c r="AB27" s="17"/>
      <c r="AC27" s="15">
        <f t="shared" si="5"/>
        <v>29295461134</v>
      </c>
      <c r="AD27" s="17"/>
      <c r="AE27" s="17"/>
      <c r="AF27" s="17"/>
      <c r="AG27" s="17">
        <v>29295461134</v>
      </c>
      <c r="AH27" s="14">
        <f t="shared" si="6"/>
        <v>3382372576944.04</v>
      </c>
      <c r="AI27" s="15">
        <f t="shared" si="7"/>
        <v>9636551757.3299999</v>
      </c>
      <c r="AJ27" s="18">
        <f t="shared" si="8"/>
        <v>9636551757.3299999</v>
      </c>
      <c r="AK27" s="17">
        <v>1227954</v>
      </c>
      <c r="AL27" s="17"/>
      <c r="AM27" s="17"/>
      <c r="AN27" s="17">
        <v>27144382.199999999</v>
      </c>
      <c r="AO27" s="17">
        <v>9608179421.1299992</v>
      </c>
      <c r="AP27" s="17"/>
      <c r="AQ27" s="18">
        <f t="shared" si="9"/>
        <v>0</v>
      </c>
      <c r="AR27" s="17"/>
      <c r="AS27" s="17"/>
      <c r="AT27" s="15">
        <f t="shared" si="11"/>
        <v>3372736025186.71</v>
      </c>
      <c r="AU27" s="18">
        <f t="shared" si="11"/>
        <v>3372736025186.71</v>
      </c>
      <c r="AV27" s="17">
        <v>3372736025186.71</v>
      </c>
    </row>
    <row r="28" spans="1:48" x14ac:dyDescent="0.25">
      <c r="A28" s="10">
        <v>27</v>
      </c>
      <c r="B28" s="11" t="s">
        <v>99</v>
      </c>
      <c r="C28" s="12" t="s">
        <v>100</v>
      </c>
      <c r="D28" s="13" t="s">
        <v>59</v>
      </c>
      <c r="E28" s="14">
        <f t="shared" si="0"/>
        <v>1960715216684.6306</v>
      </c>
      <c r="F28" s="15">
        <f t="shared" si="1"/>
        <v>136467339577.05002</v>
      </c>
      <c r="G28" s="16">
        <v>88313213502.889999</v>
      </c>
      <c r="H28" s="17"/>
      <c r="I28" s="17">
        <v>36563504027.300003</v>
      </c>
      <c r="J28" s="17">
        <v>502056915.10000002</v>
      </c>
      <c r="K28" s="17">
        <v>-2871430224.9299998</v>
      </c>
      <c r="L28" s="17"/>
      <c r="M28" s="17">
        <v>13959995356.690001</v>
      </c>
      <c r="N28" s="17"/>
      <c r="O28" s="17"/>
      <c r="P28" s="15">
        <f t="shared" si="2"/>
        <v>60580742328</v>
      </c>
      <c r="Q28" s="17"/>
      <c r="R28" s="17">
        <v>60580742328</v>
      </c>
      <c r="S28" s="15">
        <f t="shared" si="3"/>
        <v>1744743237187.0205</v>
      </c>
      <c r="T28" s="17">
        <v>371333923810.60999</v>
      </c>
      <c r="U28" s="17">
        <v>277510657914.02002</v>
      </c>
      <c r="V28" s="17">
        <v>624462795318.55005</v>
      </c>
      <c r="W28" s="17">
        <v>1346656189345.5601</v>
      </c>
      <c r="X28" s="17">
        <v>83980369738.449997</v>
      </c>
      <c r="Y28" s="17">
        <v>8380446595</v>
      </c>
      <c r="Z28" s="17">
        <v>-967581145535.17004</v>
      </c>
      <c r="AA28" s="15">
        <f t="shared" si="4"/>
        <v>0</v>
      </c>
      <c r="AB28" s="17"/>
      <c r="AC28" s="15">
        <f t="shared" si="5"/>
        <v>18923897592.559998</v>
      </c>
      <c r="AD28" s="17">
        <v>79109117.849999994</v>
      </c>
      <c r="AE28" s="17"/>
      <c r="AF28" s="17">
        <v>1932091193.6900001</v>
      </c>
      <c r="AG28" s="17">
        <v>16912697281.019997</v>
      </c>
      <c r="AH28" s="14">
        <f t="shared" si="6"/>
        <v>1960715216684.6301</v>
      </c>
      <c r="AI28" s="15">
        <f t="shared" si="7"/>
        <v>9114155499.0200005</v>
      </c>
      <c r="AJ28" s="18">
        <f t="shared" si="8"/>
        <v>9114155499.0200005</v>
      </c>
      <c r="AK28" s="17">
        <v>8981015469.0200005</v>
      </c>
      <c r="AL28" s="17"/>
      <c r="AM28" s="17"/>
      <c r="AN28" s="17">
        <v>59611250</v>
      </c>
      <c r="AO28" s="17">
        <v>73528780</v>
      </c>
      <c r="AP28" s="17"/>
      <c r="AQ28" s="18">
        <f t="shared" si="9"/>
        <v>0</v>
      </c>
      <c r="AR28" s="17"/>
      <c r="AS28" s="17"/>
      <c r="AT28" s="15">
        <f t="shared" si="11"/>
        <v>1951601061185.6101</v>
      </c>
      <c r="AU28" s="18">
        <f t="shared" si="11"/>
        <v>1951601061185.6101</v>
      </c>
      <c r="AV28" s="17">
        <v>1951601061185.6101</v>
      </c>
    </row>
    <row r="29" spans="1:48" x14ac:dyDescent="0.25">
      <c r="A29" s="10">
        <v>28</v>
      </c>
      <c r="B29" s="11" t="s">
        <v>101</v>
      </c>
      <c r="C29" s="12" t="s">
        <v>102</v>
      </c>
      <c r="D29" s="13" t="s">
        <v>48</v>
      </c>
      <c r="E29" s="14">
        <f t="shared" si="0"/>
        <v>7561388637096.4502</v>
      </c>
      <c r="F29" s="15">
        <f t="shared" si="1"/>
        <v>504768931521.21002</v>
      </c>
      <c r="G29" s="16">
        <v>123219869510.37001</v>
      </c>
      <c r="H29" s="17"/>
      <c r="I29" s="17">
        <v>638071506821.63</v>
      </c>
      <c r="J29" s="17">
        <v>1732177457</v>
      </c>
      <c r="K29" s="17">
        <v>-301937487285.17999</v>
      </c>
      <c r="L29" s="17"/>
      <c r="M29" s="17">
        <v>43682865017.389999</v>
      </c>
      <c r="N29" s="17"/>
      <c r="O29" s="17"/>
      <c r="P29" s="15">
        <f t="shared" si="2"/>
        <v>103359361357.98999</v>
      </c>
      <c r="Q29" s="17"/>
      <c r="R29" s="17">
        <v>103359361357.98999</v>
      </c>
      <c r="S29" s="15">
        <f t="shared" si="3"/>
        <v>6768997528356.2803</v>
      </c>
      <c r="T29" s="17">
        <v>3006922761498.8999</v>
      </c>
      <c r="U29" s="17">
        <v>506590789799.65997</v>
      </c>
      <c r="V29" s="17">
        <v>1367026780686.8999</v>
      </c>
      <c r="W29" s="17">
        <v>4303546849867.7002</v>
      </c>
      <c r="X29" s="17">
        <v>109815413200.50999</v>
      </c>
      <c r="Y29" s="17">
        <v>73124719675.809998</v>
      </c>
      <c r="Z29" s="17">
        <v>-2598029786373.2002</v>
      </c>
      <c r="AA29" s="15">
        <f t="shared" si="4"/>
        <v>0</v>
      </c>
      <c r="AB29" s="17"/>
      <c r="AC29" s="15">
        <f t="shared" si="5"/>
        <v>184262815860.97</v>
      </c>
      <c r="AD29" s="17"/>
      <c r="AE29" s="17">
        <v>7826810000</v>
      </c>
      <c r="AF29" s="17">
        <v>2201595202</v>
      </c>
      <c r="AG29" s="17">
        <v>174234410658.97</v>
      </c>
      <c r="AH29" s="14">
        <f t="shared" si="6"/>
        <v>7561388637096.4492</v>
      </c>
      <c r="AI29" s="15">
        <f t="shared" si="7"/>
        <v>84719410320.850006</v>
      </c>
      <c r="AJ29" s="18">
        <f t="shared" si="8"/>
        <v>84719410320.850006</v>
      </c>
      <c r="AK29" s="17">
        <v>13155116</v>
      </c>
      <c r="AL29" s="17"/>
      <c r="AM29" s="17"/>
      <c r="AN29" s="17"/>
      <c r="AO29" s="17">
        <v>33571468433.09</v>
      </c>
      <c r="AP29" s="17">
        <v>51134786771.760002</v>
      </c>
      <c r="AQ29" s="18">
        <f t="shared" si="9"/>
        <v>0</v>
      </c>
      <c r="AR29" s="17"/>
      <c r="AS29" s="17"/>
      <c r="AT29" s="15">
        <f t="shared" si="11"/>
        <v>7476669226775.5996</v>
      </c>
      <c r="AU29" s="18">
        <f t="shared" si="11"/>
        <v>7476669226775.5996</v>
      </c>
      <c r="AV29" s="17">
        <v>7476669226775.5996</v>
      </c>
    </row>
    <row r="30" spans="1:48" x14ac:dyDescent="0.25">
      <c r="A30" s="10">
        <v>29</v>
      </c>
      <c r="B30" s="11" t="s">
        <v>103</v>
      </c>
      <c r="C30" s="12" t="s">
        <v>104</v>
      </c>
      <c r="D30" s="13" t="s">
        <v>59</v>
      </c>
      <c r="E30" s="14">
        <f t="shared" si="0"/>
        <v>2534254911296.5801</v>
      </c>
      <c r="F30" s="15">
        <f t="shared" si="1"/>
        <v>415402082512.97998</v>
      </c>
      <c r="G30" s="16">
        <v>215116260679.48999</v>
      </c>
      <c r="H30" s="17">
        <v>135000000000</v>
      </c>
      <c r="I30" s="17">
        <v>78388751341.979996</v>
      </c>
      <c r="J30" s="17">
        <v>173933951.15000001</v>
      </c>
      <c r="K30" s="17">
        <v>-25347484236.639999</v>
      </c>
      <c r="L30" s="17"/>
      <c r="M30" s="17">
        <v>12070620777</v>
      </c>
      <c r="N30" s="17"/>
      <c r="O30" s="17"/>
      <c r="P30" s="15">
        <f t="shared" si="2"/>
        <v>25376849101.189999</v>
      </c>
      <c r="Q30" s="17">
        <v>1492749112</v>
      </c>
      <c r="R30" s="17">
        <v>23884099989.189999</v>
      </c>
      <c r="S30" s="15">
        <f t="shared" si="3"/>
        <v>2076901933791.4102</v>
      </c>
      <c r="T30" s="17">
        <v>455734032299</v>
      </c>
      <c r="U30" s="17">
        <v>361851266227.10999</v>
      </c>
      <c r="V30" s="17">
        <v>645116560357</v>
      </c>
      <c r="W30" s="17">
        <v>1586018201062.3</v>
      </c>
      <c r="X30" s="17">
        <v>62177583604</v>
      </c>
      <c r="Y30" s="17"/>
      <c r="Z30" s="17">
        <v>-1033995709758</v>
      </c>
      <c r="AA30" s="15">
        <f t="shared" si="4"/>
        <v>0</v>
      </c>
      <c r="AB30" s="17"/>
      <c r="AC30" s="15">
        <f t="shared" si="5"/>
        <v>16574045891</v>
      </c>
      <c r="AD30" s="17">
        <v>218081790</v>
      </c>
      <c r="AE30" s="17"/>
      <c r="AF30" s="17"/>
      <c r="AG30" s="17">
        <v>16355964101</v>
      </c>
      <c r="AH30" s="14">
        <f t="shared" si="6"/>
        <v>2534254911296.5801</v>
      </c>
      <c r="AI30" s="15">
        <f t="shared" si="7"/>
        <v>6215186497.1300001</v>
      </c>
      <c r="AJ30" s="18">
        <f t="shared" si="8"/>
        <v>6215186497.1300001</v>
      </c>
      <c r="AK30" s="17">
        <v>114255287</v>
      </c>
      <c r="AL30" s="17"/>
      <c r="AM30" s="17"/>
      <c r="AN30" s="17"/>
      <c r="AO30" s="17">
        <v>6100931210.1300001</v>
      </c>
      <c r="AP30" s="17"/>
      <c r="AQ30" s="18">
        <f t="shared" si="9"/>
        <v>0</v>
      </c>
      <c r="AR30" s="17"/>
      <c r="AS30" s="17"/>
      <c r="AT30" s="15">
        <f t="shared" si="11"/>
        <v>2528039724799.4502</v>
      </c>
      <c r="AU30" s="18">
        <f t="shared" si="11"/>
        <v>2528039724799.4502</v>
      </c>
      <c r="AV30" s="17">
        <v>2528039724799.4502</v>
      </c>
    </row>
    <row r="31" spans="1:48" x14ac:dyDescent="0.25">
      <c r="A31" s="10">
        <v>30</v>
      </c>
      <c r="B31" s="11" t="s">
        <v>105</v>
      </c>
      <c r="C31" s="12" t="s">
        <v>106</v>
      </c>
      <c r="D31" s="13" t="s">
        <v>48</v>
      </c>
      <c r="E31" s="14">
        <f t="shared" si="0"/>
        <v>2624518212280.4194</v>
      </c>
      <c r="F31" s="15">
        <f t="shared" si="1"/>
        <v>193302593289.21997</v>
      </c>
      <c r="G31" s="16">
        <v>90082715332.119995</v>
      </c>
      <c r="H31" s="17"/>
      <c r="I31" s="17">
        <v>125347462499.89999</v>
      </c>
      <c r="J31" s="17">
        <v>7389545992</v>
      </c>
      <c r="K31" s="17">
        <v>-44012596140.800003</v>
      </c>
      <c r="L31" s="17">
        <v>190938574</v>
      </c>
      <c r="M31" s="17">
        <v>14304527032</v>
      </c>
      <c r="N31" s="17"/>
      <c r="O31" s="17"/>
      <c r="P31" s="15">
        <f t="shared" si="2"/>
        <v>48852765510.949997</v>
      </c>
      <c r="Q31" s="17"/>
      <c r="R31" s="17">
        <v>48852765510.949997</v>
      </c>
      <c r="S31" s="15">
        <f t="shared" si="3"/>
        <v>2326616891642.4995</v>
      </c>
      <c r="T31" s="17">
        <v>795837810658.16003</v>
      </c>
      <c r="U31" s="17">
        <v>287660959838.78998</v>
      </c>
      <c r="V31" s="17">
        <v>754776477731.64001</v>
      </c>
      <c r="W31" s="17">
        <v>1460389104866.1799</v>
      </c>
      <c r="X31" s="17">
        <v>88117487653.729996</v>
      </c>
      <c r="Y31" s="17">
        <v>42883688380</v>
      </c>
      <c r="Z31" s="17">
        <v>-1103048637486</v>
      </c>
      <c r="AA31" s="15">
        <f t="shared" si="4"/>
        <v>0</v>
      </c>
      <c r="AB31" s="17"/>
      <c r="AC31" s="15">
        <f t="shared" si="5"/>
        <v>55745961837.75</v>
      </c>
      <c r="AD31" s="17">
        <v>2861590721</v>
      </c>
      <c r="AE31" s="17"/>
      <c r="AF31" s="17">
        <v>1049581100</v>
      </c>
      <c r="AG31" s="17">
        <v>51834790016.75</v>
      </c>
      <c r="AH31" s="14">
        <f t="shared" si="6"/>
        <v>2624518212280.4199</v>
      </c>
      <c r="AI31" s="15">
        <f t="shared" si="7"/>
        <v>70335796068</v>
      </c>
      <c r="AJ31" s="18">
        <f t="shared" si="8"/>
        <v>28542363568</v>
      </c>
      <c r="AK31" s="17">
        <v>90655419</v>
      </c>
      <c r="AL31" s="17"/>
      <c r="AM31" s="17"/>
      <c r="AN31" s="17">
        <v>417192716</v>
      </c>
      <c r="AO31" s="17">
        <v>22173901606</v>
      </c>
      <c r="AP31" s="17">
        <v>5860613827</v>
      </c>
      <c r="AQ31" s="18">
        <f t="shared" si="9"/>
        <v>41793432500</v>
      </c>
      <c r="AR31" s="17">
        <v>41793432500</v>
      </c>
      <c r="AS31" s="17"/>
      <c r="AT31" s="15">
        <f t="shared" si="11"/>
        <v>2554182416212.4199</v>
      </c>
      <c r="AU31" s="18">
        <f t="shared" si="11"/>
        <v>2554182416212.4199</v>
      </c>
      <c r="AV31" s="17">
        <v>2554182416212.4199</v>
      </c>
    </row>
    <row r="32" spans="1:48" x14ac:dyDescent="0.25">
      <c r="A32" s="10">
        <v>31</v>
      </c>
      <c r="B32" s="11" t="s">
        <v>107</v>
      </c>
      <c r="C32" s="12" t="s">
        <v>108</v>
      </c>
      <c r="D32" s="13" t="s">
        <v>48</v>
      </c>
      <c r="E32" s="14">
        <f t="shared" si="0"/>
        <v>4308590339396.9707</v>
      </c>
      <c r="F32" s="15">
        <f t="shared" si="1"/>
        <v>221913884964.93002</v>
      </c>
      <c r="G32" s="16">
        <v>129611992601.37</v>
      </c>
      <c r="H32" s="17"/>
      <c r="I32" s="17">
        <v>113507078648.52</v>
      </c>
      <c r="J32" s="17">
        <v>1394414357.47</v>
      </c>
      <c r="K32" s="17">
        <v>-42191713865.900002</v>
      </c>
      <c r="L32" s="17">
        <v>297985994.06999999</v>
      </c>
      <c r="M32" s="17">
        <v>19294127229.400002</v>
      </c>
      <c r="N32" s="17"/>
      <c r="O32" s="17"/>
      <c r="P32" s="15">
        <f t="shared" si="2"/>
        <v>21467580000</v>
      </c>
      <c r="Q32" s="17">
        <v>0</v>
      </c>
      <c r="R32" s="17">
        <v>21467580000</v>
      </c>
      <c r="S32" s="15">
        <f t="shared" si="3"/>
        <v>3367853539994.4805</v>
      </c>
      <c r="T32" s="17">
        <v>447484687129.96002</v>
      </c>
      <c r="U32" s="17">
        <v>429619458387.13</v>
      </c>
      <c r="V32" s="17">
        <v>1059234068970.22</v>
      </c>
      <c r="W32" s="17">
        <v>2552816289211.6401</v>
      </c>
      <c r="X32" s="17">
        <v>122658001972.99001</v>
      </c>
      <c r="Y32" s="17">
        <v>27338033468</v>
      </c>
      <c r="Z32" s="17">
        <v>-1271296999145.46</v>
      </c>
      <c r="AA32" s="15">
        <f t="shared" si="4"/>
        <v>0</v>
      </c>
      <c r="AB32" s="17"/>
      <c r="AC32" s="15">
        <f t="shared" si="5"/>
        <v>697355334437.56006</v>
      </c>
      <c r="AD32" s="17">
        <v>887229404</v>
      </c>
      <c r="AE32" s="17"/>
      <c r="AF32" s="17"/>
      <c r="AG32" s="17">
        <v>696468105033.56006</v>
      </c>
      <c r="AH32" s="14">
        <f t="shared" si="6"/>
        <v>4308590339396.9697</v>
      </c>
      <c r="AI32" s="15">
        <f t="shared" si="7"/>
        <v>3577251329.5700002</v>
      </c>
      <c r="AJ32" s="18">
        <f t="shared" si="8"/>
        <v>3577251329.5700002</v>
      </c>
      <c r="AK32" s="17">
        <v>1678182</v>
      </c>
      <c r="AL32" s="17"/>
      <c r="AM32" s="17"/>
      <c r="AN32" s="17">
        <v>201419775.56999999</v>
      </c>
      <c r="AO32" s="17">
        <v>3294957965</v>
      </c>
      <c r="AP32" s="17">
        <v>79195407</v>
      </c>
      <c r="AQ32" s="18">
        <f t="shared" si="9"/>
        <v>0</v>
      </c>
      <c r="AR32" s="17"/>
      <c r="AS32" s="17"/>
      <c r="AT32" s="15">
        <f t="shared" si="11"/>
        <v>4305013088067.3999</v>
      </c>
      <c r="AU32" s="18">
        <f t="shared" si="11"/>
        <v>4305013088067.3999</v>
      </c>
      <c r="AV32" s="17">
        <v>4305013088067.3999</v>
      </c>
    </row>
    <row r="33" spans="1:48" x14ac:dyDescent="0.25">
      <c r="A33" s="10">
        <v>32</v>
      </c>
      <c r="B33" s="11" t="s">
        <v>109</v>
      </c>
      <c r="C33" s="12" t="s">
        <v>110</v>
      </c>
      <c r="D33" s="13" t="s">
        <v>59</v>
      </c>
      <c r="E33" s="14">
        <f t="shared" si="0"/>
        <v>1968191256127.01</v>
      </c>
      <c r="F33" s="15">
        <f t="shared" si="1"/>
        <v>116131810647.05</v>
      </c>
      <c r="G33" s="16">
        <v>50450388036.589996</v>
      </c>
      <c r="H33" s="17"/>
      <c r="I33" s="19">
        <v>70438758795.320007</v>
      </c>
      <c r="J33" s="17">
        <v>167944800</v>
      </c>
      <c r="K33" s="19">
        <v>-15650093761.860001</v>
      </c>
      <c r="L33" s="17"/>
      <c r="M33" s="17">
        <v>10724812777</v>
      </c>
      <c r="N33" s="17"/>
      <c r="O33" s="17"/>
      <c r="P33" s="15">
        <f t="shared" si="2"/>
        <v>53472718442.959999</v>
      </c>
      <c r="Q33" s="17">
        <v>0</v>
      </c>
      <c r="R33" s="17">
        <v>53472718442.959999</v>
      </c>
      <c r="S33" s="15">
        <f t="shared" si="3"/>
        <v>1609569813649</v>
      </c>
      <c r="T33" s="17">
        <v>300411915491</v>
      </c>
      <c r="U33" s="17">
        <v>318793387509</v>
      </c>
      <c r="V33" s="17">
        <v>683650751257</v>
      </c>
      <c r="W33" s="17">
        <v>1544825582153</v>
      </c>
      <c r="X33" s="17">
        <v>101113660091</v>
      </c>
      <c r="Y33" s="17">
        <v>30634858230</v>
      </c>
      <c r="Z33" s="17">
        <v>-1369860341082</v>
      </c>
      <c r="AA33" s="15">
        <f t="shared" si="4"/>
        <v>0</v>
      </c>
      <c r="AB33" s="17"/>
      <c r="AC33" s="15">
        <f t="shared" si="5"/>
        <v>189016913388</v>
      </c>
      <c r="AD33" s="17">
        <v>3980480000</v>
      </c>
      <c r="AE33" s="17">
        <v>907200000</v>
      </c>
      <c r="AF33" s="17">
        <v>99600000</v>
      </c>
      <c r="AG33" s="17">
        <v>184029633388</v>
      </c>
      <c r="AH33" s="14">
        <f t="shared" si="6"/>
        <v>1968191256127.01</v>
      </c>
      <c r="AI33" s="15">
        <f t="shared" si="7"/>
        <v>516643655</v>
      </c>
      <c r="AJ33" s="18">
        <f t="shared" si="8"/>
        <v>516643655</v>
      </c>
      <c r="AK33" s="19">
        <v>56608237</v>
      </c>
      <c r="AL33" s="17"/>
      <c r="AM33" s="17"/>
      <c r="AN33" s="17"/>
      <c r="AO33" s="19">
        <v>460035418</v>
      </c>
      <c r="AP33" s="17"/>
      <c r="AQ33" s="18">
        <f t="shared" si="9"/>
        <v>0</v>
      </c>
      <c r="AR33" s="17"/>
      <c r="AS33" s="17"/>
      <c r="AT33" s="15">
        <f t="shared" si="11"/>
        <v>1967674612472.01</v>
      </c>
      <c r="AU33" s="18">
        <f t="shared" si="11"/>
        <v>1967674612472.01</v>
      </c>
      <c r="AV33" s="19">
        <v>1967674612472.01</v>
      </c>
    </row>
    <row r="34" spans="1:48" x14ac:dyDescent="0.25">
      <c r="A34" s="10">
        <v>33</v>
      </c>
      <c r="B34" s="11" t="s">
        <v>111</v>
      </c>
      <c r="C34" s="12" t="s">
        <v>112</v>
      </c>
      <c r="D34" s="13" t="s">
        <v>48</v>
      </c>
      <c r="E34" s="14">
        <f t="shared" si="0"/>
        <v>2090783598807.1899</v>
      </c>
      <c r="F34" s="15">
        <f t="shared" si="1"/>
        <v>136754631685.34</v>
      </c>
      <c r="G34" s="16">
        <v>125979984093.53999</v>
      </c>
      <c r="H34" s="17"/>
      <c r="I34" s="17"/>
      <c r="J34" s="17">
        <v>1104404785</v>
      </c>
      <c r="K34" s="17">
        <v>-2731807374.1199999</v>
      </c>
      <c r="L34" s="17"/>
      <c r="M34" s="17">
        <v>12402050180.92</v>
      </c>
      <c r="N34" s="17"/>
      <c r="O34" s="17"/>
      <c r="P34" s="15">
        <f t="shared" si="2"/>
        <v>73472055088.509995</v>
      </c>
      <c r="Q34" s="17">
        <v>4627790905.3100004</v>
      </c>
      <c r="R34" s="17">
        <v>68844264183.199997</v>
      </c>
      <c r="S34" s="15">
        <f t="shared" si="3"/>
        <v>1818009728564.8</v>
      </c>
      <c r="T34" s="17">
        <v>426712454446.5</v>
      </c>
      <c r="U34" s="17">
        <v>265320827707</v>
      </c>
      <c r="V34" s="17">
        <v>570352660930</v>
      </c>
      <c r="W34" s="17">
        <v>971680476481</v>
      </c>
      <c r="X34" s="17">
        <v>1562493843</v>
      </c>
      <c r="Y34" s="17">
        <v>121322570888</v>
      </c>
      <c r="Z34" s="17">
        <v>-538941755730.70001</v>
      </c>
      <c r="AA34" s="15">
        <f t="shared" si="4"/>
        <v>0</v>
      </c>
      <c r="AB34" s="17"/>
      <c r="AC34" s="15">
        <f t="shared" si="5"/>
        <v>62547183468.540001</v>
      </c>
      <c r="AD34" s="17"/>
      <c r="AE34" s="17"/>
      <c r="AF34" s="17"/>
      <c r="AG34" s="17">
        <v>62547183468.540001</v>
      </c>
      <c r="AH34" s="14">
        <f t="shared" si="6"/>
        <v>2090783598807.1899</v>
      </c>
      <c r="AI34" s="15">
        <f t="shared" si="7"/>
        <v>13542825135</v>
      </c>
      <c r="AJ34" s="18">
        <f t="shared" si="8"/>
        <v>13542825135</v>
      </c>
      <c r="AK34" s="17">
        <v>2754000</v>
      </c>
      <c r="AL34" s="17"/>
      <c r="AM34" s="17"/>
      <c r="AN34" s="17"/>
      <c r="AO34" s="17">
        <v>12405616735</v>
      </c>
      <c r="AP34" s="17">
        <v>1134454400</v>
      </c>
      <c r="AQ34" s="18">
        <f t="shared" si="9"/>
        <v>0</v>
      </c>
      <c r="AR34" s="17"/>
      <c r="AS34" s="17"/>
      <c r="AT34" s="15">
        <f t="shared" si="11"/>
        <v>2077240773672.1899</v>
      </c>
      <c r="AU34" s="18">
        <f t="shared" si="11"/>
        <v>2077240773672.1899</v>
      </c>
      <c r="AV34" s="17">
        <v>2077240773672.1899</v>
      </c>
    </row>
    <row r="35" spans="1:48" x14ac:dyDescent="0.25">
      <c r="A35" s="10">
        <v>34</v>
      </c>
      <c r="B35" s="11" t="s">
        <v>113</v>
      </c>
      <c r="C35" s="12" t="s">
        <v>114</v>
      </c>
      <c r="D35" s="13" t="s">
        <v>59</v>
      </c>
      <c r="E35" s="14">
        <f t="shared" si="0"/>
        <v>3470212732920.4702</v>
      </c>
      <c r="F35" s="15">
        <f t="shared" si="1"/>
        <v>134330444645.69</v>
      </c>
      <c r="G35" s="16">
        <v>63794124204.060005</v>
      </c>
      <c r="H35" s="17"/>
      <c r="I35" s="17">
        <v>103835821504.39999</v>
      </c>
      <c r="J35" s="17">
        <v>89316129</v>
      </c>
      <c r="K35" s="17">
        <v>-51415707451.199997</v>
      </c>
      <c r="L35" s="17">
        <v>269247074.76999998</v>
      </c>
      <c r="M35" s="17">
        <v>17757643184.66</v>
      </c>
      <c r="N35" s="17"/>
      <c r="O35" s="17"/>
      <c r="P35" s="15">
        <f t="shared" si="2"/>
        <v>95345519832.679993</v>
      </c>
      <c r="Q35" s="17"/>
      <c r="R35" s="17">
        <v>95345519832.679993</v>
      </c>
      <c r="S35" s="15">
        <f t="shared" si="3"/>
        <v>3183511284222.1001</v>
      </c>
      <c r="T35" s="17">
        <v>540106350402</v>
      </c>
      <c r="U35" s="17">
        <v>343783330545.17999</v>
      </c>
      <c r="V35" s="17">
        <v>1270490074069.79</v>
      </c>
      <c r="W35" s="17">
        <v>1727790702158.77</v>
      </c>
      <c r="X35" s="17">
        <v>196326616187.26999</v>
      </c>
      <c r="Y35" s="17">
        <v>34908056055.07</v>
      </c>
      <c r="Z35" s="17">
        <v>-929893845195.97998</v>
      </c>
      <c r="AA35" s="15">
        <f t="shared" si="4"/>
        <v>0</v>
      </c>
      <c r="AB35" s="17"/>
      <c r="AC35" s="15">
        <f t="shared" si="5"/>
        <v>57025484220</v>
      </c>
      <c r="AD35" s="17"/>
      <c r="AE35" s="17">
        <v>56749884220</v>
      </c>
      <c r="AF35" s="17"/>
      <c r="AG35" s="17">
        <v>275600000</v>
      </c>
      <c r="AH35" s="14">
        <f t="shared" si="6"/>
        <v>3470212732920.4702</v>
      </c>
      <c r="AI35" s="15">
        <f t="shared" si="7"/>
        <v>300344001220.02002</v>
      </c>
      <c r="AJ35" s="18">
        <f t="shared" si="8"/>
        <v>219640131430.60999</v>
      </c>
      <c r="AK35" s="17"/>
      <c r="AL35" s="17">
        <v>755156654.58000004</v>
      </c>
      <c r="AM35" s="17">
        <v>67681367178.029999</v>
      </c>
      <c r="AN35" s="17">
        <v>707000000</v>
      </c>
      <c r="AO35" s="17">
        <v>42489800115</v>
      </c>
      <c r="AP35" s="17">
        <v>108006807483</v>
      </c>
      <c r="AQ35" s="18">
        <f t="shared" si="9"/>
        <v>80703869789.410004</v>
      </c>
      <c r="AR35" s="17">
        <v>65393925344.970001</v>
      </c>
      <c r="AS35" s="17">
        <v>15309944444.440001</v>
      </c>
      <c r="AT35" s="15">
        <f t="shared" si="11"/>
        <v>3169868731700.4502</v>
      </c>
      <c r="AU35" s="18">
        <f t="shared" si="11"/>
        <v>3169868731700.4502</v>
      </c>
      <c r="AV35" s="17">
        <v>3169868731700.4502</v>
      </c>
    </row>
    <row r="36" spans="1:48" x14ac:dyDescent="0.25">
      <c r="A36" s="10">
        <v>35</v>
      </c>
      <c r="B36" s="11" t="s">
        <v>115</v>
      </c>
      <c r="C36" s="12" t="s">
        <v>116</v>
      </c>
      <c r="D36" s="13" t="s">
        <v>48</v>
      </c>
      <c r="E36" s="14">
        <f t="shared" si="0"/>
        <v>2264430882311</v>
      </c>
      <c r="F36" s="15">
        <f t="shared" si="1"/>
        <v>164257009304</v>
      </c>
      <c r="G36" s="16">
        <v>117556509855</v>
      </c>
      <c r="H36" s="17"/>
      <c r="I36" s="17">
        <v>24379372235</v>
      </c>
      <c r="J36" s="17">
        <v>17401523795</v>
      </c>
      <c r="K36" s="17">
        <v>-2641772930</v>
      </c>
      <c r="L36" s="17"/>
      <c r="M36" s="17">
        <v>7561376349</v>
      </c>
      <c r="N36" s="17"/>
      <c r="O36" s="17"/>
      <c r="P36" s="15">
        <f t="shared" si="2"/>
        <v>173430360855</v>
      </c>
      <c r="Q36" s="17"/>
      <c r="R36" s="17">
        <v>173430360855</v>
      </c>
      <c r="S36" s="15">
        <f t="shared" si="3"/>
        <v>1753442738816</v>
      </c>
      <c r="T36" s="17">
        <v>169165090673</v>
      </c>
      <c r="U36" s="17">
        <v>325020805116</v>
      </c>
      <c r="V36" s="17">
        <v>730408539123</v>
      </c>
      <c r="W36" s="17">
        <v>1685221018643</v>
      </c>
      <c r="X36" s="17">
        <v>71010385815</v>
      </c>
      <c r="Y36" s="17">
        <v>19978284204</v>
      </c>
      <c r="Z36" s="17">
        <v>-1247361384758</v>
      </c>
      <c r="AA36" s="15">
        <f t="shared" si="4"/>
        <v>0</v>
      </c>
      <c r="AB36" s="17"/>
      <c r="AC36" s="15">
        <f t="shared" si="5"/>
        <v>173300773336</v>
      </c>
      <c r="AD36" s="17">
        <v>20488864186</v>
      </c>
      <c r="AE36" s="17"/>
      <c r="AF36" s="17">
        <v>673240350</v>
      </c>
      <c r="AG36" s="17">
        <v>152138668800</v>
      </c>
      <c r="AH36" s="14">
        <f t="shared" si="6"/>
        <v>2264430882314</v>
      </c>
      <c r="AI36" s="15">
        <f t="shared" si="7"/>
        <v>2010798680</v>
      </c>
      <c r="AJ36" s="18">
        <f t="shared" si="8"/>
        <v>2010798680</v>
      </c>
      <c r="AK36" s="17">
        <v>5809962</v>
      </c>
      <c r="AL36" s="17"/>
      <c r="AM36" s="17"/>
      <c r="AN36" s="17">
        <v>78777166</v>
      </c>
      <c r="AO36" s="17">
        <v>1926211552</v>
      </c>
      <c r="AP36" s="17"/>
      <c r="AQ36" s="18">
        <f t="shared" si="9"/>
        <v>0</v>
      </c>
      <c r="AR36" s="17"/>
      <c r="AS36" s="17"/>
      <c r="AT36" s="15">
        <f t="shared" si="11"/>
        <v>2262420083634</v>
      </c>
      <c r="AU36" s="18">
        <f t="shared" si="11"/>
        <v>2262420083634</v>
      </c>
      <c r="AV36" s="17">
        <v>2262420083634</v>
      </c>
    </row>
    <row r="37" spans="1:48" x14ac:dyDescent="0.25">
      <c r="A37" s="10">
        <v>36</v>
      </c>
      <c r="B37" s="11" t="s">
        <v>117</v>
      </c>
      <c r="C37" s="12" t="s">
        <v>118</v>
      </c>
      <c r="D37" s="13" t="s">
        <v>48</v>
      </c>
      <c r="E37" s="14">
        <f t="shared" si="0"/>
        <v>1594284997845.3647</v>
      </c>
      <c r="F37" s="15">
        <f t="shared" si="1"/>
        <v>154780587848.04001</v>
      </c>
      <c r="G37" s="16">
        <v>100854825305.23</v>
      </c>
      <c r="H37" s="17"/>
      <c r="I37" s="17">
        <v>40046897118.080002</v>
      </c>
      <c r="J37" s="17">
        <v>13798590326.08</v>
      </c>
      <c r="K37" s="17">
        <v>-9261671934.9699993</v>
      </c>
      <c r="L37" s="17">
        <v>14166666.67</v>
      </c>
      <c r="M37" s="17">
        <v>9327780366.9500008</v>
      </c>
      <c r="N37" s="17"/>
      <c r="O37" s="17"/>
      <c r="P37" s="15">
        <f t="shared" si="2"/>
        <v>46703791387.610001</v>
      </c>
      <c r="Q37" s="17"/>
      <c r="R37" s="17">
        <v>46703791387.610001</v>
      </c>
      <c r="S37" s="15">
        <f t="shared" si="3"/>
        <v>1317122342105.4014</v>
      </c>
      <c r="T37" s="17">
        <v>142276148144.37</v>
      </c>
      <c r="U37" s="17">
        <v>315936241480.77002</v>
      </c>
      <c r="V37" s="17">
        <v>640388201060.72998</v>
      </c>
      <c r="W37" s="17">
        <v>982471673790.76001</v>
      </c>
      <c r="X37" s="17">
        <v>46106932641.419998</v>
      </c>
      <c r="Y37" s="17">
        <v>72167100066.809998</v>
      </c>
      <c r="Z37" s="17">
        <v>-882223955079.45862</v>
      </c>
      <c r="AA37" s="15">
        <f t="shared" si="4"/>
        <v>0</v>
      </c>
      <c r="AB37" s="17"/>
      <c r="AC37" s="15">
        <f t="shared" si="5"/>
        <v>75678276504.313507</v>
      </c>
      <c r="AD37" s="17"/>
      <c r="AE37" s="17"/>
      <c r="AF37" s="17">
        <v>1307718500</v>
      </c>
      <c r="AG37" s="17">
        <v>74370558004.313507</v>
      </c>
      <c r="AH37" s="14">
        <f t="shared" si="6"/>
        <v>1594284997845.3657</v>
      </c>
      <c r="AI37" s="15">
        <f t="shared" si="7"/>
        <v>36374226212.459999</v>
      </c>
      <c r="AJ37" s="18">
        <f t="shared" si="8"/>
        <v>36374226212.459999</v>
      </c>
      <c r="AK37" s="17">
        <v>116440688</v>
      </c>
      <c r="AL37" s="17"/>
      <c r="AM37" s="17"/>
      <c r="AN37" s="17">
        <v>38881695.829999998</v>
      </c>
      <c r="AO37" s="17">
        <v>16784244359.450001</v>
      </c>
      <c r="AP37" s="17">
        <v>19434659469.18</v>
      </c>
      <c r="AQ37" s="18">
        <f t="shared" si="9"/>
        <v>0</v>
      </c>
      <c r="AR37" s="17"/>
      <c r="AS37" s="17"/>
      <c r="AT37" s="15">
        <f t="shared" si="11"/>
        <v>1557910771632.9058</v>
      </c>
      <c r="AU37" s="18">
        <f t="shared" si="11"/>
        <v>1557910771632.9058</v>
      </c>
      <c r="AV37" s="17">
        <v>1557910771632.9058</v>
      </c>
    </row>
    <row r="38" spans="1:48" x14ac:dyDescent="0.25">
      <c r="A38" s="10">
        <v>37</v>
      </c>
      <c r="B38" s="11" t="s">
        <v>119</v>
      </c>
      <c r="C38" s="12" t="s">
        <v>120</v>
      </c>
      <c r="D38" s="13" t="s">
        <v>48</v>
      </c>
      <c r="E38" s="14">
        <f t="shared" si="0"/>
        <v>1969293457672.1001</v>
      </c>
      <c r="F38" s="15">
        <f t="shared" si="1"/>
        <v>91048022560.059998</v>
      </c>
      <c r="G38" s="16">
        <v>52582578176.389999</v>
      </c>
      <c r="H38" s="17"/>
      <c r="I38" s="17">
        <v>32372827290.810001</v>
      </c>
      <c r="J38" s="17">
        <v>108355450</v>
      </c>
      <c r="K38" s="17">
        <v>-3885865838.2800002</v>
      </c>
      <c r="L38" s="17"/>
      <c r="M38" s="17">
        <v>9870127481.1399994</v>
      </c>
      <c r="N38" s="17"/>
      <c r="O38" s="17"/>
      <c r="P38" s="15">
        <f t="shared" si="2"/>
        <v>63565461114</v>
      </c>
      <c r="Q38" s="17">
        <v>3522788739</v>
      </c>
      <c r="R38" s="17">
        <v>60042672375</v>
      </c>
      <c r="S38" s="15">
        <f t="shared" si="3"/>
        <v>1761118937299.04</v>
      </c>
      <c r="T38" s="17">
        <v>787945692488</v>
      </c>
      <c r="U38" s="17">
        <v>266869154508</v>
      </c>
      <c r="V38" s="17">
        <v>543861559596</v>
      </c>
      <c r="W38" s="17">
        <v>1021811455713</v>
      </c>
      <c r="X38" s="17">
        <v>8730096417</v>
      </c>
      <c r="Y38" s="17">
        <v>3617361546</v>
      </c>
      <c r="Z38" s="17">
        <v>-871716382968.95996</v>
      </c>
      <c r="AA38" s="15">
        <f t="shared" si="4"/>
        <v>0</v>
      </c>
      <c r="AB38" s="17"/>
      <c r="AC38" s="15">
        <f t="shared" si="5"/>
        <v>53561036699</v>
      </c>
      <c r="AD38" s="17"/>
      <c r="AE38" s="17"/>
      <c r="AF38" s="17">
        <v>472141293</v>
      </c>
      <c r="AG38" s="17">
        <v>53088895406</v>
      </c>
      <c r="AH38" s="14">
        <f t="shared" si="6"/>
        <v>1969293457672.1301</v>
      </c>
      <c r="AI38" s="15">
        <f t="shared" si="7"/>
        <v>5265036171.0300007</v>
      </c>
      <c r="AJ38" s="18">
        <f t="shared" si="8"/>
        <v>1278368002.23</v>
      </c>
      <c r="AK38" s="17"/>
      <c r="AL38" s="17"/>
      <c r="AM38" s="17"/>
      <c r="AN38" s="17"/>
      <c r="AO38" s="17">
        <v>1194026551</v>
      </c>
      <c r="AP38" s="17">
        <v>84341451.230000004</v>
      </c>
      <c r="AQ38" s="18">
        <f t="shared" si="9"/>
        <v>3986668168.8000002</v>
      </c>
      <c r="AR38" s="17">
        <v>3986668168.8000002</v>
      </c>
      <c r="AS38" s="17"/>
      <c r="AT38" s="15">
        <f t="shared" si="11"/>
        <v>1964028421501.1001</v>
      </c>
      <c r="AU38" s="18">
        <f t="shared" si="11"/>
        <v>1964028421501.1001</v>
      </c>
      <c r="AV38" s="17">
        <v>1964028421501.1001</v>
      </c>
    </row>
    <row r="39" spans="1:48" x14ac:dyDescent="0.25">
      <c r="A39" s="10">
        <v>38</v>
      </c>
      <c r="B39" s="11" t="s">
        <v>121</v>
      </c>
      <c r="C39" s="12" t="s">
        <v>122</v>
      </c>
      <c r="D39" s="13" t="s">
        <v>48</v>
      </c>
      <c r="E39" s="14">
        <f t="shared" si="0"/>
        <v>1643153956600.6697</v>
      </c>
      <c r="F39" s="15">
        <f t="shared" si="1"/>
        <v>97073294244.630005</v>
      </c>
      <c r="G39" s="16">
        <v>44310796016.970001</v>
      </c>
      <c r="H39" s="17"/>
      <c r="I39" s="17">
        <v>25534345935.299999</v>
      </c>
      <c r="J39" s="17">
        <v>10022746453.27</v>
      </c>
      <c r="K39" s="17">
        <v>-4064980228.77</v>
      </c>
      <c r="L39" s="17"/>
      <c r="M39" s="17">
        <v>21270386067.860001</v>
      </c>
      <c r="N39" s="17"/>
      <c r="O39" s="17"/>
      <c r="P39" s="15">
        <f t="shared" si="2"/>
        <v>25716234634.93</v>
      </c>
      <c r="Q39" s="17"/>
      <c r="R39" s="17">
        <v>25716234634.93</v>
      </c>
      <c r="S39" s="15">
        <f t="shared" si="3"/>
        <v>1375060656433.4297</v>
      </c>
      <c r="T39" s="17">
        <v>424431634234.09998</v>
      </c>
      <c r="U39" s="17">
        <v>254580740207.81</v>
      </c>
      <c r="V39" s="17">
        <v>471518314092.40002</v>
      </c>
      <c r="W39" s="17">
        <v>1001366587336.98</v>
      </c>
      <c r="X39" s="17">
        <v>12338472685.049999</v>
      </c>
      <c r="Y39" s="17">
        <v>56109646756</v>
      </c>
      <c r="Z39" s="17">
        <v>-845284738878.91003</v>
      </c>
      <c r="AA39" s="15">
        <f t="shared" si="4"/>
        <v>0</v>
      </c>
      <c r="AB39" s="17"/>
      <c r="AC39" s="15">
        <f t="shared" si="5"/>
        <v>145303771287.67999</v>
      </c>
      <c r="AD39" s="17"/>
      <c r="AE39" s="17"/>
      <c r="AF39" s="17">
        <v>2525025917</v>
      </c>
      <c r="AG39" s="17">
        <v>142778745370.67999</v>
      </c>
      <c r="AH39" s="14">
        <f t="shared" si="6"/>
        <v>1643153956600.6699</v>
      </c>
      <c r="AI39" s="15">
        <f t="shared" si="7"/>
        <v>10111421342.130001</v>
      </c>
      <c r="AJ39" s="18">
        <f t="shared" si="8"/>
        <v>10111421342.130001</v>
      </c>
      <c r="AK39" s="17">
        <v>390424873</v>
      </c>
      <c r="AL39" s="17"/>
      <c r="AM39" s="17"/>
      <c r="AN39" s="17">
        <v>165910367.13</v>
      </c>
      <c r="AO39" s="17">
        <v>1613068977</v>
      </c>
      <c r="AP39" s="17">
        <v>7942017125</v>
      </c>
      <c r="AQ39" s="18">
        <f t="shared" si="9"/>
        <v>0</v>
      </c>
      <c r="AR39" s="17"/>
      <c r="AS39" s="17"/>
      <c r="AT39" s="15">
        <f t="shared" si="11"/>
        <v>1633042535258.54</v>
      </c>
      <c r="AU39" s="18">
        <f t="shared" si="11"/>
        <v>1633042535258.54</v>
      </c>
      <c r="AV39" s="17">
        <v>1633042535258.54</v>
      </c>
    </row>
    <row r="40" spans="1:48" x14ac:dyDescent="0.25">
      <c r="A40" s="10">
        <v>39</v>
      </c>
      <c r="B40" s="11" t="s">
        <v>123</v>
      </c>
      <c r="C40" s="12" t="s">
        <v>124</v>
      </c>
      <c r="D40" s="13" t="s">
        <v>48</v>
      </c>
      <c r="E40" s="14">
        <f t="shared" si="0"/>
        <v>1325903919601.5603</v>
      </c>
      <c r="F40" s="15">
        <f t="shared" si="1"/>
        <v>82144326394.440002</v>
      </c>
      <c r="G40" s="16">
        <v>6483463586.5799999</v>
      </c>
      <c r="H40" s="17"/>
      <c r="I40" s="17">
        <v>50626533984.970001</v>
      </c>
      <c r="J40" s="17">
        <v>58302008441.269997</v>
      </c>
      <c r="K40" s="17">
        <v>-50598991969.290001</v>
      </c>
      <c r="L40" s="17">
        <v>38322133.439999998</v>
      </c>
      <c r="M40" s="17">
        <v>17292990217.470001</v>
      </c>
      <c r="N40" s="17"/>
      <c r="O40" s="17"/>
      <c r="P40" s="15">
        <f t="shared" si="2"/>
        <v>26152339641.52</v>
      </c>
      <c r="Q40" s="17">
        <v>0</v>
      </c>
      <c r="R40" s="17">
        <v>26152339641.52</v>
      </c>
      <c r="S40" s="15">
        <f t="shared" si="3"/>
        <v>1213898272871.8103</v>
      </c>
      <c r="T40" s="17">
        <v>407954369477.54999</v>
      </c>
      <c r="U40" s="17">
        <v>444510672124.91998</v>
      </c>
      <c r="V40" s="17">
        <v>450324939426.83002</v>
      </c>
      <c r="W40" s="17">
        <v>2015681788837.8501</v>
      </c>
      <c r="X40" s="17">
        <v>66721847129.32</v>
      </c>
      <c r="Y40" s="17">
        <v>10711078720</v>
      </c>
      <c r="Z40" s="17">
        <v>-2182006422844.6599</v>
      </c>
      <c r="AA40" s="15">
        <f t="shared" si="4"/>
        <v>0</v>
      </c>
      <c r="AB40" s="17"/>
      <c r="AC40" s="15">
        <f t="shared" si="5"/>
        <v>3708980693.789999</v>
      </c>
      <c r="AD40" s="17"/>
      <c r="AE40" s="17"/>
      <c r="AF40" s="17">
        <v>217703520</v>
      </c>
      <c r="AG40" s="17">
        <v>3491277173.789999</v>
      </c>
      <c r="AH40" s="14">
        <f t="shared" si="6"/>
        <v>1325903919601.5601</v>
      </c>
      <c r="AI40" s="15">
        <f t="shared" si="7"/>
        <v>27343137214.209999</v>
      </c>
      <c r="AJ40" s="18">
        <f t="shared" si="8"/>
        <v>27343137214.209999</v>
      </c>
      <c r="AK40" s="17">
        <v>25398811000</v>
      </c>
      <c r="AL40" s="17"/>
      <c r="AM40" s="17"/>
      <c r="AN40" s="17">
        <v>527081146.00999999</v>
      </c>
      <c r="AO40" s="17">
        <v>462037639.19999999</v>
      </c>
      <c r="AP40" s="17">
        <v>955207429</v>
      </c>
      <c r="AQ40" s="18">
        <f t="shared" si="9"/>
        <v>0</v>
      </c>
      <c r="AR40" s="17"/>
      <c r="AS40" s="17"/>
      <c r="AT40" s="15">
        <f t="shared" si="11"/>
        <v>1298560782387.3501</v>
      </c>
      <c r="AU40" s="18">
        <f t="shared" si="11"/>
        <v>1298560782387.3501</v>
      </c>
      <c r="AV40" s="17">
        <v>1298560782387.3501</v>
      </c>
    </row>
    <row r="41" spans="1:48" x14ac:dyDescent="0.25">
      <c r="A41" s="10">
        <v>40</v>
      </c>
      <c r="B41" s="11" t="s">
        <v>125</v>
      </c>
      <c r="C41" s="12" t="s">
        <v>126</v>
      </c>
      <c r="D41" s="13" t="s">
        <v>48</v>
      </c>
      <c r="E41" s="14">
        <f t="shared" si="0"/>
        <v>32835917510687.496</v>
      </c>
      <c r="F41" s="15">
        <f t="shared" si="1"/>
        <v>1510516972915.3059</v>
      </c>
      <c r="G41" s="16">
        <v>68658232680.071106</v>
      </c>
      <c r="H41" s="17"/>
      <c r="I41" s="17">
        <v>1811018724417.47</v>
      </c>
      <c r="J41" s="17">
        <v>9313568734.7199993</v>
      </c>
      <c r="K41" s="17">
        <v>-463353571433.08002</v>
      </c>
      <c r="L41" s="17">
        <v>1177174999.9934001</v>
      </c>
      <c r="M41" s="17">
        <v>83702843516.1315</v>
      </c>
      <c r="N41" s="17"/>
      <c r="O41" s="17"/>
      <c r="P41" s="15">
        <f t="shared" si="2"/>
        <v>348389095998.53003</v>
      </c>
      <c r="Q41" s="17"/>
      <c r="R41" s="17">
        <v>348389095998.53003</v>
      </c>
      <c r="S41" s="15">
        <f t="shared" si="3"/>
        <v>30204383158363.727</v>
      </c>
      <c r="T41" s="17">
        <v>27019586805071.457</v>
      </c>
      <c r="U41" s="17">
        <v>1439760705509.8723</v>
      </c>
      <c r="V41" s="17">
        <v>1395132472241.2615</v>
      </c>
      <c r="W41" s="17">
        <v>5263371320142.916</v>
      </c>
      <c r="X41" s="17">
        <v>51598534390.638603</v>
      </c>
      <c r="Y41" s="17">
        <v>38776922136.669998</v>
      </c>
      <c r="Z41" s="17">
        <v>-5003843601129.084</v>
      </c>
      <c r="AA41" s="15">
        <f t="shared" si="4"/>
        <v>0</v>
      </c>
      <c r="AB41" s="17"/>
      <c r="AC41" s="15">
        <f t="shared" si="5"/>
        <v>772628283409.93408</v>
      </c>
      <c r="AD41" s="17">
        <v>16817588995.504</v>
      </c>
      <c r="AE41" s="17">
        <v>338550426659.52002</v>
      </c>
      <c r="AF41" s="17">
        <v>9555582369.6292</v>
      </c>
      <c r="AG41" s="17">
        <v>407704685385.28082</v>
      </c>
      <c r="AH41" s="14">
        <f t="shared" si="6"/>
        <v>32835917510687.477</v>
      </c>
      <c r="AI41" s="15">
        <f t="shared" si="7"/>
        <v>320635195889.10999</v>
      </c>
      <c r="AJ41" s="18">
        <f t="shared" si="8"/>
        <v>320635195889.10999</v>
      </c>
      <c r="AK41" s="17">
        <v>1254440</v>
      </c>
      <c r="AL41" s="17"/>
      <c r="AM41" s="17"/>
      <c r="AN41" s="17">
        <v>5247362924.3299999</v>
      </c>
      <c r="AO41" s="17">
        <v>174402608871.78</v>
      </c>
      <c r="AP41" s="17">
        <v>140983969653</v>
      </c>
      <c r="AQ41" s="18">
        <f t="shared" si="9"/>
        <v>0</v>
      </c>
      <c r="AR41" s="17"/>
      <c r="AS41" s="17"/>
      <c r="AT41" s="15">
        <f t="shared" si="11"/>
        <v>32515282314798.367</v>
      </c>
      <c r="AU41" s="18">
        <f t="shared" si="11"/>
        <v>32515282314798.367</v>
      </c>
      <c r="AV41" s="17">
        <v>32515282314798.367</v>
      </c>
    </row>
    <row r="42" spans="1:48" x14ac:dyDescent="0.25">
      <c r="A42" s="10">
        <v>41</v>
      </c>
      <c r="B42" s="11" t="s">
        <v>127</v>
      </c>
      <c r="C42" s="12" t="s">
        <v>128</v>
      </c>
      <c r="D42" s="13" t="s">
        <v>48</v>
      </c>
      <c r="E42" s="14">
        <f t="shared" si="0"/>
        <v>3106010609147.1699</v>
      </c>
      <c r="F42" s="15">
        <f t="shared" si="1"/>
        <v>123486027581.57001</v>
      </c>
      <c r="G42" s="16">
        <v>128983509523.99001</v>
      </c>
      <c r="H42" s="17"/>
      <c r="I42" s="17"/>
      <c r="J42" s="17">
        <v>36030316881.639999</v>
      </c>
      <c r="K42" s="17">
        <v>-53558819144.470001</v>
      </c>
      <c r="L42" s="17">
        <v>21500000</v>
      </c>
      <c r="M42" s="17">
        <v>12009520320.41</v>
      </c>
      <c r="N42" s="17"/>
      <c r="O42" s="17"/>
      <c r="P42" s="15">
        <f t="shared" si="2"/>
        <v>457361971190.25</v>
      </c>
      <c r="Q42" s="17">
        <v>7548041010</v>
      </c>
      <c r="R42" s="17">
        <v>449813930180.25</v>
      </c>
      <c r="S42" s="15">
        <f t="shared" si="3"/>
        <v>2481777866667.4297</v>
      </c>
      <c r="T42" s="17">
        <v>1431821483788.75</v>
      </c>
      <c r="U42" s="17">
        <v>293250577630</v>
      </c>
      <c r="V42" s="17">
        <v>431633763955</v>
      </c>
      <c r="W42" s="17">
        <v>1269090688667.6299</v>
      </c>
      <c r="X42" s="17">
        <v>41703434235</v>
      </c>
      <c r="Y42" s="17">
        <v>54902141924.050003</v>
      </c>
      <c r="Z42" s="17">
        <v>-1040624223533</v>
      </c>
      <c r="AA42" s="15">
        <f t="shared" si="4"/>
        <v>0</v>
      </c>
      <c r="AB42" s="17"/>
      <c r="AC42" s="15">
        <f t="shared" si="5"/>
        <v>43384743707.919998</v>
      </c>
      <c r="AD42" s="17">
        <v>579240000</v>
      </c>
      <c r="AE42" s="17">
        <v>27045134000</v>
      </c>
      <c r="AF42" s="17">
        <v>3508968700</v>
      </c>
      <c r="AG42" s="17">
        <v>12251401007.92</v>
      </c>
      <c r="AH42" s="14">
        <f t="shared" si="6"/>
        <v>3106010609147.1802</v>
      </c>
      <c r="AI42" s="15">
        <f t="shared" si="7"/>
        <v>30732082681.220001</v>
      </c>
      <c r="AJ42" s="18">
        <f t="shared" si="8"/>
        <v>30732082681.220001</v>
      </c>
      <c r="AK42" s="17"/>
      <c r="AL42" s="17"/>
      <c r="AM42" s="17"/>
      <c r="AN42" s="17">
        <v>12962398818.469999</v>
      </c>
      <c r="AO42" s="17">
        <v>7983404889</v>
      </c>
      <c r="AP42" s="17">
        <v>9786278973.75</v>
      </c>
      <c r="AQ42" s="18">
        <f t="shared" si="9"/>
        <v>0</v>
      </c>
      <c r="AR42" s="17"/>
      <c r="AS42" s="17"/>
      <c r="AT42" s="15">
        <f t="shared" ref="AT42:AU61" si="12">SUM(AU42)</f>
        <v>3075278526465.96</v>
      </c>
      <c r="AU42" s="18">
        <f t="shared" si="12"/>
        <v>3075278526465.96</v>
      </c>
      <c r="AV42" s="17">
        <v>3075278526465.96</v>
      </c>
    </row>
    <row r="43" spans="1:48" x14ac:dyDescent="0.25">
      <c r="A43" s="10">
        <v>42</v>
      </c>
      <c r="B43" s="11" t="s">
        <v>129</v>
      </c>
      <c r="C43" s="12" t="s">
        <v>130</v>
      </c>
      <c r="D43" s="13" t="s">
        <v>48</v>
      </c>
      <c r="E43" s="14">
        <f t="shared" si="0"/>
        <v>1585971177853.8801</v>
      </c>
      <c r="F43" s="15">
        <f t="shared" si="1"/>
        <v>46073611900.129997</v>
      </c>
      <c r="G43" s="16">
        <v>14402364475.619999</v>
      </c>
      <c r="H43" s="17"/>
      <c r="I43" s="17">
        <v>28332915732.25</v>
      </c>
      <c r="J43" s="17">
        <v>2264403304.2399998</v>
      </c>
      <c r="K43" s="17">
        <v>-7500281015.5200005</v>
      </c>
      <c r="L43" s="17">
        <v>20625000</v>
      </c>
      <c r="M43" s="17">
        <v>8553584403.54</v>
      </c>
      <c r="N43" s="17"/>
      <c r="O43" s="17"/>
      <c r="P43" s="15">
        <f t="shared" si="2"/>
        <v>40642370394.050003</v>
      </c>
      <c r="Q43" s="17">
        <v>0</v>
      </c>
      <c r="R43" s="17">
        <v>40642370394.050003</v>
      </c>
      <c r="S43" s="15">
        <f t="shared" si="3"/>
        <v>1401799075716.3401</v>
      </c>
      <c r="T43" s="17">
        <v>565947674832</v>
      </c>
      <c r="U43" s="17">
        <v>279664272231.78998</v>
      </c>
      <c r="V43" s="17">
        <v>482308407939</v>
      </c>
      <c r="W43" s="17">
        <v>536712051375</v>
      </c>
      <c r="X43" s="17">
        <v>17344125184.549999</v>
      </c>
      <c r="Y43" s="17">
        <v>4182906170</v>
      </c>
      <c r="Z43" s="17">
        <v>-484360362016</v>
      </c>
      <c r="AA43" s="15">
        <f t="shared" si="4"/>
        <v>0</v>
      </c>
      <c r="AB43" s="17"/>
      <c r="AC43" s="15">
        <f t="shared" si="5"/>
        <v>97456119843.360001</v>
      </c>
      <c r="AD43" s="17">
        <v>105000000</v>
      </c>
      <c r="AE43" s="17"/>
      <c r="AF43" s="17">
        <v>1819051400</v>
      </c>
      <c r="AG43" s="17">
        <v>95532068443.360001</v>
      </c>
      <c r="AH43" s="14">
        <f t="shared" si="6"/>
        <v>1585971177853.8799</v>
      </c>
      <c r="AI43" s="15">
        <f t="shared" si="7"/>
        <v>5300832260</v>
      </c>
      <c r="AJ43" s="18">
        <f t="shared" si="8"/>
        <v>5300832260</v>
      </c>
      <c r="AK43" s="17">
        <v>13203182</v>
      </c>
      <c r="AL43" s="17"/>
      <c r="AM43" s="17"/>
      <c r="AN43" s="17">
        <v>95463832</v>
      </c>
      <c r="AO43" s="17">
        <v>1309262605</v>
      </c>
      <c r="AP43" s="17">
        <v>3882902641</v>
      </c>
      <c r="AQ43" s="18">
        <f t="shared" si="9"/>
        <v>0</v>
      </c>
      <c r="AR43" s="17"/>
      <c r="AS43" s="17"/>
      <c r="AT43" s="15">
        <f t="shared" si="12"/>
        <v>1580670345593.8799</v>
      </c>
      <c r="AU43" s="18">
        <f t="shared" si="12"/>
        <v>1580670345593.8799</v>
      </c>
      <c r="AV43" s="17">
        <v>1580670345593.8799</v>
      </c>
    </row>
    <row r="44" spans="1:48" x14ac:dyDescent="0.25">
      <c r="A44" s="10">
        <v>43</v>
      </c>
      <c r="B44" s="11" t="s">
        <v>131</v>
      </c>
      <c r="C44" s="12" t="s">
        <v>132</v>
      </c>
      <c r="D44" s="13" t="s">
        <v>59</v>
      </c>
      <c r="E44" s="14">
        <f t="shared" si="0"/>
        <v>1441897974120.5198</v>
      </c>
      <c r="F44" s="15">
        <f t="shared" si="1"/>
        <v>49380758417.830002</v>
      </c>
      <c r="G44" s="16">
        <v>9980087103.7200012</v>
      </c>
      <c r="H44" s="17"/>
      <c r="I44" s="17">
        <v>41974095719.809998</v>
      </c>
      <c r="J44" s="17">
        <v>12075720059.6</v>
      </c>
      <c r="K44" s="17">
        <v>-18303689263.299999</v>
      </c>
      <c r="L44" s="17"/>
      <c r="M44" s="17">
        <v>3654544798</v>
      </c>
      <c r="N44" s="17"/>
      <c r="O44" s="17"/>
      <c r="P44" s="15">
        <f t="shared" si="2"/>
        <v>40227961165.160004</v>
      </c>
      <c r="Q44" s="17"/>
      <c r="R44" s="17">
        <v>40227961165.160004</v>
      </c>
      <c r="S44" s="15">
        <f t="shared" si="3"/>
        <v>1307143247250.4897</v>
      </c>
      <c r="T44" s="17">
        <v>508683224009</v>
      </c>
      <c r="U44" s="17">
        <v>289416746238.22998</v>
      </c>
      <c r="V44" s="17">
        <v>427221713677.98999</v>
      </c>
      <c r="W44" s="17">
        <v>807431934705.32996</v>
      </c>
      <c r="X44" s="17">
        <v>44637026427.940002</v>
      </c>
      <c r="Y44" s="17">
        <v>20169303336</v>
      </c>
      <c r="Z44" s="17">
        <v>-790416701144</v>
      </c>
      <c r="AA44" s="15">
        <f t="shared" si="4"/>
        <v>0</v>
      </c>
      <c r="AB44" s="17"/>
      <c r="AC44" s="15">
        <f t="shared" si="5"/>
        <v>45146007287.040001</v>
      </c>
      <c r="AD44" s="17">
        <v>1178566735</v>
      </c>
      <c r="AE44" s="17"/>
      <c r="AF44" s="17">
        <v>3247430838</v>
      </c>
      <c r="AG44" s="17">
        <v>40720009714.040001</v>
      </c>
      <c r="AH44" s="14">
        <f t="shared" si="6"/>
        <v>1441897974120.52</v>
      </c>
      <c r="AI44" s="15">
        <f t="shared" si="7"/>
        <v>11715574152.419998</v>
      </c>
      <c r="AJ44" s="18">
        <f t="shared" si="8"/>
        <v>11715574152.419998</v>
      </c>
      <c r="AK44" s="17">
        <v>775653929</v>
      </c>
      <c r="AL44" s="17"/>
      <c r="AM44" s="17"/>
      <c r="AN44" s="17"/>
      <c r="AO44" s="19">
        <v>472204859.30000001</v>
      </c>
      <c r="AP44" s="19">
        <v>10467715364.119999</v>
      </c>
      <c r="AQ44" s="18">
        <f t="shared" si="9"/>
        <v>0</v>
      </c>
      <c r="AR44" s="17"/>
      <c r="AS44" s="17"/>
      <c r="AT44" s="15">
        <f t="shared" si="12"/>
        <v>1430182399968.1001</v>
      </c>
      <c r="AU44" s="18">
        <f t="shared" si="12"/>
        <v>1430182399968.1001</v>
      </c>
      <c r="AV44" s="17">
        <v>1430182399968.1001</v>
      </c>
    </row>
    <row r="45" spans="1:48" x14ac:dyDescent="0.25">
      <c r="A45" s="10">
        <v>44</v>
      </c>
      <c r="B45" s="11" t="s">
        <v>133</v>
      </c>
      <c r="C45" s="12" t="s">
        <v>134</v>
      </c>
      <c r="D45" s="13" t="s">
        <v>48</v>
      </c>
      <c r="E45" s="14">
        <f t="shared" si="0"/>
        <v>1781013233985.1001</v>
      </c>
      <c r="F45" s="15">
        <f t="shared" si="1"/>
        <v>86186319475</v>
      </c>
      <c r="G45" s="16">
        <v>31639464488.779999</v>
      </c>
      <c r="H45" s="17"/>
      <c r="I45" s="17">
        <v>46878226276</v>
      </c>
      <c r="J45" s="17">
        <v>12569461762.459999</v>
      </c>
      <c r="K45" s="17">
        <v>-13559923392.91</v>
      </c>
      <c r="L45" s="17">
        <v>520046814.35000002</v>
      </c>
      <c r="M45" s="17">
        <v>8139043526.3199997</v>
      </c>
      <c r="N45" s="17"/>
      <c r="O45" s="17"/>
      <c r="P45" s="15">
        <f t="shared" si="2"/>
        <v>71395305689</v>
      </c>
      <c r="Q45" s="17"/>
      <c r="R45" s="17">
        <v>71395305689</v>
      </c>
      <c r="S45" s="15">
        <f t="shared" si="3"/>
        <v>1350599804916.8301</v>
      </c>
      <c r="T45" s="17">
        <v>372839286244.21002</v>
      </c>
      <c r="U45" s="17">
        <v>330402621725.39001</v>
      </c>
      <c r="V45" s="17">
        <v>573382880692.32996</v>
      </c>
      <c r="W45" s="17">
        <v>741021226625</v>
      </c>
      <c r="X45" s="17">
        <v>58065110929</v>
      </c>
      <c r="Y45" s="17">
        <v>107278159921.95</v>
      </c>
      <c r="Z45" s="17">
        <v>-832389481221.05005</v>
      </c>
      <c r="AA45" s="15">
        <f t="shared" si="4"/>
        <v>0</v>
      </c>
      <c r="AB45" s="17"/>
      <c r="AC45" s="15">
        <f t="shared" si="5"/>
        <v>272831803904.26999</v>
      </c>
      <c r="AD45" s="17">
        <v>85050980.5</v>
      </c>
      <c r="AE45" s="17">
        <v>5845872000</v>
      </c>
      <c r="AF45" s="17">
        <v>2519527600</v>
      </c>
      <c r="AG45" s="17">
        <v>264381353323.76999</v>
      </c>
      <c r="AH45" s="14">
        <f t="shared" si="6"/>
        <v>1781013233985.0999</v>
      </c>
      <c r="AI45" s="15">
        <f t="shared" si="7"/>
        <v>75436666980.169998</v>
      </c>
      <c r="AJ45" s="18">
        <f t="shared" si="8"/>
        <v>47924566980.169998</v>
      </c>
      <c r="AK45" s="17"/>
      <c r="AL45" s="17"/>
      <c r="AM45" s="17">
        <v>11790900000</v>
      </c>
      <c r="AN45" s="17"/>
      <c r="AO45" s="17">
        <v>35050428002.669998</v>
      </c>
      <c r="AP45" s="17">
        <v>1083238977.5</v>
      </c>
      <c r="AQ45" s="18">
        <f t="shared" si="9"/>
        <v>27512100000</v>
      </c>
      <c r="AR45" s="17">
        <v>27512100000</v>
      </c>
      <c r="AS45" s="17"/>
      <c r="AT45" s="15">
        <f t="shared" si="12"/>
        <v>1705576567004.9299</v>
      </c>
      <c r="AU45" s="18">
        <f t="shared" si="12"/>
        <v>1705576567004.9299</v>
      </c>
      <c r="AV45" s="17">
        <v>1705576567004.9299</v>
      </c>
    </row>
    <row r="46" spans="1:48" x14ac:dyDescent="0.25">
      <c r="A46" s="10">
        <v>45</v>
      </c>
      <c r="B46" s="11" t="s">
        <v>135</v>
      </c>
      <c r="C46" s="12" t="s">
        <v>136</v>
      </c>
      <c r="D46" s="13" t="s">
        <v>59</v>
      </c>
      <c r="E46" s="14">
        <f t="shared" si="0"/>
        <v>1212665087135.6199</v>
      </c>
      <c r="F46" s="15">
        <f t="shared" si="1"/>
        <v>50508205302.340004</v>
      </c>
      <c r="G46" s="16">
        <v>10074104558.25</v>
      </c>
      <c r="H46" s="17"/>
      <c r="I46" s="17">
        <v>42106511765.870003</v>
      </c>
      <c r="J46" s="17">
        <v>23400000</v>
      </c>
      <c r="K46" s="17">
        <v>-22067386934.75</v>
      </c>
      <c r="L46" s="17">
        <v>93750002</v>
      </c>
      <c r="M46" s="17">
        <v>20277825910.970001</v>
      </c>
      <c r="N46" s="17"/>
      <c r="O46" s="17"/>
      <c r="P46" s="15">
        <f t="shared" si="2"/>
        <v>47028785689.350006</v>
      </c>
      <c r="Q46" s="17">
        <v>2938716765.3699999</v>
      </c>
      <c r="R46" s="17">
        <v>44090068923.980003</v>
      </c>
      <c r="S46" s="15">
        <f t="shared" si="3"/>
        <v>1063757775657.75</v>
      </c>
      <c r="T46" s="17">
        <v>289880150183</v>
      </c>
      <c r="U46" s="17">
        <v>270512267953.39999</v>
      </c>
      <c r="V46" s="17">
        <v>339304559418.34998</v>
      </c>
      <c r="W46" s="17">
        <v>842229976607</v>
      </c>
      <c r="X46" s="17">
        <v>63081200135</v>
      </c>
      <c r="Y46" s="17">
        <v>23789507715</v>
      </c>
      <c r="Z46" s="17">
        <v>-765039886354</v>
      </c>
      <c r="AA46" s="15">
        <f t="shared" si="4"/>
        <v>0</v>
      </c>
      <c r="AB46" s="17"/>
      <c r="AC46" s="15">
        <f t="shared" si="5"/>
        <v>51370320486.18</v>
      </c>
      <c r="AD46" s="17">
        <v>1350000000</v>
      </c>
      <c r="AE46" s="17">
        <v>16096492600</v>
      </c>
      <c r="AF46" s="17">
        <v>144903034</v>
      </c>
      <c r="AG46" s="17">
        <v>33778924852.18</v>
      </c>
      <c r="AH46" s="14">
        <f t="shared" si="6"/>
        <v>1212665087135.6199</v>
      </c>
      <c r="AI46" s="15">
        <f t="shared" si="7"/>
        <v>2620105257.4200001</v>
      </c>
      <c r="AJ46" s="18">
        <f t="shared" si="8"/>
        <v>2620105257.4200001</v>
      </c>
      <c r="AK46" s="17"/>
      <c r="AL46" s="17"/>
      <c r="AM46" s="17"/>
      <c r="AN46" s="17">
        <v>1098967794.4200001</v>
      </c>
      <c r="AO46" s="17">
        <v>1257854646</v>
      </c>
      <c r="AP46" s="17">
        <v>263282817</v>
      </c>
      <c r="AQ46" s="18">
        <f t="shared" si="9"/>
        <v>0</v>
      </c>
      <c r="AR46" s="17"/>
      <c r="AS46" s="17"/>
      <c r="AT46" s="15">
        <f t="shared" si="12"/>
        <v>1210044981878.2</v>
      </c>
      <c r="AU46" s="18">
        <f t="shared" si="12"/>
        <v>1210044981878.2</v>
      </c>
      <c r="AV46" s="17">
        <v>1210044981878.2</v>
      </c>
    </row>
    <row r="47" spans="1:48" x14ac:dyDescent="0.25">
      <c r="A47" s="10">
        <v>46</v>
      </c>
      <c r="B47" s="11" t="s">
        <v>137</v>
      </c>
      <c r="C47" s="12" t="s">
        <v>138</v>
      </c>
      <c r="D47" s="13" t="s">
        <v>48</v>
      </c>
      <c r="E47" s="14">
        <f t="shared" si="0"/>
        <v>946757502208.20007</v>
      </c>
      <c r="F47" s="15">
        <f t="shared" si="1"/>
        <v>76595154373.630005</v>
      </c>
      <c r="G47" s="16">
        <v>59238439153.040001</v>
      </c>
      <c r="H47" s="17"/>
      <c r="I47" s="17">
        <v>8681831315</v>
      </c>
      <c r="J47" s="17">
        <v>3410946398.3800001</v>
      </c>
      <c r="K47" s="17">
        <v>-716380867.25999999</v>
      </c>
      <c r="L47" s="17"/>
      <c r="M47" s="17">
        <v>5980318374.4700003</v>
      </c>
      <c r="N47" s="17"/>
      <c r="O47" s="17"/>
      <c r="P47" s="15">
        <f t="shared" si="2"/>
        <v>25693562182</v>
      </c>
      <c r="Q47" s="17">
        <v>2872652326</v>
      </c>
      <c r="R47" s="17">
        <v>22820909856</v>
      </c>
      <c r="S47" s="15">
        <f t="shared" si="3"/>
        <v>767188413460.04004</v>
      </c>
      <c r="T47" s="17">
        <v>101157298812</v>
      </c>
      <c r="U47" s="17">
        <v>228827783035.51001</v>
      </c>
      <c r="V47" s="17">
        <v>397082921646.21997</v>
      </c>
      <c r="W47" s="17">
        <v>709156233568.46997</v>
      </c>
      <c r="X47" s="17">
        <v>23856042373.560001</v>
      </c>
      <c r="Y47" s="17">
        <v>13227851266.290001</v>
      </c>
      <c r="Z47" s="17">
        <v>-706119717242.01001</v>
      </c>
      <c r="AA47" s="15">
        <f t="shared" si="4"/>
        <v>0</v>
      </c>
      <c r="AB47" s="17"/>
      <c r="AC47" s="15">
        <f t="shared" si="5"/>
        <v>77280372192.529999</v>
      </c>
      <c r="AD47" s="17">
        <v>4914246056.7399998</v>
      </c>
      <c r="AE47" s="17"/>
      <c r="AF47" s="17">
        <v>1667355544</v>
      </c>
      <c r="AG47" s="17">
        <v>70698770591.789993</v>
      </c>
      <c r="AH47" s="14">
        <f t="shared" si="6"/>
        <v>946757502208.19995</v>
      </c>
      <c r="AI47" s="15">
        <f t="shared" si="7"/>
        <v>29659236879</v>
      </c>
      <c r="AJ47" s="18">
        <f t="shared" si="8"/>
        <v>29659236879</v>
      </c>
      <c r="AK47" s="17">
        <v>408375</v>
      </c>
      <c r="AL47" s="17">
        <v>52317575</v>
      </c>
      <c r="AM47" s="17">
        <v>6403620000</v>
      </c>
      <c r="AN47" s="17"/>
      <c r="AO47" s="17">
        <v>2504703689</v>
      </c>
      <c r="AP47" s="17">
        <v>20698187240</v>
      </c>
      <c r="AQ47" s="18">
        <f t="shared" si="9"/>
        <v>0</v>
      </c>
      <c r="AR47" s="17"/>
      <c r="AS47" s="17"/>
      <c r="AT47" s="15">
        <f t="shared" si="12"/>
        <v>917098265329.19995</v>
      </c>
      <c r="AU47" s="18">
        <f t="shared" si="12"/>
        <v>917098265329.19995</v>
      </c>
      <c r="AV47" s="17">
        <v>917098265329.19995</v>
      </c>
    </row>
    <row r="48" spans="1:48" x14ac:dyDescent="0.25">
      <c r="A48" s="10">
        <v>47</v>
      </c>
      <c r="B48" s="11" t="s">
        <v>139</v>
      </c>
      <c r="C48" s="12" t="s">
        <v>140</v>
      </c>
      <c r="D48" s="13" t="s">
        <v>48</v>
      </c>
      <c r="E48" s="14">
        <f t="shared" si="0"/>
        <v>1796429399895.8501</v>
      </c>
      <c r="F48" s="15">
        <f t="shared" si="1"/>
        <v>133150180086.67999</v>
      </c>
      <c r="G48" s="16">
        <v>113761676167.53</v>
      </c>
      <c r="H48" s="17"/>
      <c r="I48" s="17">
        <v>6855622757</v>
      </c>
      <c r="J48" s="17"/>
      <c r="K48" s="17">
        <v>-4272815148.8499999</v>
      </c>
      <c r="L48" s="17"/>
      <c r="M48" s="17">
        <v>16805696311</v>
      </c>
      <c r="N48" s="17"/>
      <c r="O48" s="17"/>
      <c r="P48" s="15">
        <f t="shared" si="2"/>
        <v>58220160849</v>
      </c>
      <c r="Q48" s="17"/>
      <c r="R48" s="17">
        <v>58220160849</v>
      </c>
      <c r="S48" s="15">
        <f t="shared" si="3"/>
        <v>1362781117082.8501</v>
      </c>
      <c r="T48" s="17">
        <v>202394584404.39001</v>
      </c>
      <c r="U48" s="17">
        <v>185303149238.82999</v>
      </c>
      <c r="V48" s="17">
        <v>542898787234.47998</v>
      </c>
      <c r="W48" s="17">
        <v>895525910853.06006</v>
      </c>
      <c r="X48" s="17">
        <v>40709278514.980003</v>
      </c>
      <c r="Y48" s="17">
        <v>37429718609.720001</v>
      </c>
      <c r="Z48" s="17">
        <v>-541480311772.60999</v>
      </c>
      <c r="AA48" s="15">
        <f t="shared" si="4"/>
        <v>0</v>
      </c>
      <c r="AB48" s="17"/>
      <c r="AC48" s="15">
        <f t="shared" si="5"/>
        <v>242277941877.32001</v>
      </c>
      <c r="AD48" s="17">
        <v>9566186185.1499996</v>
      </c>
      <c r="AE48" s="17"/>
      <c r="AF48" s="17">
        <v>174300000</v>
      </c>
      <c r="AG48" s="17">
        <v>232537455692.17001</v>
      </c>
      <c r="AH48" s="14">
        <f t="shared" si="6"/>
        <v>1796429399895.8901</v>
      </c>
      <c r="AI48" s="15">
        <f t="shared" si="7"/>
        <v>69795085119.589996</v>
      </c>
      <c r="AJ48" s="18">
        <f t="shared" si="8"/>
        <v>69795085119.589996</v>
      </c>
      <c r="AK48" s="17">
        <v>300273260</v>
      </c>
      <c r="AL48" s="17"/>
      <c r="AM48" s="17"/>
      <c r="AN48" s="17"/>
      <c r="AO48" s="17"/>
      <c r="AP48" s="17">
        <v>69494811859.589996</v>
      </c>
      <c r="AQ48" s="18">
        <f t="shared" si="9"/>
        <v>0</v>
      </c>
      <c r="AR48" s="17"/>
      <c r="AS48" s="17"/>
      <c r="AT48" s="15">
        <f t="shared" si="12"/>
        <v>1726634314776.3</v>
      </c>
      <c r="AU48" s="18">
        <f t="shared" si="12"/>
        <v>1726634314776.3</v>
      </c>
      <c r="AV48" s="17">
        <v>1726634314776.3</v>
      </c>
    </row>
    <row r="49" spans="1:48" x14ac:dyDescent="0.25">
      <c r="A49" s="10">
        <v>48</v>
      </c>
      <c r="B49" s="11" t="s">
        <v>141</v>
      </c>
      <c r="C49" s="12" t="s">
        <v>142</v>
      </c>
      <c r="D49" s="13" t="s">
        <v>48</v>
      </c>
      <c r="E49" s="14">
        <f t="shared" si="0"/>
        <v>1851021197089.6719</v>
      </c>
      <c r="F49" s="15">
        <f t="shared" si="1"/>
        <v>171748803381.68201</v>
      </c>
      <c r="G49" s="16">
        <v>124129944919.772</v>
      </c>
      <c r="H49" s="17"/>
      <c r="I49" s="17">
        <v>39857815890.669998</v>
      </c>
      <c r="J49" s="17">
        <v>1808463000</v>
      </c>
      <c r="K49" s="17">
        <v>-5466226171.5</v>
      </c>
      <c r="L49" s="17">
        <v>118414759.98999999</v>
      </c>
      <c r="M49" s="17">
        <v>11300390982.75</v>
      </c>
      <c r="N49" s="17"/>
      <c r="O49" s="17"/>
      <c r="P49" s="15">
        <f t="shared" si="2"/>
        <v>15142891720.27</v>
      </c>
      <c r="Q49" s="17">
        <v>87325600</v>
      </c>
      <c r="R49" s="17">
        <v>15055566120.27</v>
      </c>
      <c r="S49" s="15">
        <f t="shared" si="3"/>
        <v>1656283584249.98</v>
      </c>
      <c r="T49" s="17">
        <v>314499312263.94</v>
      </c>
      <c r="U49" s="17">
        <v>302484360533.96997</v>
      </c>
      <c r="V49" s="17">
        <v>455522289142.90997</v>
      </c>
      <c r="W49" s="17">
        <v>1181463638238.0601</v>
      </c>
      <c r="X49" s="17">
        <v>58886068288.949997</v>
      </c>
      <c r="Y49" s="17">
        <v>7373814333.5299997</v>
      </c>
      <c r="Z49" s="17">
        <v>-663945898551.38</v>
      </c>
      <c r="AA49" s="15">
        <f t="shared" si="4"/>
        <v>0</v>
      </c>
      <c r="AB49" s="17"/>
      <c r="AC49" s="15">
        <f t="shared" si="5"/>
        <v>7845917737.7399998</v>
      </c>
      <c r="AD49" s="17">
        <v>233421143</v>
      </c>
      <c r="AE49" s="17"/>
      <c r="AF49" s="17"/>
      <c r="AG49" s="17">
        <v>7612496594.7399998</v>
      </c>
      <c r="AH49" s="14">
        <f t="shared" si="6"/>
        <v>1851021197089.6721</v>
      </c>
      <c r="AI49" s="15">
        <f t="shared" si="7"/>
        <v>22972653426.312</v>
      </c>
      <c r="AJ49" s="18">
        <f t="shared" si="8"/>
        <v>22972653426.312</v>
      </c>
      <c r="AK49" s="17">
        <v>133796535.002</v>
      </c>
      <c r="AL49" s="17"/>
      <c r="AM49" s="17"/>
      <c r="AN49" s="17"/>
      <c r="AO49" s="17">
        <v>6936132770</v>
      </c>
      <c r="AP49" s="17">
        <v>15902724121.309999</v>
      </c>
      <c r="AQ49" s="18">
        <f t="shared" si="9"/>
        <v>0</v>
      </c>
      <c r="AR49" s="17"/>
      <c r="AS49" s="17"/>
      <c r="AT49" s="15">
        <f t="shared" si="12"/>
        <v>1828048543663.3601</v>
      </c>
      <c r="AU49" s="18">
        <f t="shared" si="12"/>
        <v>1828048543663.3601</v>
      </c>
      <c r="AV49" s="17">
        <v>1828048543663.3601</v>
      </c>
    </row>
    <row r="50" spans="1:48" x14ac:dyDescent="0.25">
      <c r="A50" s="10">
        <v>49</v>
      </c>
      <c r="B50" s="11" t="s">
        <v>143</v>
      </c>
      <c r="C50" s="12" t="s">
        <v>144</v>
      </c>
      <c r="D50" s="13" t="s">
        <v>59</v>
      </c>
      <c r="E50" s="14">
        <f t="shared" si="0"/>
        <v>2148275622344.7898</v>
      </c>
      <c r="F50" s="15">
        <f t="shared" si="1"/>
        <v>154661458231</v>
      </c>
      <c r="G50" s="16">
        <v>73662477291.360001</v>
      </c>
      <c r="H50" s="17"/>
      <c r="I50" s="17">
        <v>91751906760.009995</v>
      </c>
      <c r="J50" s="17">
        <v>2739136000</v>
      </c>
      <c r="K50" s="17">
        <v>-28329211151</v>
      </c>
      <c r="L50" s="17">
        <v>779671543.63</v>
      </c>
      <c r="M50" s="17">
        <v>14057477787</v>
      </c>
      <c r="N50" s="17"/>
      <c r="O50" s="17"/>
      <c r="P50" s="15">
        <f t="shared" si="2"/>
        <v>24885350304</v>
      </c>
      <c r="Q50" s="17"/>
      <c r="R50" s="17">
        <v>24885350304</v>
      </c>
      <c r="S50" s="15">
        <f t="shared" si="3"/>
        <v>1864088337537.1499</v>
      </c>
      <c r="T50" s="17">
        <v>412339525729</v>
      </c>
      <c r="U50" s="17">
        <v>301340896990.95001</v>
      </c>
      <c r="V50" s="17">
        <v>387260226634.54999</v>
      </c>
      <c r="W50" s="17">
        <v>1485246782061.72</v>
      </c>
      <c r="X50" s="17">
        <v>165254843133</v>
      </c>
      <c r="Y50" s="17">
        <v>16926941896.700001</v>
      </c>
      <c r="Z50" s="17">
        <v>-904280878908.77002</v>
      </c>
      <c r="AA50" s="15">
        <f t="shared" si="4"/>
        <v>0</v>
      </c>
      <c r="AB50" s="17"/>
      <c r="AC50" s="15">
        <f t="shared" si="5"/>
        <v>104640476272.64</v>
      </c>
      <c r="AD50" s="17">
        <v>1982372379</v>
      </c>
      <c r="AE50" s="17"/>
      <c r="AF50" s="17"/>
      <c r="AG50" s="17">
        <v>102658103893.64</v>
      </c>
      <c r="AH50" s="14">
        <f t="shared" si="6"/>
        <v>2148275622344.79</v>
      </c>
      <c r="AI50" s="15">
        <f t="shared" si="7"/>
        <v>18763588892.200001</v>
      </c>
      <c r="AJ50" s="18">
        <f t="shared" si="8"/>
        <v>18367274392.200001</v>
      </c>
      <c r="AK50" s="17"/>
      <c r="AL50" s="17"/>
      <c r="AM50" s="17"/>
      <c r="AN50" s="17">
        <v>569032264</v>
      </c>
      <c r="AO50" s="17">
        <v>4175719981.5</v>
      </c>
      <c r="AP50" s="17">
        <v>13622522146.700001</v>
      </c>
      <c r="AQ50" s="18">
        <f t="shared" si="9"/>
        <v>396314500</v>
      </c>
      <c r="AR50" s="17"/>
      <c r="AS50" s="17">
        <v>396314500</v>
      </c>
      <c r="AT50" s="15">
        <f t="shared" si="12"/>
        <v>2129512033452.5901</v>
      </c>
      <c r="AU50" s="18">
        <f t="shared" si="12"/>
        <v>2129512033452.5901</v>
      </c>
      <c r="AV50" s="17">
        <v>2129512033452.5901</v>
      </c>
    </row>
    <row r="51" spans="1:48" x14ac:dyDescent="0.25">
      <c r="A51" s="10">
        <v>50</v>
      </c>
      <c r="B51" s="11" t="s">
        <v>145</v>
      </c>
      <c r="C51" s="12" t="s">
        <v>146</v>
      </c>
      <c r="D51" s="13" t="s">
        <v>59</v>
      </c>
      <c r="E51" s="14">
        <f t="shared" si="0"/>
        <v>1541818414705.52</v>
      </c>
      <c r="F51" s="15">
        <f t="shared" si="1"/>
        <v>62427110155.270004</v>
      </c>
      <c r="G51" s="16">
        <v>24764842173.790001</v>
      </c>
      <c r="H51" s="17"/>
      <c r="I51" s="17">
        <v>6174029116.8100004</v>
      </c>
      <c r="J51" s="17">
        <v>7698900706.71</v>
      </c>
      <c r="K51" s="17">
        <v>-9108726999.2000008</v>
      </c>
      <c r="L51" s="17">
        <v>156605736.44</v>
      </c>
      <c r="M51" s="17">
        <v>32741459420.720001</v>
      </c>
      <c r="N51" s="17"/>
      <c r="O51" s="17"/>
      <c r="P51" s="15">
        <f t="shared" si="2"/>
        <v>13804257411.98</v>
      </c>
      <c r="Q51" s="17"/>
      <c r="R51" s="17">
        <v>13804257411.98</v>
      </c>
      <c r="S51" s="15">
        <f t="shared" si="3"/>
        <v>1448201807493.6899</v>
      </c>
      <c r="T51" s="17">
        <v>510664801042.79999</v>
      </c>
      <c r="U51" s="17">
        <v>219288003021.04999</v>
      </c>
      <c r="V51" s="17">
        <v>431124850775.59998</v>
      </c>
      <c r="W51" s="17">
        <v>1141729065188.72</v>
      </c>
      <c r="X51" s="17">
        <v>3450044827.54</v>
      </c>
      <c r="Y51" s="17">
        <v>13043788007.1</v>
      </c>
      <c r="Z51" s="17">
        <v>-871098745369.12</v>
      </c>
      <c r="AA51" s="15">
        <f t="shared" si="4"/>
        <v>0</v>
      </c>
      <c r="AB51" s="17"/>
      <c r="AC51" s="15">
        <f t="shared" si="5"/>
        <v>17385239644.580002</v>
      </c>
      <c r="AD51" s="17"/>
      <c r="AE51" s="17"/>
      <c r="AF51" s="17">
        <v>313471500</v>
      </c>
      <c r="AG51" s="17">
        <v>17071768144.58</v>
      </c>
      <c r="AH51" s="14">
        <f t="shared" si="6"/>
        <v>1541818414705.52</v>
      </c>
      <c r="AI51" s="15">
        <f t="shared" si="7"/>
        <v>18811397744.099998</v>
      </c>
      <c r="AJ51" s="18">
        <f t="shared" si="8"/>
        <v>18811397744.099998</v>
      </c>
      <c r="AK51" s="17">
        <v>168770263</v>
      </c>
      <c r="AL51" s="17"/>
      <c r="AM51" s="17"/>
      <c r="AN51" s="17">
        <v>1625000</v>
      </c>
      <c r="AO51" s="17"/>
      <c r="AP51" s="17">
        <v>18641002481.099998</v>
      </c>
      <c r="AQ51" s="18">
        <f t="shared" si="9"/>
        <v>0</v>
      </c>
      <c r="AR51" s="17"/>
      <c r="AS51" s="17"/>
      <c r="AT51" s="15">
        <f t="shared" si="12"/>
        <v>1523007016961.4199</v>
      </c>
      <c r="AU51" s="18">
        <f t="shared" si="12"/>
        <v>1523007016961.4199</v>
      </c>
      <c r="AV51" s="17">
        <v>1523007016961.4199</v>
      </c>
    </row>
    <row r="52" spans="1:48" x14ac:dyDescent="0.25">
      <c r="A52" s="10">
        <v>51</v>
      </c>
      <c r="B52" s="11" t="s">
        <v>147</v>
      </c>
      <c r="C52" s="12" t="s">
        <v>148</v>
      </c>
      <c r="D52" s="13" t="s">
        <v>59</v>
      </c>
      <c r="E52" s="14">
        <f t="shared" si="0"/>
        <v>2104078296854.9697</v>
      </c>
      <c r="F52" s="15">
        <f t="shared" si="1"/>
        <v>425779042152.48993</v>
      </c>
      <c r="G52" s="16">
        <v>142926894948.87003</v>
      </c>
      <c r="H52" s="17"/>
      <c r="I52" s="17">
        <v>289974936927.60999</v>
      </c>
      <c r="J52" s="17"/>
      <c r="K52" s="17">
        <v>-20541167217.34</v>
      </c>
      <c r="L52" s="17"/>
      <c r="M52" s="17">
        <v>13418377493.35</v>
      </c>
      <c r="N52" s="17"/>
      <c r="O52" s="17"/>
      <c r="P52" s="15">
        <f t="shared" si="2"/>
        <v>122196829986</v>
      </c>
      <c r="Q52" s="17"/>
      <c r="R52" s="17">
        <v>122196829986</v>
      </c>
      <c r="S52" s="15">
        <f t="shared" si="3"/>
        <v>1315872087994.9497</v>
      </c>
      <c r="T52" s="17">
        <v>193696093382.45001</v>
      </c>
      <c r="U52" s="17">
        <v>241380741838.35999</v>
      </c>
      <c r="V52" s="17">
        <v>417644904065.58002</v>
      </c>
      <c r="W52" s="17">
        <v>1116564501745.3</v>
      </c>
      <c r="X52" s="17">
        <v>27782868931.139999</v>
      </c>
      <c r="Y52" s="17">
        <v>6889589390</v>
      </c>
      <c r="Z52" s="17">
        <v>-688086611357.88</v>
      </c>
      <c r="AA52" s="15">
        <f t="shared" si="4"/>
        <v>0</v>
      </c>
      <c r="AB52" s="17"/>
      <c r="AC52" s="15">
        <f t="shared" si="5"/>
        <v>240230336721.53</v>
      </c>
      <c r="AD52" s="17">
        <v>84311505228</v>
      </c>
      <c r="AE52" s="17"/>
      <c r="AF52" s="17"/>
      <c r="AG52" s="17">
        <v>155918831493.53</v>
      </c>
      <c r="AH52" s="14">
        <f t="shared" si="6"/>
        <v>2104078296854.9199</v>
      </c>
      <c r="AI52" s="15">
        <f t="shared" si="7"/>
        <v>9309690142.9200001</v>
      </c>
      <c r="AJ52" s="18">
        <f t="shared" si="8"/>
        <v>9309690142.9200001</v>
      </c>
      <c r="AK52" s="17">
        <v>295847331.92000002</v>
      </c>
      <c r="AL52" s="17"/>
      <c r="AM52" s="17"/>
      <c r="AN52" s="17">
        <v>4347497</v>
      </c>
      <c r="AO52" s="17">
        <v>703515814</v>
      </c>
      <c r="AP52" s="17">
        <v>8305979500</v>
      </c>
      <c r="AQ52" s="18">
        <f t="shared" si="9"/>
        <v>0</v>
      </c>
      <c r="AR52" s="17"/>
      <c r="AS52" s="17"/>
      <c r="AT52" s="15">
        <f t="shared" si="12"/>
        <v>2094768606712</v>
      </c>
      <c r="AU52" s="18">
        <f t="shared" si="12"/>
        <v>2094768606712</v>
      </c>
      <c r="AV52" s="17">
        <v>2094768606712</v>
      </c>
    </row>
    <row r="53" spans="1:48" x14ac:dyDescent="0.25">
      <c r="A53" s="10">
        <v>52</v>
      </c>
      <c r="B53" s="11" t="s">
        <v>149</v>
      </c>
      <c r="C53" s="12" t="s">
        <v>150</v>
      </c>
      <c r="D53" s="13" t="s">
        <v>59</v>
      </c>
      <c r="E53" s="14">
        <f t="shared" si="0"/>
        <v>1527507797059.623</v>
      </c>
      <c r="F53" s="15">
        <f t="shared" si="1"/>
        <v>120595987963.72</v>
      </c>
      <c r="G53" s="16">
        <v>58619338692.129997</v>
      </c>
      <c r="H53" s="17"/>
      <c r="I53" s="17">
        <v>53333454519.470001</v>
      </c>
      <c r="J53" s="17">
        <v>171579348</v>
      </c>
      <c r="K53" s="17">
        <v>-19889296886.16</v>
      </c>
      <c r="L53" s="17">
        <v>112750000</v>
      </c>
      <c r="M53" s="17">
        <v>28248162290.279999</v>
      </c>
      <c r="N53" s="17"/>
      <c r="O53" s="17"/>
      <c r="P53" s="15">
        <f t="shared" si="2"/>
        <v>9304260000</v>
      </c>
      <c r="Q53" s="17"/>
      <c r="R53" s="17">
        <v>9304260000</v>
      </c>
      <c r="S53" s="15">
        <f t="shared" si="3"/>
        <v>1328563896249.2432</v>
      </c>
      <c r="T53" s="17">
        <v>187718258839</v>
      </c>
      <c r="U53" s="17">
        <v>233287055495</v>
      </c>
      <c r="V53" s="17">
        <v>400478729787.39001</v>
      </c>
      <c r="W53" s="17">
        <v>887407171150.69995</v>
      </c>
      <c r="X53" s="17">
        <v>39377090655</v>
      </c>
      <c r="Y53" s="17">
        <v>84396345063.149994</v>
      </c>
      <c r="Z53" s="17">
        <v>-504100754740.9967</v>
      </c>
      <c r="AA53" s="15">
        <f t="shared" si="4"/>
        <v>0</v>
      </c>
      <c r="AB53" s="17"/>
      <c r="AC53" s="15">
        <f t="shared" si="5"/>
        <v>69043652846.660004</v>
      </c>
      <c r="AD53" s="17">
        <v>903744876.16999996</v>
      </c>
      <c r="AE53" s="17"/>
      <c r="AF53" s="17">
        <v>185220872</v>
      </c>
      <c r="AG53" s="17">
        <v>67954687098.489998</v>
      </c>
      <c r="AH53" s="14">
        <f t="shared" si="6"/>
        <v>1527507797059.6201</v>
      </c>
      <c r="AI53" s="15">
        <f t="shared" si="7"/>
        <v>17169996792</v>
      </c>
      <c r="AJ53" s="18">
        <f t="shared" si="8"/>
        <v>17169996792</v>
      </c>
      <c r="AK53" s="17">
        <v>99532277</v>
      </c>
      <c r="AL53" s="17"/>
      <c r="AM53" s="17"/>
      <c r="AN53" s="17">
        <v>193194501</v>
      </c>
      <c r="AO53" s="17">
        <v>10169587699</v>
      </c>
      <c r="AP53" s="17">
        <v>6707682315</v>
      </c>
      <c r="AQ53" s="18">
        <f t="shared" si="9"/>
        <v>0</v>
      </c>
      <c r="AR53" s="17"/>
      <c r="AS53" s="17"/>
      <c r="AT53" s="15">
        <f t="shared" si="12"/>
        <v>1510337800267.6201</v>
      </c>
      <c r="AU53" s="18">
        <f t="shared" si="12"/>
        <v>1510337800267.6201</v>
      </c>
      <c r="AV53" s="17">
        <v>1510337800267.6201</v>
      </c>
    </row>
    <row r="54" spans="1:48" x14ac:dyDescent="0.25">
      <c r="A54" s="10">
        <v>53</v>
      </c>
      <c r="B54" s="11" t="s">
        <v>151</v>
      </c>
      <c r="C54" s="12" t="s">
        <v>152</v>
      </c>
      <c r="D54" s="13" t="s">
        <v>48</v>
      </c>
      <c r="E54" s="14">
        <f t="shared" si="0"/>
        <v>1301600964580.7903</v>
      </c>
      <c r="F54" s="15">
        <f t="shared" si="1"/>
        <v>52071902179.089996</v>
      </c>
      <c r="G54" s="16">
        <v>19445561055.599998</v>
      </c>
      <c r="H54" s="17"/>
      <c r="I54" s="17">
        <v>37483065678.870003</v>
      </c>
      <c r="J54" s="17"/>
      <c r="K54" s="17">
        <v>-9131575912.2999992</v>
      </c>
      <c r="L54" s="17">
        <v>46810625</v>
      </c>
      <c r="M54" s="17">
        <v>4228040731.9200001</v>
      </c>
      <c r="N54" s="17"/>
      <c r="O54" s="17"/>
      <c r="P54" s="15">
        <f t="shared" si="2"/>
        <v>3778194797</v>
      </c>
      <c r="Q54" s="17"/>
      <c r="R54" s="17">
        <v>3778194797</v>
      </c>
      <c r="S54" s="15">
        <f t="shared" si="3"/>
        <v>1220002291593.7002</v>
      </c>
      <c r="T54" s="17">
        <v>139512014442</v>
      </c>
      <c r="U54" s="17">
        <v>251723970529</v>
      </c>
      <c r="V54" s="17">
        <v>771717659857</v>
      </c>
      <c r="W54" s="17">
        <v>1452849292447.7</v>
      </c>
      <c r="X54" s="17">
        <v>33499066566</v>
      </c>
      <c r="Y54" s="17">
        <v>11269541873</v>
      </c>
      <c r="Z54" s="17">
        <v>-1440569254121</v>
      </c>
      <c r="AA54" s="15">
        <f t="shared" si="4"/>
        <v>0</v>
      </c>
      <c r="AB54" s="17"/>
      <c r="AC54" s="15">
        <f t="shared" si="5"/>
        <v>25748576011</v>
      </c>
      <c r="AD54" s="17">
        <v>1369266926</v>
      </c>
      <c r="AE54" s="17"/>
      <c r="AF54" s="17">
        <v>752247850</v>
      </c>
      <c r="AG54" s="17">
        <v>23627061235</v>
      </c>
      <c r="AH54" s="14">
        <f t="shared" si="6"/>
        <v>1301600964580.8</v>
      </c>
      <c r="AI54" s="15">
        <f t="shared" si="7"/>
        <v>5934573976</v>
      </c>
      <c r="AJ54" s="18">
        <f t="shared" si="8"/>
        <v>5934573976</v>
      </c>
      <c r="AK54" s="17">
        <v>404440183</v>
      </c>
      <c r="AL54" s="17"/>
      <c r="AM54" s="17"/>
      <c r="AN54" s="17"/>
      <c r="AO54" s="17">
        <v>5530133793</v>
      </c>
      <c r="AP54" s="17"/>
      <c r="AQ54" s="18">
        <f t="shared" si="9"/>
        <v>0</v>
      </c>
      <c r="AR54" s="17"/>
      <c r="AS54" s="17"/>
      <c r="AT54" s="15">
        <f t="shared" si="12"/>
        <v>1295666390604.8</v>
      </c>
      <c r="AU54" s="18">
        <f t="shared" si="12"/>
        <v>1295666390604.8</v>
      </c>
      <c r="AV54" s="17">
        <v>1295666390604.8</v>
      </c>
    </row>
    <row r="55" spans="1:48" x14ac:dyDescent="0.25">
      <c r="A55" s="10">
        <v>54</v>
      </c>
      <c r="B55" s="11" t="s">
        <v>153</v>
      </c>
      <c r="C55" s="12" t="s">
        <v>154</v>
      </c>
      <c r="D55" s="13" t="s">
        <v>48</v>
      </c>
      <c r="E55" s="14">
        <f t="shared" si="0"/>
        <v>1361827626394.356</v>
      </c>
      <c r="F55" s="15">
        <f t="shared" si="1"/>
        <v>137970832536.45001</v>
      </c>
      <c r="G55" s="16">
        <v>53722408275.940002</v>
      </c>
      <c r="H55" s="17"/>
      <c r="I55" s="17">
        <v>88144822244.050003</v>
      </c>
      <c r="J55" s="17">
        <v>2411505586</v>
      </c>
      <c r="K55" s="17">
        <v>-23186092246.200001</v>
      </c>
      <c r="L55" s="17">
        <v>814884116.65999997</v>
      </c>
      <c r="M55" s="17">
        <v>16063304560</v>
      </c>
      <c r="N55" s="17"/>
      <c r="O55" s="17"/>
      <c r="P55" s="15">
        <f t="shared" si="2"/>
        <v>5000000000</v>
      </c>
      <c r="Q55" s="17"/>
      <c r="R55" s="17">
        <v>5000000000</v>
      </c>
      <c r="S55" s="15">
        <f t="shared" si="3"/>
        <v>1187511727594.3027</v>
      </c>
      <c r="T55" s="17">
        <v>183446957827</v>
      </c>
      <c r="U55" s="17">
        <v>267380870957.42999</v>
      </c>
      <c r="V55" s="17">
        <v>576098645560.51001</v>
      </c>
      <c r="W55" s="17">
        <v>1250838417262.1201</v>
      </c>
      <c r="X55" s="17">
        <v>97289568257.029999</v>
      </c>
      <c r="Y55" s="17">
        <v>141636102348.60001</v>
      </c>
      <c r="Z55" s="17">
        <v>-1329178834618.3872</v>
      </c>
      <c r="AA55" s="15">
        <f t="shared" si="4"/>
        <v>0</v>
      </c>
      <c r="AB55" s="17"/>
      <c r="AC55" s="15">
        <f t="shared" si="5"/>
        <v>31345066263.603298</v>
      </c>
      <c r="AD55" s="17"/>
      <c r="AE55" s="17"/>
      <c r="AF55" s="17">
        <v>383341600</v>
      </c>
      <c r="AG55" s="17">
        <v>30961724663.603298</v>
      </c>
      <c r="AH55" s="14">
        <f t="shared" si="6"/>
        <v>1361827626394.356</v>
      </c>
      <c r="AI55" s="15">
        <f t="shared" si="7"/>
        <v>1133478933</v>
      </c>
      <c r="AJ55" s="18">
        <f t="shared" si="8"/>
        <v>1133478933</v>
      </c>
      <c r="AK55" s="17">
        <v>377816869</v>
      </c>
      <c r="AL55" s="17"/>
      <c r="AM55" s="17"/>
      <c r="AN55" s="17">
        <v>167680000</v>
      </c>
      <c r="AO55" s="17"/>
      <c r="AP55" s="17">
        <v>587982064</v>
      </c>
      <c r="AQ55" s="18">
        <f t="shared" si="9"/>
        <v>0</v>
      </c>
      <c r="AR55" s="17"/>
      <c r="AS55" s="17"/>
      <c r="AT55" s="15">
        <f t="shared" si="12"/>
        <v>1360694147461.356</v>
      </c>
      <c r="AU55" s="18">
        <f t="shared" si="12"/>
        <v>1360694147461.356</v>
      </c>
      <c r="AV55" s="17">
        <v>1360694147461.356</v>
      </c>
    </row>
    <row r="56" spans="1:48" x14ac:dyDescent="0.25">
      <c r="A56" s="10">
        <v>55</v>
      </c>
      <c r="B56" s="11" t="s">
        <v>155</v>
      </c>
      <c r="C56" s="12" t="s">
        <v>156</v>
      </c>
      <c r="D56" s="13" t="s">
        <v>59</v>
      </c>
      <c r="E56" s="14">
        <f t="shared" si="0"/>
        <v>2282439427132.98</v>
      </c>
      <c r="F56" s="15">
        <f t="shared" si="1"/>
        <v>218533419074.92004</v>
      </c>
      <c r="G56" s="16">
        <v>152095562138.33002</v>
      </c>
      <c r="H56" s="16"/>
      <c r="I56" s="16">
        <v>59636453302.080002</v>
      </c>
      <c r="J56" s="16">
        <v>986889925</v>
      </c>
      <c r="K56" s="16">
        <v>-12028092243.5</v>
      </c>
      <c r="L56" s="16">
        <v>260400000</v>
      </c>
      <c r="M56" s="16">
        <v>17582205953.009998</v>
      </c>
      <c r="N56" s="17"/>
      <c r="O56" s="17"/>
      <c r="P56" s="15">
        <f t="shared" si="2"/>
        <v>14285667712.66</v>
      </c>
      <c r="Q56" s="17">
        <v>6285667712.6599998</v>
      </c>
      <c r="R56" s="17">
        <v>8000000000</v>
      </c>
      <c r="S56" s="15">
        <f t="shared" si="3"/>
        <v>2009405030078.3999</v>
      </c>
      <c r="T56" s="17">
        <v>521970866096</v>
      </c>
      <c r="U56" s="17">
        <v>346989884027.58002</v>
      </c>
      <c r="V56" s="17">
        <v>819878696129.5</v>
      </c>
      <c r="W56" s="17">
        <v>1249880183637.9299</v>
      </c>
      <c r="X56" s="17">
        <v>72754075478</v>
      </c>
      <c r="Y56" s="17">
        <v>54294503121</v>
      </c>
      <c r="Z56" s="17">
        <v>-1056363178411.61</v>
      </c>
      <c r="AA56" s="15">
        <f t="shared" si="4"/>
        <v>0</v>
      </c>
      <c r="AB56" s="17">
        <v>0</v>
      </c>
      <c r="AC56" s="15">
        <f t="shared" si="5"/>
        <v>40215310267</v>
      </c>
      <c r="AD56" s="17"/>
      <c r="AE56" s="17"/>
      <c r="AF56" s="17">
        <v>1358784000</v>
      </c>
      <c r="AG56" s="17">
        <v>38856526267</v>
      </c>
      <c r="AH56" s="14">
        <f t="shared" si="6"/>
        <v>2282439427132.98</v>
      </c>
      <c r="AI56" s="15">
        <f t="shared" si="7"/>
        <v>4514270277.7700005</v>
      </c>
      <c r="AJ56" s="18">
        <f t="shared" si="8"/>
        <v>4514270277.7700005</v>
      </c>
      <c r="AK56" s="19">
        <v>602261789</v>
      </c>
      <c r="AL56" s="17"/>
      <c r="AM56" s="17"/>
      <c r="AN56" s="17"/>
      <c r="AO56" s="17">
        <v>1263482785</v>
      </c>
      <c r="AP56" s="17">
        <v>2648525703.77</v>
      </c>
      <c r="AQ56" s="18">
        <f t="shared" si="9"/>
        <v>0</v>
      </c>
      <c r="AR56" s="17"/>
      <c r="AS56" s="17"/>
      <c r="AT56" s="15">
        <f t="shared" si="12"/>
        <v>2277925156855.21</v>
      </c>
      <c r="AU56" s="18">
        <f t="shared" si="12"/>
        <v>2277925156855.21</v>
      </c>
      <c r="AV56" s="19">
        <v>2277925156855.21</v>
      </c>
    </row>
    <row r="57" spans="1:48" x14ac:dyDescent="0.25">
      <c r="A57" s="10">
        <v>56</v>
      </c>
      <c r="B57" s="11" t="s">
        <v>157</v>
      </c>
      <c r="C57" s="12" t="s">
        <v>158</v>
      </c>
      <c r="D57" s="13" t="s">
        <v>59</v>
      </c>
      <c r="E57" s="14">
        <f t="shared" si="0"/>
        <v>1746804615803.8301</v>
      </c>
      <c r="F57" s="15">
        <f t="shared" si="1"/>
        <v>37297565977.849998</v>
      </c>
      <c r="G57" s="16">
        <v>15992286878.099998</v>
      </c>
      <c r="H57" s="17"/>
      <c r="I57" s="17">
        <v>8166381015</v>
      </c>
      <c r="J57" s="17"/>
      <c r="K57" s="19">
        <v>-147574839.5</v>
      </c>
      <c r="L57" s="17"/>
      <c r="M57" s="17">
        <v>13286472924.25</v>
      </c>
      <c r="N57" s="17"/>
      <c r="O57" s="17"/>
      <c r="P57" s="15">
        <f t="shared" si="2"/>
        <v>7463835335</v>
      </c>
      <c r="Q57" s="17"/>
      <c r="R57" s="17">
        <v>7463835335</v>
      </c>
      <c r="S57" s="15">
        <f t="shared" si="3"/>
        <v>1698588467010.98</v>
      </c>
      <c r="T57" s="17">
        <v>276136868524</v>
      </c>
      <c r="U57" s="17">
        <v>167399403212.98001</v>
      </c>
      <c r="V57" s="17">
        <v>472111407766</v>
      </c>
      <c r="W57" s="17">
        <v>1293480293369</v>
      </c>
      <c r="X57" s="17">
        <v>25768162391</v>
      </c>
      <c r="Y57" s="17">
        <v>49654157290</v>
      </c>
      <c r="Z57" s="17">
        <v>-585961825542</v>
      </c>
      <c r="AA57" s="15">
        <f t="shared" si="4"/>
        <v>0</v>
      </c>
      <c r="AB57" s="17"/>
      <c r="AC57" s="15">
        <f t="shared" si="5"/>
        <v>3454747480</v>
      </c>
      <c r="AD57" s="17"/>
      <c r="AE57" s="17"/>
      <c r="AF57" s="19">
        <v>1814477742</v>
      </c>
      <c r="AG57" s="17">
        <v>1640269738</v>
      </c>
      <c r="AH57" s="14">
        <f t="shared" si="6"/>
        <v>1746804615803.8301</v>
      </c>
      <c r="AI57" s="15">
        <f t="shared" si="7"/>
        <v>66369118801</v>
      </c>
      <c r="AJ57" s="18">
        <f t="shared" si="8"/>
        <v>66369118801</v>
      </c>
      <c r="AK57" s="17">
        <v>204925649</v>
      </c>
      <c r="AL57" s="17"/>
      <c r="AM57" s="17"/>
      <c r="AN57" s="17"/>
      <c r="AO57" s="17"/>
      <c r="AP57" s="17">
        <v>66164193152</v>
      </c>
      <c r="AQ57" s="18">
        <f t="shared" si="9"/>
        <v>0</v>
      </c>
      <c r="AR57" s="17"/>
      <c r="AS57" s="17"/>
      <c r="AT57" s="15">
        <f t="shared" si="12"/>
        <v>1680435497002.8301</v>
      </c>
      <c r="AU57" s="18">
        <f t="shared" si="12"/>
        <v>1680435497002.8301</v>
      </c>
      <c r="AV57" s="17">
        <v>1680435497002.8301</v>
      </c>
    </row>
    <row r="58" spans="1:48" x14ac:dyDescent="0.25">
      <c r="A58" s="10">
        <v>57</v>
      </c>
      <c r="B58" s="11" t="s">
        <v>159</v>
      </c>
      <c r="C58" s="12" t="s">
        <v>160</v>
      </c>
      <c r="D58" s="13" t="s">
        <v>59</v>
      </c>
      <c r="E58" s="14">
        <f t="shared" si="0"/>
        <v>1128955962057.1899</v>
      </c>
      <c r="F58" s="15">
        <f t="shared" si="1"/>
        <v>34824790058.079994</v>
      </c>
      <c r="G58" s="16">
        <v>26611097308.610001</v>
      </c>
      <c r="H58" s="17"/>
      <c r="I58" s="17">
        <v>5269302048.9200001</v>
      </c>
      <c r="J58" s="17">
        <v>261673211</v>
      </c>
      <c r="K58" s="17">
        <v>-856388924.47000003</v>
      </c>
      <c r="L58" s="17"/>
      <c r="M58" s="17">
        <v>3539106414.02</v>
      </c>
      <c r="N58" s="17"/>
      <c r="O58" s="17"/>
      <c r="P58" s="15">
        <f t="shared" si="2"/>
        <v>2736839608</v>
      </c>
      <c r="Q58" s="17"/>
      <c r="R58" s="17">
        <v>2736839608</v>
      </c>
      <c r="S58" s="15">
        <f t="shared" si="3"/>
        <v>1075341804477.3398</v>
      </c>
      <c r="T58" s="17">
        <v>62914030077</v>
      </c>
      <c r="U58" s="17">
        <v>142303408667.79999</v>
      </c>
      <c r="V58" s="17">
        <v>340042636676.79999</v>
      </c>
      <c r="W58" s="17">
        <v>783855091958.08997</v>
      </c>
      <c r="X58" s="17">
        <v>39785591067.68</v>
      </c>
      <c r="Y58" s="17">
        <v>112519431644.67999</v>
      </c>
      <c r="Z58" s="17">
        <v>-406078385614.71002</v>
      </c>
      <c r="AA58" s="15">
        <f t="shared" si="4"/>
        <v>0</v>
      </c>
      <c r="AB58" s="17"/>
      <c r="AC58" s="15">
        <f t="shared" si="5"/>
        <v>16052527913.77</v>
      </c>
      <c r="AD58" s="17"/>
      <c r="AE58" s="17"/>
      <c r="AF58" s="17"/>
      <c r="AG58" s="17">
        <v>16052527913.77</v>
      </c>
      <c r="AH58" s="14">
        <f t="shared" si="6"/>
        <v>1128955962057.1899</v>
      </c>
      <c r="AI58" s="15">
        <f t="shared" si="7"/>
        <v>67663303577.5</v>
      </c>
      <c r="AJ58" s="18">
        <f t="shared" si="8"/>
        <v>67663303577.5</v>
      </c>
      <c r="AK58" s="17">
        <v>243723882</v>
      </c>
      <c r="AL58" s="17"/>
      <c r="AM58" s="17"/>
      <c r="AN58" s="17"/>
      <c r="AO58" s="17"/>
      <c r="AP58" s="17">
        <v>67419579695.5</v>
      </c>
      <c r="AQ58" s="18">
        <f t="shared" si="9"/>
        <v>0</v>
      </c>
      <c r="AR58" s="17"/>
      <c r="AS58" s="17"/>
      <c r="AT58" s="15">
        <f t="shared" si="12"/>
        <v>1061292658479.6899</v>
      </c>
      <c r="AU58" s="18">
        <f t="shared" si="12"/>
        <v>1061292658479.6899</v>
      </c>
      <c r="AV58" s="17">
        <v>1061292658479.6899</v>
      </c>
    </row>
    <row r="59" spans="1:48" x14ac:dyDescent="0.25">
      <c r="A59" s="10">
        <v>58</v>
      </c>
      <c r="B59" s="11" t="s">
        <v>161</v>
      </c>
      <c r="C59" s="12" t="s">
        <v>162</v>
      </c>
      <c r="D59" s="13" t="s">
        <v>59</v>
      </c>
      <c r="E59" s="14">
        <f t="shared" si="0"/>
        <v>1646901039596.23</v>
      </c>
      <c r="F59" s="15">
        <f t="shared" si="1"/>
        <v>62655633534.479996</v>
      </c>
      <c r="G59" s="16">
        <v>44150631337.089996</v>
      </c>
      <c r="H59" s="17"/>
      <c r="I59" s="17">
        <v>11910694088.09</v>
      </c>
      <c r="J59" s="17"/>
      <c r="K59" s="17">
        <v>-2334685648.77</v>
      </c>
      <c r="L59" s="17">
        <v>130439959.72</v>
      </c>
      <c r="M59" s="17">
        <v>8798553798.3500004</v>
      </c>
      <c r="N59" s="17"/>
      <c r="O59" s="17"/>
      <c r="P59" s="15">
        <f t="shared" si="2"/>
        <v>0</v>
      </c>
      <c r="Q59" s="17"/>
      <c r="R59" s="17"/>
      <c r="S59" s="15">
        <f t="shared" si="3"/>
        <v>1558148610872.51</v>
      </c>
      <c r="T59" s="17">
        <v>380096952750.22003</v>
      </c>
      <c r="U59" s="17">
        <v>176856299050.56</v>
      </c>
      <c r="V59" s="17">
        <v>412524936887.73004</v>
      </c>
      <c r="W59" s="17">
        <v>1164713791941.8799</v>
      </c>
      <c r="X59" s="17">
        <v>23205166651.560001</v>
      </c>
      <c r="Y59" s="17">
        <v>35941346347</v>
      </c>
      <c r="Z59" s="17">
        <v>-635189882756.43994</v>
      </c>
      <c r="AA59" s="15">
        <f t="shared" si="4"/>
        <v>0</v>
      </c>
      <c r="AB59" s="17"/>
      <c r="AC59" s="15">
        <f t="shared" si="5"/>
        <v>26096795189.240002</v>
      </c>
      <c r="AD59" s="17"/>
      <c r="AE59" s="17">
        <v>4664143500</v>
      </c>
      <c r="AF59" s="17">
        <v>835856400</v>
      </c>
      <c r="AG59" s="17">
        <v>20596795289.240002</v>
      </c>
      <c r="AH59" s="14">
        <f t="shared" si="6"/>
        <v>1646901039596.23</v>
      </c>
      <c r="AI59" s="15">
        <f t="shared" si="7"/>
        <v>11412892824.4</v>
      </c>
      <c r="AJ59" s="18">
        <f t="shared" si="8"/>
        <v>11412892824.4</v>
      </c>
      <c r="AK59" s="17"/>
      <c r="AL59" s="17"/>
      <c r="AM59" s="17"/>
      <c r="AN59" s="17"/>
      <c r="AO59" s="17">
        <v>1534265955</v>
      </c>
      <c r="AP59" s="17">
        <v>9878626869.3999996</v>
      </c>
      <c r="AQ59" s="18">
        <f t="shared" si="9"/>
        <v>0</v>
      </c>
      <c r="AR59" s="17"/>
      <c r="AS59" s="17"/>
      <c r="AT59" s="15">
        <f t="shared" si="12"/>
        <v>1635488146771.8301</v>
      </c>
      <c r="AU59" s="18">
        <f t="shared" si="12"/>
        <v>1635488146771.8301</v>
      </c>
      <c r="AV59" s="17">
        <v>1635488146771.8301</v>
      </c>
    </row>
    <row r="60" spans="1:48" x14ac:dyDescent="0.25">
      <c r="A60" s="10">
        <v>59</v>
      </c>
      <c r="B60" s="11" t="s">
        <v>163</v>
      </c>
      <c r="C60" s="12" t="s">
        <v>1155</v>
      </c>
      <c r="D60" s="13" t="s">
        <v>48</v>
      </c>
      <c r="E60" s="14">
        <f t="shared" si="0"/>
        <v>10618211428227</v>
      </c>
      <c r="F60" s="15">
        <f t="shared" si="1"/>
        <v>706556469449.27991</v>
      </c>
      <c r="G60" s="16">
        <v>177084264761.72</v>
      </c>
      <c r="H60" s="17">
        <v>325000000000</v>
      </c>
      <c r="I60" s="17">
        <v>81468799225.850006</v>
      </c>
      <c r="J60" s="17">
        <v>26400000</v>
      </c>
      <c r="K60" s="17">
        <v>-8067788308.96</v>
      </c>
      <c r="L60" s="17">
        <v>2667345008.8299999</v>
      </c>
      <c r="M60" s="17">
        <v>128377448761.84</v>
      </c>
      <c r="N60" s="17"/>
      <c r="O60" s="17"/>
      <c r="P60" s="15">
        <f t="shared" si="2"/>
        <v>1266072442890.51</v>
      </c>
      <c r="Q60" s="17">
        <v>2640992302</v>
      </c>
      <c r="R60" s="17">
        <v>1263431450588.51</v>
      </c>
      <c r="S60" s="15">
        <f t="shared" si="3"/>
        <v>8447779627288.6191</v>
      </c>
      <c r="T60" s="17">
        <v>2103530076895.95</v>
      </c>
      <c r="U60" s="17">
        <v>1537836079027.1299</v>
      </c>
      <c r="V60" s="17">
        <v>3518268544386.9502</v>
      </c>
      <c r="W60" s="17">
        <v>5201866398552.5596</v>
      </c>
      <c r="X60" s="17">
        <v>829093436042.56995</v>
      </c>
      <c r="Y60" s="17">
        <v>404792545717.44</v>
      </c>
      <c r="Z60" s="17">
        <v>-5147607453333.9805</v>
      </c>
      <c r="AA60" s="15">
        <f t="shared" si="4"/>
        <v>0</v>
      </c>
      <c r="AB60" s="17"/>
      <c r="AC60" s="15">
        <f t="shared" si="5"/>
        <v>197802888598.59</v>
      </c>
      <c r="AD60" s="17">
        <v>49451920611</v>
      </c>
      <c r="AE60" s="17"/>
      <c r="AF60" s="17">
        <v>5536697586.4000015</v>
      </c>
      <c r="AG60" s="17">
        <v>142814270401.19</v>
      </c>
      <c r="AH60" s="14">
        <f t="shared" si="6"/>
        <v>10618211428227</v>
      </c>
      <c r="AI60" s="15">
        <f t="shared" si="7"/>
        <v>293281944852.29999</v>
      </c>
      <c r="AJ60" s="18">
        <f t="shared" si="8"/>
        <v>179424128371.29999</v>
      </c>
      <c r="AK60" s="17">
        <v>118925439</v>
      </c>
      <c r="AL60" s="17"/>
      <c r="AM60" s="17"/>
      <c r="AN60" s="17">
        <v>154750000.66999999</v>
      </c>
      <c r="AO60" s="17">
        <v>105454579696.63</v>
      </c>
      <c r="AP60" s="17">
        <v>73695873235</v>
      </c>
      <c r="AQ60" s="18">
        <f t="shared" si="9"/>
        <v>113857816481</v>
      </c>
      <c r="AR60" s="17"/>
      <c r="AS60" s="17">
        <v>113857816481</v>
      </c>
      <c r="AT60" s="15">
        <f t="shared" si="12"/>
        <v>10324929483374.699</v>
      </c>
      <c r="AU60" s="18">
        <f t="shared" si="12"/>
        <v>10324929483374.699</v>
      </c>
      <c r="AV60" s="17">
        <v>10324929483374.699</v>
      </c>
    </row>
    <row r="61" spans="1:48" x14ac:dyDescent="0.25">
      <c r="A61" s="10">
        <v>60</v>
      </c>
      <c r="B61" s="11" t="s">
        <v>164</v>
      </c>
      <c r="C61" s="12" t="s">
        <v>165</v>
      </c>
      <c r="D61" s="13" t="s">
        <v>48</v>
      </c>
      <c r="E61" s="14">
        <f t="shared" si="0"/>
        <v>1614113052518.5801</v>
      </c>
      <c r="F61" s="15">
        <f t="shared" si="1"/>
        <v>105021781543.54999</v>
      </c>
      <c r="G61" s="16">
        <v>80882679325.169998</v>
      </c>
      <c r="H61" s="17"/>
      <c r="I61" s="17">
        <v>13402948208.76</v>
      </c>
      <c r="J61" s="17"/>
      <c r="K61" s="17">
        <v>-3702698709.71</v>
      </c>
      <c r="L61" s="17"/>
      <c r="M61" s="17">
        <v>14438852719.33</v>
      </c>
      <c r="N61" s="17"/>
      <c r="O61" s="17"/>
      <c r="P61" s="15">
        <f t="shared" si="2"/>
        <v>35665331260.339996</v>
      </c>
      <c r="Q61" s="17">
        <v>448392938</v>
      </c>
      <c r="R61" s="17">
        <v>35216938322.339996</v>
      </c>
      <c r="S61" s="15">
        <f t="shared" si="3"/>
        <v>1461992487937.7202</v>
      </c>
      <c r="T61" s="17">
        <v>116518536811</v>
      </c>
      <c r="U61" s="17">
        <v>345209478847.17999</v>
      </c>
      <c r="V61" s="17">
        <v>739379890502.73999</v>
      </c>
      <c r="W61" s="17">
        <v>1378070638552.8201</v>
      </c>
      <c r="X61" s="17">
        <v>91411487206</v>
      </c>
      <c r="Y61" s="17">
        <v>18955205573</v>
      </c>
      <c r="Z61" s="17">
        <v>-1227552749555.02</v>
      </c>
      <c r="AA61" s="15">
        <f t="shared" si="4"/>
        <v>0</v>
      </c>
      <c r="AB61" s="17"/>
      <c r="AC61" s="15">
        <f t="shared" si="5"/>
        <v>11433451776.969999</v>
      </c>
      <c r="AD61" s="17"/>
      <c r="AE61" s="17"/>
      <c r="AF61" s="17">
        <v>2006891820</v>
      </c>
      <c r="AG61" s="17">
        <v>9426559956.9699993</v>
      </c>
      <c r="AH61" s="14">
        <f t="shared" si="6"/>
        <v>1614113052518.5801</v>
      </c>
      <c r="AI61" s="15">
        <f t="shared" si="7"/>
        <v>3081320755</v>
      </c>
      <c r="AJ61" s="18">
        <f t="shared" si="8"/>
        <v>3081320755</v>
      </c>
      <c r="AK61" s="17">
        <v>7947099</v>
      </c>
      <c r="AL61" s="17"/>
      <c r="AM61" s="17"/>
      <c r="AN61" s="17">
        <v>45766690</v>
      </c>
      <c r="AO61" s="17"/>
      <c r="AP61" s="17">
        <v>3027606966</v>
      </c>
      <c r="AQ61" s="18">
        <f t="shared" si="9"/>
        <v>0</v>
      </c>
      <c r="AR61" s="17"/>
      <c r="AS61" s="17"/>
      <c r="AT61" s="15">
        <f t="shared" si="12"/>
        <v>1611031731763.5801</v>
      </c>
      <c r="AU61" s="18">
        <f t="shared" si="12"/>
        <v>1611031731763.5801</v>
      </c>
      <c r="AV61" s="17">
        <v>1611031731763.5801</v>
      </c>
    </row>
    <row r="62" spans="1:48" x14ac:dyDescent="0.25">
      <c r="A62" s="10">
        <v>61</v>
      </c>
      <c r="B62" s="11" t="s">
        <v>166</v>
      </c>
      <c r="C62" s="12" t="s">
        <v>167</v>
      </c>
      <c r="D62" s="13" t="s">
        <v>48</v>
      </c>
      <c r="E62" s="14">
        <f t="shared" si="0"/>
        <v>1935999446525.0098</v>
      </c>
      <c r="F62" s="15">
        <f t="shared" si="1"/>
        <v>145476356603.89001</v>
      </c>
      <c r="G62" s="16">
        <v>61958465864.330002</v>
      </c>
      <c r="H62" s="17"/>
      <c r="I62" s="17">
        <v>41425862202.050003</v>
      </c>
      <c r="J62" s="17"/>
      <c r="K62" s="17">
        <v>-11891967002.77</v>
      </c>
      <c r="L62" s="17">
        <v>501753350.55000001</v>
      </c>
      <c r="M62" s="17">
        <v>53482242189.730003</v>
      </c>
      <c r="N62" s="17"/>
      <c r="O62" s="17"/>
      <c r="P62" s="15">
        <f t="shared" si="2"/>
        <v>79750269123.940002</v>
      </c>
      <c r="Q62" s="17">
        <v>460911604</v>
      </c>
      <c r="R62" s="17">
        <v>79289357519.940002</v>
      </c>
      <c r="S62" s="15">
        <f t="shared" si="3"/>
        <v>1599844788520.6797</v>
      </c>
      <c r="T62" s="17">
        <v>310281448817.90997</v>
      </c>
      <c r="U62" s="17">
        <v>240701673371.39999</v>
      </c>
      <c r="V62" s="17">
        <v>807440862629.93005</v>
      </c>
      <c r="W62" s="17">
        <v>2007412317815.1799</v>
      </c>
      <c r="X62" s="17">
        <v>37837039348.07</v>
      </c>
      <c r="Y62" s="17">
        <v>15978520077</v>
      </c>
      <c r="Z62" s="17">
        <v>-1819807073538.8101</v>
      </c>
      <c r="AA62" s="15">
        <f t="shared" si="4"/>
        <v>0</v>
      </c>
      <c r="AB62" s="17"/>
      <c r="AC62" s="15">
        <f t="shared" si="5"/>
        <v>110928032276.5</v>
      </c>
      <c r="AD62" s="17"/>
      <c r="AE62" s="17">
        <v>6500837500</v>
      </c>
      <c r="AF62" s="17">
        <v>2321480660</v>
      </c>
      <c r="AG62" s="17">
        <v>102105714116.5</v>
      </c>
      <c r="AH62" s="14">
        <f t="shared" si="6"/>
        <v>1935999446525.01</v>
      </c>
      <c r="AI62" s="15">
        <f t="shared" si="7"/>
        <v>16900401663.780001</v>
      </c>
      <c r="AJ62" s="18">
        <f t="shared" si="8"/>
        <v>16900401663.780001</v>
      </c>
      <c r="AK62" s="17">
        <v>124784</v>
      </c>
      <c r="AL62" s="17"/>
      <c r="AM62" s="17"/>
      <c r="AN62" s="17">
        <v>2235009102.3299999</v>
      </c>
      <c r="AO62" s="17">
        <v>14116769610.450001</v>
      </c>
      <c r="AP62" s="17">
        <v>548498167</v>
      </c>
      <c r="AQ62" s="18">
        <f t="shared" si="9"/>
        <v>0</v>
      </c>
      <c r="AR62" s="17"/>
      <c r="AS62" s="17"/>
      <c r="AT62" s="15">
        <f t="shared" ref="AT62:AU81" si="13">SUM(AU62)</f>
        <v>1919099044861.23</v>
      </c>
      <c r="AU62" s="18">
        <f t="shared" si="13"/>
        <v>1919099044861.23</v>
      </c>
      <c r="AV62" s="17">
        <v>1919099044861.23</v>
      </c>
    </row>
    <row r="63" spans="1:48" x14ac:dyDescent="0.25">
      <c r="A63" s="10">
        <v>62</v>
      </c>
      <c r="B63" s="11" t="s">
        <v>168</v>
      </c>
      <c r="C63" s="12" t="s">
        <v>169</v>
      </c>
      <c r="D63" s="13" t="s">
        <v>48</v>
      </c>
      <c r="E63" s="14">
        <f t="shared" si="0"/>
        <v>1509079864555.0696</v>
      </c>
      <c r="F63" s="15">
        <f t="shared" si="1"/>
        <v>29934775909.599998</v>
      </c>
      <c r="G63" s="16">
        <v>11995390140.02</v>
      </c>
      <c r="H63" s="17"/>
      <c r="I63" s="17">
        <v>4348421678</v>
      </c>
      <c r="J63" s="17">
        <v>2567145468.3600001</v>
      </c>
      <c r="K63" s="17">
        <v>-2549613405.04</v>
      </c>
      <c r="L63" s="17">
        <v>32083333.329999998</v>
      </c>
      <c r="M63" s="17">
        <v>13541348694.93</v>
      </c>
      <c r="N63" s="17"/>
      <c r="O63" s="17"/>
      <c r="P63" s="15">
        <f t="shared" si="2"/>
        <v>97916889782.110001</v>
      </c>
      <c r="Q63" s="17"/>
      <c r="R63" s="17">
        <v>97916889782.110001</v>
      </c>
      <c r="S63" s="15">
        <f t="shared" si="3"/>
        <v>1305507352769.0498</v>
      </c>
      <c r="T63" s="17">
        <v>71740661220</v>
      </c>
      <c r="U63" s="17">
        <v>313278258859.29999</v>
      </c>
      <c r="V63" s="17">
        <v>557060848567.32996</v>
      </c>
      <c r="W63" s="17">
        <v>823653856723.03003</v>
      </c>
      <c r="X63" s="17">
        <v>14147592968</v>
      </c>
      <c r="Y63" s="17">
        <v>19924582432</v>
      </c>
      <c r="Z63" s="17">
        <v>-494298448000.60999</v>
      </c>
      <c r="AA63" s="15">
        <f t="shared" si="4"/>
        <v>0</v>
      </c>
      <c r="AB63" s="17"/>
      <c r="AC63" s="15">
        <f t="shared" si="5"/>
        <v>75720846094.309906</v>
      </c>
      <c r="AD63" s="17">
        <v>691045968</v>
      </c>
      <c r="AE63" s="17"/>
      <c r="AF63" s="17">
        <v>1893648000</v>
      </c>
      <c r="AG63" s="17">
        <v>73136152126.309906</v>
      </c>
      <c r="AH63" s="14">
        <f t="shared" si="6"/>
        <v>1509079864555.0701</v>
      </c>
      <c r="AI63" s="15">
        <f t="shared" si="7"/>
        <v>17566669057</v>
      </c>
      <c r="AJ63" s="18">
        <f t="shared" si="8"/>
        <v>16248512606</v>
      </c>
      <c r="AK63" s="17">
        <v>13263</v>
      </c>
      <c r="AL63" s="17"/>
      <c r="AM63" s="17"/>
      <c r="AN63" s="17"/>
      <c r="AO63" s="17"/>
      <c r="AP63" s="17">
        <v>16248499343</v>
      </c>
      <c r="AQ63" s="18">
        <f t="shared" si="9"/>
        <v>1318156451</v>
      </c>
      <c r="AR63" s="17"/>
      <c r="AS63" s="17">
        <v>1318156451</v>
      </c>
      <c r="AT63" s="15">
        <f t="shared" si="13"/>
        <v>1491513195498.0701</v>
      </c>
      <c r="AU63" s="18">
        <f t="shared" si="13"/>
        <v>1491513195498.0701</v>
      </c>
      <c r="AV63" s="17">
        <v>1491513195498.0701</v>
      </c>
    </row>
    <row r="64" spans="1:48" x14ac:dyDescent="0.25">
      <c r="A64" s="10">
        <v>63</v>
      </c>
      <c r="B64" s="11" t="s">
        <v>170</v>
      </c>
      <c r="C64" s="12" t="s">
        <v>171</v>
      </c>
      <c r="D64" s="13" t="s">
        <v>48</v>
      </c>
      <c r="E64" s="14">
        <f t="shared" si="0"/>
        <v>1230967601085.29</v>
      </c>
      <c r="F64" s="15">
        <f t="shared" si="1"/>
        <v>38847968505.909996</v>
      </c>
      <c r="G64" s="16">
        <v>1878705580.8499999</v>
      </c>
      <c r="H64" s="17"/>
      <c r="I64" s="17">
        <v>39964246692</v>
      </c>
      <c r="J64" s="17">
        <v>42574445</v>
      </c>
      <c r="K64" s="17">
        <v>-19622862156.830002</v>
      </c>
      <c r="L64" s="17"/>
      <c r="M64" s="17">
        <v>16585303944.889999</v>
      </c>
      <c r="N64" s="17"/>
      <c r="O64" s="17"/>
      <c r="P64" s="15">
        <f t="shared" si="2"/>
        <v>77725411199.440002</v>
      </c>
      <c r="Q64" s="17"/>
      <c r="R64" s="17">
        <v>77725411199.440002</v>
      </c>
      <c r="S64" s="15">
        <f t="shared" si="3"/>
        <v>1112732507192.9399</v>
      </c>
      <c r="T64" s="17">
        <v>199210072749</v>
      </c>
      <c r="U64" s="17">
        <v>312686545609.40002</v>
      </c>
      <c r="V64" s="17">
        <v>812633878264.93994</v>
      </c>
      <c r="W64" s="17">
        <v>2214206500929.8301</v>
      </c>
      <c r="X64" s="17">
        <v>52405621178.339996</v>
      </c>
      <c r="Y64" s="17">
        <v>71460249199</v>
      </c>
      <c r="Z64" s="17">
        <v>-2549870360737.5698</v>
      </c>
      <c r="AA64" s="15">
        <f t="shared" si="4"/>
        <v>0</v>
      </c>
      <c r="AB64" s="17"/>
      <c r="AC64" s="15">
        <f t="shared" si="5"/>
        <v>1661714187</v>
      </c>
      <c r="AD64" s="17">
        <v>141596387</v>
      </c>
      <c r="AE64" s="17"/>
      <c r="AF64" s="17">
        <v>667722300</v>
      </c>
      <c r="AG64" s="17">
        <v>852395500</v>
      </c>
      <c r="AH64" s="14">
        <f t="shared" si="6"/>
        <v>1230967601085.29</v>
      </c>
      <c r="AI64" s="15">
        <f t="shared" si="7"/>
        <v>43248474572.470001</v>
      </c>
      <c r="AJ64" s="18">
        <f t="shared" si="8"/>
        <v>43248474572.470001</v>
      </c>
      <c r="AK64" s="17">
        <v>42844714</v>
      </c>
      <c r="AL64" s="17"/>
      <c r="AM64" s="17"/>
      <c r="AN64" s="17">
        <v>32074549.670000002</v>
      </c>
      <c r="AO64" s="17">
        <v>28533093426</v>
      </c>
      <c r="AP64" s="17">
        <v>14640461882.799999</v>
      </c>
      <c r="AQ64" s="18">
        <f t="shared" si="9"/>
        <v>0</v>
      </c>
      <c r="AR64" s="17"/>
      <c r="AS64" s="17"/>
      <c r="AT64" s="15">
        <f t="shared" si="13"/>
        <v>1187719126512.8201</v>
      </c>
      <c r="AU64" s="18">
        <f t="shared" si="13"/>
        <v>1187719126512.8201</v>
      </c>
      <c r="AV64" s="17">
        <v>1187719126512.8201</v>
      </c>
    </row>
    <row r="65" spans="1:48" x14ac:dyDescent="0.25">
      <c r="A65" s="10">
        <v>64</v>
      </c>
      <c r="B65" s="11" t="s">
        <v>172</v>
      </c>
      <c r="C65" s="12" t="s">
        <v>173</v>
      </c>
      <c r="D65" s="13" t="s">
        <v>48</v>
      </c>
      <c r="E65" s="14">
        <f t="shared" si="0"/>
        <v>1866283283056.3901</v>
      </c>
      <c r="F65" s="15">
        <f t="shared" si="1"/>
        <v>121763447569.84001</v>
      </c>
      <c r="G65" s="16">
        <v>80634883019.26001</v>
      </c>
      <c r="H65" s="17"/>
      <c r="I65" s="17">
        <v>11052507742.290001</v>
      </c>
      <c r="J65" s="17">
        <v>4820142980.3100004</v>
      </c>
      <c r="K65" s="17">
        <v>-4871505466.8800001</v>
      </c>
      <c r="L65" s="17"/>
      <c r="M65" s="17">
        <v>30127419294.860001</v>
      </c>
      <c r="N65" s="17"/>
      <c r="O65" s="17"/>
      <c r="P65" s="15">
        <f t="shared" si="2"/>
        <v>92505064240.449997</v>
      </c>
      <c r="Q65" s="17"/>
      <c r="R65" s="17">
        <v>92505064240.449997</v>
      </c>
      <c r="S65" s="15">
        <f t="shared" si="3"/>
        <v>1632146331313.75</v>
      </c>
      <c r="T65" s="17">
        <v>197170754962.67001</v>
      </c>
      <c r="U65" s="17">
        <v>375171512652.58002</v>
      </c>
      <c r="V65" s="17">
        <v>590968376503</v>
      </c>
      <c r="W65" s="17">
        <v>1490115375297</v>
      </c>
      <c r="X65" s="17">
        <v>47433636484</v>
      </c>
      <c r="Y65" s="17">
        <v>55185246639</v>
      </c>
      <c r="Z65" s="17">
        <v>-1123898571224.5</v>
      </c>
      <c r="AA65" s="15">
        <f t="shared" si="4"/>
        <v>0</v>
      </c>
      <c r="AB65" s="17"/>
      <c r="AC65" s="15">
        <f t="shared" si="5"/>
        <v>19868439932.349998</v>
      </c>
      <c r="AD65" s="17">
        <v>146061923.34999999</v>
      </c>
      <c r="AE65" s="17">
        <v>1222464900</v>
      </c>
      <c r="AF65" s="17">
        <v>284051375</v>
      </c>
      <c r="AG65" s="17">
        <v>18215861734</v>
      </c>
      <c r="AH65" s="14">
        <f t="shared" si="6"/>
        <v>1866283283056.3899</v>
      </c>
      <c r="AI65" s="15">
        <f t="shared" si="7"/>
        <v>6007574715</v>
      </c>
      <c r="AJ65" s="18">
        <f t="shared" si="8"/>
        <v>6007574715</v>
      </c>
      <c r="AK65" s="17">
        <v>12344878</v>
      </c>
      <c r="AL65" s="17"/>
      <c r="AM65" s="17"/>
      <c r="AN65" s="17">
        <v>65351250</v>
      </c>
      <c r="AO65" s="17">
        <v>5763466709</v>
      </c>
      <c r="AP65" s="17">
        <v>166411878</v>
      </c>
      <c r="AQ65" s="18">
        <f t="shared" si="9"/>
        <v>0</v>
      </c>
      <c r="AR65" s="17"/>
      <c r="AS65" s="17"/>
      <c r="AT65" s="15">
        <f t="shared" si="13"/>
        <v>1860275708341.3899</v>
      </c>
      <c r="AU65" s="18">
        <f t="shared" si="13"/>
        <v>1860275708341.3899</v>
      </c>
      <c r="AV65" s="17">
        <v>1860275708341.3899</v>
      </c>
    </row>
    <row r="66" spans="1:48" x14ac:dyDescent="0.25">
      <c r="A66" s="10">
        <v>65</v>
      </c>
      <c r="B66" s="11" t="s">
        <v>174</v>
      </c>
      <c r="C66" s="12" t="s">
        <v>175</v>
      </c>
      <c r="D66" s="13" t="s">
        <v>48</v>
      </c>
      <c r="E66" s="14">
        <f t="shared" ref="E66:E129" si="14">F66+P66+S66+AA66+AC66</f>
        <v>2119482060722.0806</v>
      </c>
      <c r="F66" s="15">
        <f t="shared" ref="F66:F129" si="15">SUM(G66:O66)</f>
        <v>83897018079</v>
      </c>
      <c r="G66" s="16">
        <v>25228628507</v>
      </c>
      <c r="H66" s="17"/>
      <c r="I66" s="17">
        <v>38586496938</v>
      </c>
      <c r="J66" s="17">
        <v>433531222</v>
      </c>
      <c r="K66" s="17">
        <v>-13254700173</v>
      </c>
      <c r="L66" s="17"/>
      <c r="M66" s="17">
        <v>32903061585</v>
      </c>
      <c r="N66" s="17"/>
      <c r="O66" s="17"/>
      <c r="P66" s="15">
        <f t="shared" ref="P66:P129" si="16">SUM(Q66:R66)</f>
        <v>106658061541.84</v>
      </c>
      <c r="Q66" s="17"/>
      <c r="R66" s="17">
        <v>106658061541.84</v>
      </c>
      <c r="S66" s="15">
        <f t="shared" ref="S66:S129" si="17">SUM(T66:Z66)</f>
        <v>1924974860914.2405</v>
      </c>
      <c r="T66" s="17">
        <v>210370463469.51999</v>
      </c>
      <c r="U66" s="17">
        <v>354195010524.64001</v>
      </c>
      <c r="V66" s="17">
        <v>788516402151.15002</v>
      </c>
      <c r="W66" s="17">
        <v>1641742730851.6799</v>
      </c>
      <c r="X66" s="17">
        <v>78570263113.220001</v>
      </c>
      <c r="Y66" s="17">
        <v>124132669916</v>
      </c>
      <c r="Z66" s="17">
        <v>-1272552679111.97</v>
      </c>
      <c r="AA66" s="15">
        <f t="shared" ref="AA66:AA129" si="18">SUM(AB66)</f>
        <v>0</v>
      </c>
      <c r="AB66" s="17"/>
      <c r="AC66" s="15">
        <f t="shared" ref="AC66:AC129" si="19">SUM(AD66:AG66)</f>
        <v>3952120187</v>
      </c>
      <c r="AD66" s="17">
        <v>110300775</v>
      </c>
      <c r="AE66" s="17">
        <v>126000000</v>
      </c>
      <c r="AF66" s="17">
        <v>296025000</v>
      </c>
      <c r="AG66" s="17">
        <v>3419794412</v>
      </c>
      <c r="AH66" s="14">
        <f t="shared" ref="AH66:AH129" si="20">AI66+AT66</f>
        <v>2119482060722.1499</v>
      </c>
      <c r="AI66" s="15">
        <f t="shared" ref="AI66:AI129" si="21">SUM(AJ66+AQ66)</f>
        <v>66837847630.150002</v>
      </c>
      <c r="AJ66" s="18">
        <f t="shared" ref="AJ66:AJ129" si="22">SUM(AK66:AP66)</f>
        <v>62128902630.150002</v>
      </c>
      <c r="AK66" s="17">
        <v>80727</v>
      </c>
      <c r="AL66" s="17">
        <v>131910831.15000001</v>
      </c>
      <c r="AM66" s="17">
        <v>9417890000</v>
      </c>
      <c r="AN66" s="17">
        <v>55109078</v>
      </c>
      <c r="AO66" s="17"/>
      <c r="AP66" s="17">
        <v>52523911994</v>
      </c>
      <c r="AQ66" s="18">
        <f t="shared" ref="AQ66:AQ129" si="23">SUM(AR66:AS66)</f>
        <v>4708945000</v>
      </c>
      <c r="AR66" s="17">
        <v>4708945000</v>
      </c>
      <c r="AS66" s="17"/>
      <c r="AT66" s="15">
        <f t="shared" si="13"/>
        <v>2052644213092</v>
      </c>
      <c r="AU66" s="18">
        <f t="shared" si="13"/>
        <v>2052644213092</v>
      </c>
      <c r="AV66" s="17">
        <v>2052644213092</v>
      </c>
    </row>
    <row r="67" spans="1:48" x14ac:dyDescent="0.25">
      <c r="A67" s="10">
        <v>66</v>
      </c>
      <c r="B67" s="11" t="s">
        <v>176</v>
      </c>
      <c r="C67" s="12" t="s">
        <v>177</v>
      </c>
      <c r="D67" s="13" t="s">
        <v>59</v>
      </c>
      <c r="E67" s="14">
        <f t="shared" si="14"/>
        <v>1681904631169.2898</v>
      </c>
      <c r="F67" s="15">
        <f t="shared" si="15"/>
        <v>127303831759.89999</v>
      </c>
      <c r="G67" s="16">
        <v>106090202664.75999</v>
      </c>
      <c r="H67" s="17"/>
      <c r="I67" s="17">
        <v>8846011947.5299988</v>
      </c>
      <c r="J67" s="17">
        <v>36000000</v>
      </c>
      <c r="K67" s="17">
        <v>-36000000</v>
      </c>
      <c r="L67" s="17">
        <v>101233897</v>
      </c>
      <c r="M67" s="17">
        <v>12266383250.610001</v>
      </c>
      <c r="N67" s="17"/>
      <c r="O67" s="17"/>
      <c r="P67" s="15">
        <f t="shared" si="16"/>
        <v>126666412371.09999</v>
      </c>
      <c r="Q67" s="17">
        <v>2424689298.6700001</v>
      </c>
      <c r="R67" s="17">
        <v>124241723072.42999</v>
      </c>
      <c r="S67" s="15">
        <f t="shared" si="17"/>
        <v>1412824497371.1099</v>
      </c>
      <c r="T67" s="17">
        <v>145771154645</v>
      </c>
      <c r="U67" s="17">
        <v>317548800999</v>
      </c>
      <c r="V67" s="17">
        <v>729835872495.5</v>
      </c>
      <c r="W67" s="17">
        <v>1151300959011.3999</v>
      </c>
      <c r="X67" s="17">
        <v>27882999253</v>
      </c>
      <c r="Y67" s="17">
        <v>49185644519</v>
      </c>
      <c r="Z67" s="17">
        <v>-1008700933551.79</v>
      </c>
      <c r="AA67" s="15">
        <f t="shared" si="18"/>
        <v>0</v>
      </c>
      <c r="AB67" s="17"/>
      <c r="AC67" s="15">
        <f t="shared" si="19"/>
        <v>15109889667.180002</v>
      </c>
      <c r="AD67" s="19">
        <v>43995000</v>
      </c>
      <c r="AE67" s="17"/>
      <c r="AF67" s="17">
        <v>607047954.5999999</v>
      </c>
      <c r="AG67" s="17">
        <v>14458846712.580002</v>
      </c>
      <c r="AH67" s="14">
        <f t="shared" si="20"/>
        <v>1681904631169.28</v>
      </c>
      <c r="AI67" s="15">
        <f t="shared" si="21"/>
        <v>10512758566</v>
      </c>
      <c r="AJ67" s="18">
        <f t="shared" si="22"/>
        <v>10512758566</v>
      </c>
      <c r="AK67" s="17">
        <v>22150594</v>
      </c>
      <c r="AL67" s="17"/>
      <c r="AM67" s="17"/>
      <c r="AN67" s="17">
        <v>80991667</v>
      </c>
      <c r="AO67" s="17">
        <v>10409616305</v>
      </c>
      <c r="AP67" s="17"/>
      <c r="AQ67" s="18">
        <f t="shared" si="23"/>
        <v>0</v>
      </c>
      <c r="AR67" s="17"/>
      <c r="AS67" s="17"/>
      <c r="AT67" s="15">
        <f t="shared" si="13"/>
        <v>1671391872603.28</v>
      </c>
      <c r="AU67" s="18">
        <f t="shared" si="13"/>
        <v>1671391872603.28</v>
      </c>
      <c r="AV67" s="17">
        <v>1671391872603.28</v>
      </c>
    </row>
    <row r="68" spans="1:48" x14ac:dyDescent="0.25">
      <c r="A68" s="10">
        <v>67</v>
      </c>
      <c r="B68" s="11" t="s">
        <v>178</v>
      </c>
      <c r="C68" s="12" t="s">
        <v>179</v>
      </c>
      <c r="D68" s="13" t="s">
        <v>48</v>
      </c>
      <c r="E68" s="14">
        <f t="shared" si="14"/>
        <v>1698249570573.3298</v>
      </c>
      <c r="F68" s="15">
        <f t="shared" si="15"/>
        <v>62616419352.319992</v>
      </c>
      <c r="G68" s="16">
        <v>34861504775.669998</v>
      </c>
      <c r="H68" s="17"/>
      <c r="I68" s="17">
        <v>22141850364</v>
      </c>
      <c r="J68" s="17">
        <v>11902400135.620001</v>
      </c>
      <c r="K68" s="17">
        <v>-20178140813.009998</v>
      </c>
      <c r="L68" s="17">
        <v>170347906.84</v>
      </c>
      <c r="M68" s="17">
        <v>13718456983.200001</v>
      </c>
      <c r="N68" s="17"/>
      <c r="O68" s="17"/>
      <c r="P68" s="15">
        <f t="shared" si="16"/>
        <v>83043346532</v>
      </c>
      <c r="Q68" s="17"/>
      <c r="R68" s="17">
        <v>83043346532</v>
      </c>
      <c r="S68" s="15">
        <f t="shared" si="17"/>
        <v>1439482464688.5098</v>
      </c>
      <c r="T68" s="17">
        <v>278847929042.35999</v>
      </c>
      <c r="U68" s="17">
        <v>245837917616.35999</v>
      </c>
      <c r="V68" s="17">
        <v>634219879096.75</v>
      </c>
      <c r="W68" s="17">
        <v>776303802690.66003</v>
      </c>
      <c r="X68" s="17">
        <v>275540520849.16998</v>
      </c>
      <c r="Y68" s="17">
        <v>22460537729</v>
      </c>
      <c r="Z68" s="17">
        <v>-793728122335.79004</v>
      </c>
      <c r="AA68" s="15">
        <f t="shared" si="18"/>
        <v>0</v>
      </c>
      <c r="AB68" s="17"/>
      <c r="AC68" s="15">
        <f t="shared" si="19"/>
        <v>113107340000.5</v>
      </c>
      <c r="AD68" s="17"/>
      <c r="AE68" s="17"/>
      <c r="AF68" s="17">
        <v>5000000</v>
      </c>
      <c r="AG68" s="17">
        <v>113102340000.5</v>
      </c>
      <c r="AH68" s="14">
        <f t="shared" si="20"/>
        <v>1698249570573.29</v>
      </c>
      <c r="AI68" s="15">
        <f t="shared" si="21"/>
        <v>11782059949.190001</v>
      </c>
      <c r="AJ68" s="18">
        <f t="shared" si="22"/>
        <v>11782059949.190001</v>
      </c>
      <c r="AK68" s="17">
        <v>9174932</v>
      </c>
      <c r="AL68" s="17"/>
      <c r="AM68" s="17"/>
      <c r="AN68" s="17">
        <v>175719444.44</v>
      </c>
      <c r="AO68" s="17">
        <v>11597165572.75</v>
      </c>
      <c r="AP68" s="17"/>
      <c r="AQ68" s="18">
        <f t="shared" si="23"/>
        <v>0</v>
      </c>
      <c r="AR68" s="17"/>
      <c r="AS68" s="17"/>
      <c r="AT68" s="15">
        <f t="shared" si="13"/>
        <v>1686467510624.1001</v>
      </c>
      <c r="AU68" s="18">
        <f t="shared" si="13"/>
        <v>1686467510624.1001</v>
      </c>
      <c r="AV68" s="17">
        <v>1686467510624.1001</v>
      </c>
    </row>
    <row r="69" spans="1:48" x14ac:dyDescent="0.25">
      <c r="A69" s="10">
        <v>68</v>
      </c>
      <c r="B69" s="11" t="s">
        <v>180</v>
      </c>
      <c r="C69" s="12" t="s">
        <v>181</v>
      </c>
      <c r="D69" s="13" t="s">
        <v>48</v>
      </c>
      <c r="E69" s="14">
        <f t="shared" si="14"/>
        <v>1254031334684.2598</v>
      </c>
      <c r="F69" s="15">
        <f t="shared" si="15"/>
        <v>151400529778.01001</v>
      </c>
      <c r="G69" s="16">
        <v>79490391246.809998</v>
      </c>
      <c r="H69" s="17"/>
      <c r="I69" s="17">
        <v>25943297242.439999</v>
      </c>
      <c r="J69" s="17">
        <v>12689944801</v>
      </c>
      <c r="K69" s="17">
        <v>-17343135396.849998</v>
      </c>
      <c r="L69" s="17">
        <v>521787282.81999999</v>
      </c>
      <c r="M69" s="17">
        <v>50098244601.790001</v>
      </c>
      <c r="N69" s="17"/>
      <c r="O69" s="17"/>
      <c r="P69" s="15">
        <f t="shared" si="16"/>
        <v>133527052217.39</v>
      </c>
      <c r="Q69" s="17"/>
      <c r="R69" s="17">
        <v>133527052217.39</v>
      </c>
      <c r="S69" s="15">
        <f t="shared" si="17"/>
        <v>953569805691.45972</v>
      </c>
      <c r="T69" s="17">
        <v>227630611813</v>
      </c>
      <c r="U69" s="17">
        <v>325485371113.31</v>
      </c>
      <c r="V69" s="17">
        <v>587765642307.18994</v>
      </c>
      <c r="W69" s="17">
        <v>1078742402215.4</v>
      </c>
      <c r="X69" s="17">
        <v>29301509336.779999</v>
      </c>
      <c r="Y69" s="17">
        <v>28562905096</v>
      </c>
      <c r="Z69" s="17">
        <v>-1323918636190.22</v>
      </c>
      <c r="AA69" s="15">
        <f t="shared" si="18"/>
        <v>0</v>
      </c>
      <c r="AB69" s="17"/>
      <c r="AC69" s="15">
        <f t="shared" si="19"/>
        <v>15533946997.4</v>
      </c>
      <c r="AD69" s="17">
        <v>2793626</v>
      </c>
      <c r="AE69" s="17"/>
      <c r="AF69" s="17">
        <v>2094892558.4000001</v>
      </c>
      <c r="AG69" s="17">
        <v>13436260813</v>
      </c>
      <c r="AH69" s="14">
        <f t="shared" si="20"/>
        <v>1254031334684.26</v>
      </c>
      <c r="AI69" s="15">
        <f t="shared" si="21"/>
        <v>23648331227.330002</v>
      </c>
      <c r="AJ69" s="18">
        <f t="shared" si="22"/>
        <v>23648331227.330002</v>
      </c>
      <c r="AK69" s="17">
        <v>5357679</v>
      </c>
      <c r="AL69" s="17"/>
      <c r="AM69" s="17"/>
      <c r="AN69" s="17">
        <v>167669927.33000001</v>
      </c>
      <c r="AO69" s="17">
        <v>22318969484</v>
      </c>
      <c r="AP69" s="17">
        <v>1156334137</v>
      </c>
      <c r="AQ69" s="18">
        <f t="shared" si="23"/>
        <v>0</v>
      </c>
      <c r="AR69" s="17"/>
      <c r="AS69" s="17"/>
      <c r="AT69" s="15">
        <f t="shared" si="13"/>
        <v>1230383003456.9299</v>
      </c>
      <c r="AU69" s="18">
        <f t="shared" si="13"/>
        <v>1230383003456.9299</v>
      </c>
      <c r="AV69" s="17">
        <v>1230383003456.9299</v>
      </c>
    </row>
    <row r="70" spans="1:48" x14ac:dyDescent="0.25">
      <c r="A70" s="10">
        <v>69</v>
      </c>
      <c r="B70" s="11" t="s">
        <v>182</v>
      </c>
      <c r="C70" s="12" t="s">
        <v>183</v>
      </c>
      <c r="D70" s="13" t="s">
        <v>48</v>
      </c>
      <c r="E70" s="14">
        <f t="shared" si="14"/>
        <v>1445331498035.9998</v>
      </c>
      <c r="F70" s="15">
        <f t="shared" si="15"/>
        <v>101679861802.04999</v>
      </c>
      <c r="G70" s="16">
        <v>88591850070.87999</v>
      </c>
      <c r="H70" s="17"/>
      <c r="I70" s="17">
        <v>17329089658</v>
      </c>
      <c r="J70" s="17">
        <v>3178403093</v>
      </c>
      <c r="K70" s="17">
        <v>-13434287553.23</v>
      </c>
      <c r="L70" s="17">
        <v>55083334</v>
      </c>
      <c r="M70" s="17">
        <v>5959723199.3999996</v>
      </c>
      <c r="N70" s="17"/>
      <c r="O70" s="17"/>
      <c r="P70" s="15">
        <f t="shared" si="16"/>
        <v>56234719689.339996</v>
      </c>
      <c r="Q70" s="17">
        <v>857919443.24000001</v>
      </c>
      <c r="R70" s="17">
        <v>55376800246.099998</v>
      </c>
      <c r="S70" s="15">
        <f t="shared" si="17"/>
        <v>1144701997105.4199</v>
      </c>
      <c r="T70" s="17">
        <v>478641118129</v>
      </c>
      <c r="U70" s="17">
        <v>233481889957.92001</v>
      </c>
      <c r="V70" s="17">
        <v>388906135210.56</v>
      </c>
      <c r="W70" s="17">
        <v>535958353951.90997</v>
      </c>
      <c r="X70" s="17">
        <v>30210083600.799999</v>
      </c>
      <c r="Y70" s="17">
        <v>73045462789</v>
      </c>
      <c r="Z70" s="17">
        <v>-595541046533.77002</v>
      </c>
      <c r="AA70" s="15">
        <f t="shared" si="18"/>
        <v>96231997858</v>
      </c>
      <c r="AB70" s="17">
        <v>96231997858</v>
      </c>
      <c r="AC70" s="15">
        <f t="shared" si="19"/>
        <v>46482921581.190002</v>
      </c>
      <c r="AD70" s="17">
        <v>48175533</v>
      </c>
      <c r="AE70" s="17">
        <v>16246002000</v>
      </c>
      <c r="AF70" s="17">
        <v>2311845891</v>
      </c>
      <c r="AG70" s="17">
        <v>27876898157.189999</v>
      </c>
      <c r="AH70" s="14">
        <f t="shared" si="20"/>
        <v>1445331498036</v>
      </c>
      <c r="AI70" s="15">
        <f t="shared" si="21"/>
        <v>6619770671</v>
      </c>
      <c r="AJ70" s="18">
        <f t="shared" si="22"/>
        <v>6619770671</v>
      </c>
      <c r="AK70" s="17">
        <v>1527273</v>
      </c>
      <c r="AL70" s="17"/>
      <c r="AM70" s="17">
        <v>999500000</v>
      </c>
      <c r="AN70" s="17">
        <v>416946602</v>
      </c>
      <c r="AO70" s="17">
        <v>4146161950</v>
      </c>
      <c r="AP70" s="17">
        <v>1055634846</v>
      </c>
      <c r="AQ70" s="18">
        <f t="shared" si="23"/>
        <v>0</v>
      </c>
      <c r="AR70" s="17"/>
      <c r="AS70" s="17"/>
      <c r="AT70" s="15">
        <f t="shared" si="13"/>
        <v>1438711727365</v>
      </c>
      <c r="AU70" s="18">
        <f t="shared" si="13"/>
        <v>1438711727365</v>
      </c>
      <c r="AV70" s="17">
        <v>1438711727365</v>
      </c>
    </row>
    <row r="71" spans="1:48" x14ac:dyDescent="0.25">
      <c r="A71" s="10">
        <v>70</v>
      </c>
      <c r="B71" s="11" t="s">
        <v>184</v>
      </c>
      <c r="C71" s="12" t="s">
        <v>185</v>
      </c>
      <c r="D71" s="13" t="s">
        <v>48</v>
      </c>
      <c r="E71" s="14">
        <f t="shared" si="14"/>
        <v>1222738376767.29</v>
      </c>
      <c r="F71" s="15">
        <f t="shared" si="15"/>
        <v>94034237757.980011</v>
      </c>
      <c r="G71" s="16">
        <v>69124499151.600006</v>
      </c>
      <c r="H71" s="17"/>
      <c r="I71" s="17">
        <v>18756537734.700001</v>
      </c>
      <c r="J71" s="17">
        <v>13614045</v>
      </c>
      <c r="K71" s="17">
        <v>-4681151376.0799999</v>
      </c>
      <c r="L71" s="17">
        <v>1388101651.99</v>
      </c>
      <c r="M71" s="17">
        <v>9432636550.7700005</v>
      </c>
      <c r="N71" s="17"/>
      <c r="O71" s="17"/>
      <c r="P71" s="15">
        <f t="shared" si="16"/>
        <v>54057706859.730003</v>
      </c>
      <c r="Q71" s="17">
        <v>1713446783</v>
      </c>
      <c r="R71" s="17">
        <v>52344260076.730003</v>
      </c>
      <c r="S71" s="15">
        <f t="shared" si="17"/>
        <v>1032457530107.85</v>
      </c>
      <c r="T71" s="17">
        <v>265378931442</v>
      </c>
      <c r="U71" s="17">
        <v>275090492866.65997</v>
      </c>
      <c r="V71" s="17">
        <v>544611452873.95001</v>
      </c>
      <c r="W71" s="17">
        <v>449783582474.21997</v>
      </c>
      <c r="X71" s="17">
        <v>11674150447</v>
      </c>
      <c r="Y71" s="17">
        <v>43616767946.699997</v>
      </c>
      <c r="Z71" s="17">
        <v>-557697847942.68005</v>
      </c>
      <c r="AA71" s="15">
        <f t="shared" si="18"/>
        <v>0</v>
      </c>
      <c r="AB71" s="17"/>
      <c r="AC71" s="15">
        <f t="shared" si="19"/>
        <v>42188902041.729996</v>
      </c>
      <c r="AD71" s="17">
        <v>23271000</v>
      </c>
      <c r="AE71" s="17">
        <v>24067537000</v>
      </c>
      <c r="AF71" s="17">
        <v>2315631763</v>
      </c>
      <c r="AG71" s="17">
        <v>15782462278.73</v>
      </c>
      <c r="AH71" s="14">
        <f t="shared" si="20"/>
        <v>1222738376767.29</v>
      </c>
      <c r="AI71" s="15">
        <f t="shared" si="21"/>
        <v>11317016775.75</v>
      </c>
      <c r="AJ71" s="18">
        <f t="shared" si="22"/>
        <v>11317016775.75</v>
      </c>
      <c r="AK71" s="17">
        <v>214817728</v>
      </c>
      <c r="AL71" s="17"/>
      <c r="AM71" s="17"/>
      <c r="AN71" s="17">
        <v>114325208</v>
      </c>
      <c r="AO71" s="17">
        <v>1579453503.75</v>
      </c>
      <c r="AP71" s="17">
        <v>9408420336</v>
      </c>
      <c r="AQ71" s="18">
        <f t="shared" si="23"/>
        <v>0</v>
      </c>
      <c r="AR71" s="17"/>
      <c r="AS71" s="17"/>
      <c r="AT71" s="15">
        <f t="shared" si="13"/>
        <v>1211421359991.54</v>
      </c>
      <c r="AU71" s="18">
        <f t="shared" si="13"/>
        <v>1211421359991.54</v>
      </c>
      <c r="AV71" s="17">
        <v>1211421359991.54</v>
      </c>
    </row>
    <row r="72" spans="1:48" x14ac:dyDescent="0.25">
      <c r="A72" s="10">
        <v>71</v>
      </c>
      <c r="B72" s="11" t="s">
        <v>186</v>
      </c>
      <c r="C72" s="12" t="s">
        <v>187</v>
      </c>
      <c r="D72" s="13" t="s">
        <v>59</v>
      </c>
      <c r="E72" s="14">
        <f t="shared" si="14"/>
        <v>7125104872207.5303</v>
      </c>
      <c r="F72" s="15">
        <f t="shared" si="15"/>
        <v>239372094498.47998</v>
      </c>
      <c r="G72" s="16">
        <v>109263374405.17999</v>
      </c>
      <c r="H72" s="17"/>
      <c r="I72" s="17">
        <v>75527596233.059998</v>
      </c>
      <c r="J72" s="17">
        <v>29206621102</v>
      </c>
      <c r="K72" s="17">
        <v>-649973150</v>
      </c>
      <c r="L72" s="17">
        <v>640756566.46000004</v>
      </c>
      <c r="M72" s="17">
        <v>25383719341.779999</v>
      </c>
      <c r="N72" s="17"/>
      <c r="O72" s="17"/>
      <c r="P72" s="15">
        <f t="shared" si="16"/>
        <v>163581096302.13</v>
      </c>
      <c r="Q72" s="17">
        <v>879589620</v>
      </c>
      <c r="R72" s="17">
        <v>162701506682.13</v>
      </c>
      <c r="S72" s="15">
        <f t="shared" si="17"/>
        <v>6452644169268.0498</v>
      </c>
      <c r="T72" s="17">
        <v>4075949344169.3101</v>
      </c>
      <c r="U72" s="17">
        <v>679245992845.09998</v>
      </c>
      <c r="V72" s="17">
        <v>1427598698724.3401</v>
      </c>
      <c r="W72" s="17">
        <v>2579743276283.9302</v>
      </c>
      <c r="X72" s="17">
        <v>107494008895.38</v>
      </c>
      <c r="Y72" s="17">
        <v>173652745858.37</v>
      </c>
      <c r="Z72" s="17">
        <v>-2591039897508.3799</v>
      </c>
      <c r="AA72" s="15">
        <f t="shared" si="18"/>
        <v>0</v>
      </c>
      <c r="AB72" s="17"/>
      <c r="AC72" s="15">
        <f t="shared" si="19"/>
        <v>269507512138.87</v>
      </c>
      <c r="AD72" s="17">
        <v>715416705</v>
      </c>
      <c r="AE72" s="17">
        <v>54312026000</v>
      </c>
      <c r="AF72" s="17">
        <v>4293452896.8000002</v>
      </c>
      <c r="AG72" s="17">
        <v>210186616537.07001</v>
      </c>
      <c r="AH72" s="14">
        <f t="shared" si="20"/>
        <v>7125104872207.5303</v>
      </c>
      <c r="AI72" s="15">
        <f t="shared" si="21"/>
        <v>59626468267</v>
      </c>
      <c r="AJ72" s="18">
        <f t="shared" si="22"/>
        <v>32797231210</v>
      </c>
      <c r="AK72" s="17"/>
      <c r="AL72" s="17"/>
      <c r="AM72" s="17">
        <v>26829237054</v>
      </c>
      <c r="AN72" s="17">
        <v>171000000</v>
      </c>
      <c r="AO72" s="17"/>
      <c r="AP72" s="17">
        <v>5796994156</v>
      </c>
      <c r="AQ72" s="18">
        <f t="shared" si="23"/>
        <v>26829237057</v>
      </c>
      <c r="AR72" s="17">
        <v>26829237057</v>
      </c>
      <c r="AS72" s="17"/>
      <c r="AT72" s="15">
        <f t="shared" si="13"/>
        <v>7065478403940.5303</v>
      </c>
      <c r="AU72" s="18">
        <f t="shared" si="13"/>
        <v>7065478403940.5303</v>
      </c>
      <c r="AV72" s="17">
        <v>7065478403940.5303</v>
      </c>
    </row>
    <row r="73" spans="1:48" x14ac:dyDescent="0.25">
      <c r="A73" s="10">
        <v>72</v>
      </c>
      <c r="B73" s="11" t="s">
        <v>188</v>
      </c>
      <c r="C73" s="12" t="s">
        <v>189</v>
      </c>
      <c r="D73" s="13" t="s">
        <v>48</v>
      </c>
      <c r="E73" s="14">
        <f t="shared" si="14"/>
        <v>1236485392786</v>
      </c>
      <c r="F73" s="15">
        <f t="shared" si="15"/>
        <v>111059288786</v>
      </c>
      <c r="G73" s="16">
        <v>74549315045</v>
      </c>
      <c r="H73" s="17"/>
      <c r="I73" s="17">
        <v>32455078045</v>
      </c>
      <c r="J73" s="17"/>
      <c r="K73" s="17">
        <v>-7734439326</v>
      </c>
      <c r="L73" s="17">
        <v>859688922</v>
      </c>
      <c r="M73" s="17">
        <v>10929646100</v>
      </c>
      <c r="N73" s="17"/>
      <c r="O73" s="17"/>
      <c r="P73" s="15">
        <f t="shared" si="16"/>
        <v>85058872523</v>
      </c>
      <c r="Q73" s="17">
        <v>17280179292</v>
      </c>
      <c r="R73" s="17">
        <v>67778693231</v>
      </c>
      <c r="S73" s="15">
        <f t="shared" si="17"/>
        <v>1029929323521</v>
      </c>
      <c r="T73" s="17">
        <v>241584619144</v>
      </c>
      <c r="U73" s="17">
        <v>247461467914</v>
      </c>
      <c r="V73" s="17">
        <v>437151130982</v>
      </c>
      <c r="W73" s="17">
        <v>601851802062</v>
      </c>
      <c r="X73" s="17">
        <v>35030267272</v>
      </c>
      <c r="Y73" s="17">
        <v>14521781344</v>
      </c>
      <c r="Z73" s="17">
        <v>-547671745197</v>
      </c>
      <c r="AA73" s="15">
        <f t="shared" si="18"/>
        <v>0</v>
      </c>
      <c r="AB73" s="17"/>
      <c r="AC73" s="15">
        <f t="shared" si="19"/>
        <v>10437907956</v>
      </c>
      <c r="AD73" s="17">
        <v>746251713</v>
      </c>
      <c r="AE73" s="17">
        <v>2256000000</v>
      </c>
      <c r="AF73" s="17">
        <v>6681728136</v>
      </c>
      <c r="AG73" s="17">
        <v>753928107</v>
      </c>
      <c r="AH73" s="14">
        <f t="shared" si="20"/>
        <v>1236485392786</v>
      </c>
      <c r="AI73" s="15">
        <f t="shared" si="21"/>
        <v>9160313968</v>
      </c>
      <c r="AJ73" s="18">
        <f t="shared" si="22"/>
        <v>9160313968</v>
      </c>
      <c r="AK73" s="17">
        <v>1997021</v>
      </c>
      <c r="AL73" s="17"/>
      <c r="AM73" s="17"/>
      <c r="AN73" s="17">
        <v>55962748</v>
      </c>
      <c r="AO73" s="17">
        <v>9102354199</v>
      </c>
      <c r="AP73" s="17"/>
      <c r="AQ73" s="18">
        <f t="shared" si="23"/>
        <v>0</v>
      </c>
      <c r="AR73" s="17"/>
      <c r="AS73" s="17"/>
      <c r="AT73" s="15">
        <f t="shared" si="13"/>
        <v>1227325078818</v>
      </c>
      <c r="AU73" s="18">
        <f t="shared" si="13"/>
        <v>1227325078818</v>
      </c>
      <c r="AV73" s="17">
        <v>1227325078818</v>
      </c>
    </row>
    <row r="74" spans="1:48" x14ac:dyDescent="0.25">
      <c r="A74" s="10">
        <v>73</v>
      </c>
      <c r="B74" s="11" t="s">
        <v>190</v>
      </c>
      <c r="C74" s="12" t="s">
        <v>191</v>
      </c>
      <c r="D74" s="13" t="s">
        <v>48</v>
      </c>
      <c r="E74" s="14">
        <f t="shared" si="14"/>
        <v>869154740431.46008</v>
      </c>
      <c r="F74" s="15">
        <f t="shared" si="15"/>
        <v>18433789335.900002</v>
      </c>
      <c r="G74" s="16">
        <v>4848420336.0500002</v>
      </c>
      <c r="H74" s="17"/>
      <c r="I74" s="17">
        <v>9751834702</v>
      </c>
      <c r="J74" s="17">
        <v>4198496491</v>
      </c>
      <c r="K74" s="17">
        <v>-5759387889.5900002</v>
      </c>
      <c r="L74" s="17">
        <v>208814300.78</v>
      </c>
      <c r="M74" s="17">
        <v>5185611395.6599998</v>
      </c>
      <c r="N74" s="17"/>
      <c r="O74" s="17"/>
      <c r="P74" s="15">
        <f t="shared" si="16"/>
        <v>104537898751.32001</v>
      </c>
      <c r="Q74" s="17"/>
      <c r="R74" s="17">
        <v>104537898751.32001</v>
      </c>
      <c r="S74" s="15">
        <f t="shared" si="17"/>
        <v>725089573083.69006</v>
      </c>
      <c r="T74" s="17">
        <v>123916780579.89</v>
      </c>
      <c r="U74" s="17">
        <v>212706898061.44</v>
      </c>
      <c r="V74" s="17">
        <v>345837947250.71997</v>
      </c>
      <c r="W74" s="17">
        <v>619690646664.26001</v>
      </c>
      <c r="X74" s="17">
        <v>35526510145.349998</v>
      </c>
      <c r="Y74" s="17">
        <v>7526347228.6800003</v>
      </c>
      <c r="Z74" s="17">
        <v>-620115556846.65002</v>
      </c>
      <c r="AA74" s="15">
        <f t="shared" si="18"/>
        <v>0</v>
      </c>
      <c r="AB74" s="17"/>
      <c r="AC74" s="15">
        <f t="shared" si="19"/>
        <v>21093479260.550003</v>
      </c>
      <c r="AD74" s="17">
        <v>1847932738.0999999</v>
      </c>
      <c r="AE74" s="17">
        <v>2999622000</v>
      </c>
      <c r="AF74" s="17">
        <v>2046125600</v>
      </c>
      <c r="AG74" s="17">
        <v>14199798922.450001</v>
      </c>
      <c r="AH74" s="14">
        <f t="shared" si="20"/>
        <v>869154740431.45996</v>
      </c>
      <c r="AI74" s="15">
        <f t="shared" si="21"/>
        <v>25021624640.599998</v>
      </c>
      <c r="AJ74" s="18">
        <f t="shared" si="22"/>
        <v>5686488882.0500002</v>
      </c>
      <c r="AK74" s="17"/>
      <c r="AL74" s="17">
        <v>1495230893.6099999</v>
      </c>
      <c r="AM74" s="17"/>
      <c r="AN74" s="17">
        <v>13140231</v>
      </c>
      <c r="AO74" s="17"/>
      <c r="AP74" s="17">
        <v>4178117757.4400001</v>
      </c>
      <c r="AQ74" s="18">
        <f t="shared" si="23"/>
        <v>19335135758.549999</v>
      </c>
      <c r="AR74" s="17">
        <v>12833333109.690001</v>
      </c>
      <c r="AS74" s="17">
        <v>6501802648.8599997</v>
      </c>
      <c r="AT74" s="15">
        <f t="shared" si="13"/>
        <v>844133115790.85999</v>
      </c>
      <c r="AU74" s="18">
        <f t="shared" si="13"/>
        <v>844133115790.85999</v>
      </c>
      <c r="AV74" s="17">
        <v>844133115790.85999</v>
      </c>
    </row>
    <row r="75" spans="1:48" x14ac:dyDescent="0.25">
      <c r="A75" s="10">
        <v>74</v>
      </c>
      <c r="B75" s="11" t="s">
        <v>192</v>
      </c>
      <c r="C75" s="12" t="s">
        <v>193</v>
      </c>
      <c r="D75" s="13" t="s">
        <v>59</v>
      </c>
      <c r="E75" s="14">
        <f t="shared" si="14"/>
        <v>1440883615415.9097</v>
      </c>
      <c r="F75" s="15">
        <f t="shared" si="15"/>
        <v>106869841284.98001</v>
      </c>
      <c r="G75" s="16">
        <v>57782751169.080002</v>
      </c>
      <c r="H75" s="17"/>
      <c r="I75" s="17">
        <v>20345346282.970001</v>
      </c>
      <c r="J75" s="17">
        <v>315566845</v>
      </c>
      <c r="K75" s="17">
        <v>-38262000</v>
      </c>
      <c r="L75" s="17">
        <v>1243607825.21</v>
      </c>
      <c r="M75" s="17">
        <v>27220831162.720001</v>
      </c>
      <c r="N75" s="17"/>
      <c r="O75" s="17"/>
      <c r="P75" s="15">
        <f t="shared" si="16"/>
        <v>134863922877.74001</v>
      </c>
      <c r="Q75" s="17">
        <v>2495409624</v>
      </c>
      <c r="R75" s="17">
        <v>132368513253.74001</v>
      </c>
      <c r="S75" s="15">
        <f t="shared" si="17"/>
        <v>1109348748467.8896</v>
      </c>
      <c r="T75" s="17">
        <v>186905206151</v>
      </c>
      <c r="U75" s="17">
        <v>187636028229.01001</v>
      </c>
      <c r="V75" s="17">
        <v>408479527667.92999</v>
      </c>
      <c r="W75" s="17">
        <v>817219450256.90002</v>
      </c>
      <c r="X75" s="17">
        <v>42533096451.139999</v>
      </c>
      <c r="Y75" s="17">
        <v>23994019369</v>
      </c>
      <c r="Z75" s="17">
        <v>-557418579657.08997</v>
      </c>
      <c r="AA75" s="15">
        <f t="shared" si="18"/>
        <v>0</v>
      </c>
      <c r="AB75" s="17"/>
      <c r="AC75" s="15">
        <f t="shared" si="19"/>
        <v>89801102785.300003</v>
      </c>
      <c r="AD75" s="17">
        <v>211204158</v>
      </c>
      <c r="AE75" s="17"/>
      <c r="AF75" s="17">
        <v>36389583.339999974</v>
      </c>
      <c r="AG75" s="17">
        <v>89553509043.960007</v>
      </c>
      <c r="AH75" s="14">
        <f t="shared" si="20"/>
        <v>1440883615415.9099</v>
      </c>
      <c r="AI75" s="15">
        <f t="shared" si="21"/>
        <v>175550758.53</v>
      </c>
      <c r="AJ75" s="18">
        <f t="shared" si="22"/>
        <v>175550758.53</v>
      </c>
      <c r="AK75" s="17">
        <v>4683388</v>
      </c>
      <c r="AL75" s="17"/>
      <c r="AM75" s="17"/>
      <c r="AN75" s="17">
        <v>49034219.530000001</v>
      </c>
      <c r="AO75" s="17">
        <v>119404612</v>
      </c>
      <c r="AP75" s="17">
        <v>2428539</v>
      </c>
      <c r="AQ75" s="18">
        <f t="shared" si="23"/>
        <v>0</v>
      </c>
      <c r="AR75" s="17"/>
      <c r="AS75" s="17"/>
      <c r="AT75" s="15">
        <f t="shared" si="13"/>
        <v>1440708064657.3799</v>
      </c>
      <c r="AU75" s="18">
        <f t="shared" si="13"/>
        <v>1440708064657.3799</v>
      </c>
      <c r="AV75" s="17">
        <v>1440708064657.3799</v>
      </c>
    </row>
    <row r="76" spans="1:48" x14ac:dyDescent="0.25">
      <c r="A76" s="10">
        <v>75</v>
      </c>
      <c r="B76" s="11" t="s">
        <v>194</v>
      </c>
      <c r="C76" s="12" t="s">
        <v>195</v>
      </c>
      <c r="D76" s="13" t="s">
        <v>48</v>
      </c>
      <c r="E76" s="14">
        <f t="shared" si="14"/>
        <v>833400056881.16614</v>
      </c>
      <c r="F76" s="15">
        <f t="shared" si="15"/>
        <v>61200754538.549995</v>
      </c>
      <c r="G76" s="16">
        <v>54275784070.029999</v>
      </c>
      <c r="H76" s="17"/>
      <c r="I76" s="17">
        <v>7503998926</v>
      </c>
      <c r="J76" s="17">
        <v>154439789.16999999</v>
      </c>
      <c r="K76" s="17">
        <v>-4501900625.6499996</v>
      </c>
      <c r="L76" s="17"/>
      <c r="M76" s="17">
        <v>3768432379</v>
      </c>
      <c r="N76" s="17"/>
      <c r="O76" s="17"/>
      <c r="P76" s="15">
        <f t="shared" si="16"/>
        <v>48757403500</v>
      </c>
      <c r="Q76" s="17">
        <v>734504500</v>
      </c>
      <c r="R76" s="17">
        <v>48022899000</v>
      </c>
      <c r="S76" s="15">
        <f t="shared" si="17"/>
        <v>718818929549.28003</v>
      </c>
      <c r="T76" s="17">
        <v>92965452772.25</v>
      </c>
      <c r="U76" s="17">
        <v>180912469515.54001</v>
      </c>
      <c r="V76" s="17">
        <v>446078981729.57001</v>
      </c>
      <c r="W76" s="17">
        <v>716787591894.91003</v>
      </c>
      <c r="X76" s="17">
        <v>65911718597.699997</v>
      </c>
      <c r="Y76" s="17">
        <v>31557146899</v>
      </c>
      <c r="Z76" s="17">
        <v>-815394431859.68994</v>
      </c>
      <c r="AA76" s="15">
        <f t="shared" si="18"/>
        <v>0</v>
      </c>
      <c r="AB76" s="17"/>
      <c r="AC76" s="15">
        <f t="shared" si="19"/>
        <v>4622969293.3359995</v>
      </c>
      <c r="AD76" s="17"/>
      <c r="AE76" s="17"/>
      <c r="AF76" s="17">
        <v>184412416.667</v>
      </c>
      <c r="AG76" s="17">
        <v>4438556876.6689997</v>
      </c>
      <c r="AH76" s="14">
        <f t="shared" si="20"/>
        <v>833400056881.16992</v>
      </c>
      <c r="AI76" s="15">
        <f t="shared" si="21"/>
        <v>76035902.319999993</v>
      </c>
      <c r="AJ76" s="18">
        <f t="shared" si="22"/>
        <v>76035902.319999993</v>
      </c>
      <c r="AK76" s="17">
        <v>669200</v>
      </c>
      <c r="AL76" s="17"/>
      <c r="AM76" s="17"/>
      <c r="AN76" s="17">
        <v>75366702.319999993</v>
      </c>
      <c r="AO76" s="17"/>
      <c r="AP76" s="17"/>
      <c r="AQ76" s="18">
        <f t="shared" si="23"/>
        <v>0</v>
      </c>
      <c r="AR76" s="17"/>
      <c r="AS76" s="17"/>
      <c r="AT76" s="15">
        <f t="shared" si="13"/>
        <v>833324020978.84998</v>
      </c>
      <c r="AU76" s="18">
        <f t="shared" si="13"/>
        <v>833324020978.84998</v>
      </c>
      <c r="AV76" s="17">
        <v>833324020978.84998</v>
      </c>
    </row>
    <row r="77" spans="1:48" x14ac:dyDescent="0.25">
      <c r="A77" s="10">
        <v>76</v>
      </c>
      <c r="B77" s="11" t="s">
        <v>196</v>
      </c>
      <c r="C77" s="12" t="s">
        <v>197</v>
      </c>
      <c r="D77" s="13" t="s">
        <v>48</v>
      </c>
      <c r="E77" s="14">
        <f t="shared" si="14"/>
        <v>2056226233476.6599</v>
      </c>
      <c r="F77" s="15">
        <f t="shared" si="15"/>
        <v>96011549888.509995</v>
      </c>
      <c r="G77" s="16">
        <v>54391038705.580002</v>
      </c>
      <c r="H77" s="17"/>
      <c r="I77" s="17">
        <v>43505942689.129997</v>
      </c>
      <c r="J77" s="17">
        <v>277646314.5</v>
      </c>
      <c r="K77" s="17">
        <v>-17546351037.189999</v>
      </c>
      <c r="L77" s="17">
        <v>76513245</v>
      </c>
      <c r="M77" s="17">
        <v>15306759971.49</v>
      </c>
      <c r="N77" s="17"/>
      <c r="O77" s="17"/>
      <c r="P77" s="15">
        <f t="shared" si="16"/>
        <v>59409543967.25</v>
      </c>
      <c r="Q77" s="17">
        <v>220292826</v>
      </c>
      <c r="R77" s="17">
        <v>59189251141.25</v>
      </c>
      <c r="S77" s="15">
        <f t="shared" si="17"/>
        <v>1816048633020.1099</v>
      </c>
      <c r="T77" s="17">
        <v>305004861180</v>
      </c>
      <c r="U77" s="17">
        <v>321368578354.84003</v>
      </c>
      <c r="V77" s="17">
        <v>684506120967.46997</v>
      </c>
      <c r="W77" s="17">
        <v>1353573667926.7</v>
      </c>
      <c r="X77" s="17">
        <v>117377822025.37</v>
      </c>
      <c r="Y77" s="17">
        <v>134434745456.33</v>
      </c>
      <c r="Z77" s="17">
        <v>-1100217162890.6001</v>
      </c>
      <c r="AA77" s="15">
        <f t="shared" si="18"/>
        <v>0</v>
      </c>
      <c r="AB77" s="17"/>
      <c r="AC77" s="15">
        <f t="shared" si="19"/>
        <v>84756506600.790009</v>
      </c>
      <c r="AD77" s="17">
        <v>231726241</v>
      </c>
      <c r="AE77" s="17">
        <v>15401867300</v>
      </c>
      <c r="AF77" s="17">
        <v>5767902821.6800003</v>
      </c>
      <c r="AG77" s="17">
        <v>63355010238.110001</v>
      </c>
      <c r="AH77" s="14">
        <f t="shared" si="20"/>
        <v>2056226233476.6101</v>
      </c>
      <c r="AI77" s="15">
        <f t="shared" si="21"/>
        <v>15938613430.809999</v>
      </c>
      <c r="AJ77" s="18">
        <f t="shared" si="22"/>
        <v>15938613430.809999</v>
      </c>
      <c r="AK77" s="17">
        <v>29117461</v>
      </c>
      <c r="AL77" s="17"/>
      <c r="AM77" s="17"/>
      <c r="AN77" s="17">
        <v>104523950.01000001</v>
      </c>
      <c r="AO77" s="17">
        <v>14464326139</v>
      </c>
      <c r="AP77" s="17">
        <v>1340645880.8</v>
      </c>
      <c r="AQ77" s="18">
        <f t="shared" si="23"/>
        <v>0</v>
      </c>
      <c r="AR77" s="17"/>
      <c r="AS77" s="17"/>
      <c r="AT77" s="15">
        <f t="shared" si="13"/>
        <v>2040287620045.8</v>
      </c>
      <c r="AU77" s="18">
        <f t="shared" si="13"/>
        <v>2040287620045.8</v>
      </c>
      <c r="AV77" s="17">
        <v>2040287620045.8</v>
      </c>
    </row>
    <row r="78" spans="1:48" x14ac:dyDescent="0.25">
      <c r="A78" s="10">
        <v>77</v>
      </c>
      <c r="B78" s="11" t="s">
        <v>198</v>
      </c>
      <c r="C78" s="12" t="s">
        <v>199</v>
      </c>
      <c r="D78" s="13" t="s">
        <v>48</v>
      </c>
      <c r="E78" s="14">
        <f t="shared" si="14"/>
        <v>2429453615523.1396</v>
      </c>
      <c r="F78" s="15">
        <f t="shared" si="15"/>
        <v>75976129800.929993</v>
      </c>
      <c r="G78" s="16">
        <v>23593466342.98</v>
      </c>
      <c r="H78" s="17"/>
      <c r="I78" s="17">
        <v>44546826209</v>
      </c>
      <c r="J78" s="17">
        <v>11745676.800000001</v>
      </c>
      <c r="K78" s="17">
        <v>-21521874426.139999</v>
      </c>
      <c r="L78" s="17">
        <v>225628660.28999999</v>
      </c>
      <c r="M78" s="17">
        <v>29120337338</v>
      </c>
      <c r="N78" s="17"/>
      <c r="O78" s="17"/>
      <c r="P78" s="15">
        <f t="shared" si="16"/>
        <v>24952000000</v>
      </c>
      <c r="Q78" s="17"/>
      <c r="R78" s="17">
        <v>24952000000</v>
      </c>
      <c r="S78" s="15">
        <f t="shared" si="17"/>
        <v>2090546431471.1797</v>
      </c>
      <c r="T78" s="17">
        <v>655393508247</v>
      </c>
      <c r="U78" s="17">
        <v>222496461150.44</v>
      </c>
      <c r="V78" s="17">
        <v>581063337161.28003</v>
      </c>
      <c r="W78" s="17">
        <v>1147788515477</v>
      </c>
      <c r="X78" s="17">
        <v>54193283668</v>
      </c>
      <c r="Y78" s="17">
        <v>36917332394</v>
      </c>
      <c r="Z78" s="17">
        <v>-607306006626.54004</v>
      </c>
      <c r="AA78" s="15">
        <f t="shared" si="18"/>
        <v>0</v>
      </c>
      <c r="AB78" s="17"/>
      <c r="AC78" s="15">
        <f t="shared" si="19"/>
        <v>237979054251.03</v>
      </c>
      <c r="AD78" s="17">
        <v>329220283.44</v>
      </c>
      <c r="AE78" s="17"/>
      <c r="AF78" s="17">
        <v>1673340261.75</v>
      </c>
      <c r="AG78" s="17">
        <v>235976493705.84</v>
      </c>
      <c r="AH78" s="14">
        <f t="shared" si="20"/>
        <v>2429453615523.1499</v>
      </c>
      <c r="AI78" s="15">
        <f t="shared" si="21"/>
        <v>20532747157.880001</v>
      </c>
      <c r="AJ78" s="18">
        <f t="shared" si="22"/>
        <v>20532747157.880001</v>
      </c>
      <c r="AK78" s="17">
        <v>17723019</v>
      </c>
      <c r="AL78" s="17"/>
      <c r="AM78" s="17"/>
      <c r="AN78" s="17">
        <v>81213447.879999995</v>
      </c>
      <c r="AO78" s="17">
        <v>19668717484</v>
      </c>
      <c r="AP78" s="17">
        <v>765093207</v>
      </c>
      <c r="AQ78" s="18">
        <f t="shared" si="23"/>
        <v>0</v>
      </c>
      <c r="AR78" s="17"/>
      <c r="AS78" s="17"/>
      <c r="AT78" s="15">
        <f t="shared" si="13"/>
        <v>2408920868365.27</v>
      </c>
      <c r="AU78" s="18">
        <f t="shared" si="13"/>
        <v>2408920868365.27</v>
      </c>
      <c r="AV78" s="17">
        <v>2408920868365.27</v>
      </c>
    </row>
    <row r="79" spans="1:48" x14ac:dyDescent="0.25">
      <c r="A79" s="10">
        <v>78</v>
      </c>
      <c r="B79" s="11" t="s">
        <v>200</v>
      </c>
      <c r="C79" s="12" t="s">
        <v>201</v>
      </c>
      <c r="D79" s="13" t="s">
        <v>48</v>
      </c>
      <c r="E79" s="14">
        <f t="shared" si="14"/>
        <v>1802642385364.3303</v>
      </c>
      <c r="F79" s="15">
        <f t="shared" si="15"/>
        <v>72284179354.359985</v>
      </c>
      <c r="G79" s="16">
        <v>22004356720.059998</v>
      </c>
      <c r="H79" s="17"/>
      <c r="I79" s="17">
        <v>62800026195</v>
      </c>
      <c r="J79" s="17"/>
      <c r="K79" s="17">
        <v>-21998123743.52</v>
      </c>
      <c r="L79" s="17">
        <v>183099607.81999999</v>
      </c>
      <c r="M79" s="17">
        <v>9294820575</v>
      </c>
      <c r="N79" s="17"/>
      <c r="O79" s="17"/>
      <c r="P79" s="15">
        <f t="shared" si="16"/>
        <v>37855051528.400002</v>
      </c>
      <c r="Q79" s="17"/>
      <c r="R79" s="17">
        <v>37855051528.400002</v>
      </c>
      <c r="S79" s="15">
        <f t="shared" si="17"/>
        <v>1665484054995.2803</v>
      </c>
      <c r="T79" s="17">
        <v>200006076326</v>
      </c>
      <c r="U79" s="17">
        <v>231987655239.04001</v>
      </c>
      <c r="V79" s="17">
        <v>524517791389.20001</v>
      </c>
      <c r="W79" s="17">
        <v>1079812107851</v>
      </c>
      <c r="X79" s="17">
        <v>126044655039.03999</v>
      </c>
      <c r="Y79" s="17">
        <v>116431714231</v>
      </c>
      <c r="Z79" s="17">
        <v>-613315945080</v>
      </c>
      <c r="AA79" s="15">
        <f t="shared" si="18"/>
        <v>0</v>
      </c>
      <c r="AB79" s="17"/>
      <c r="AC79" s="15">
        <f t="shared" si="19"/>
        <v>27019099486.290001</v>
      </c>
      <c r="AD79" s="17"/>
      <c r="AE79" s="17"/>
      <c r="AF79" s="17">
        <v>312568000</v>
      </c>
      <c r="AG79" s="17">
        <v>26706531486.290001</v>
      </c>
      <c r="AH79" s="14">
        <f t="shared" si="20"/>
        <v>1802642385364.29</v>
      </c>
      <c r="AI79" s="15">
        <f t="shared" si="21"/>
        <v>17124861473</v>
      </c>
      <c r="AJ79" s="18">
        <f t="shared" si="22"/>
        <v>17124861473</v>
      </c>
      <c r="AK79" s="17"/>
      <c r="AL79" s="17"/>
      <c r="AM79" s="17"/>
      <c r="AN79" s="17">
        <v>17705476</v>
      </c>
      <c r="AO79" s="17">
        <v>16706928394</v>
      </c>
      <c r="AP79" s="17">
        <v>400227603</v>
      </c>
      <c r="AQ79" s="18">
        <f t="shared" si="23"/>
        <v>0</v>
      </c>
      <c r="AR79" s="17"/>
      <c r="AS79" s="17"/>
      <c r="AT79" s="15">
        <f t="shared" si="13"/>
        <v>1785517523891.29</v>
      </c>
      <c r="AU79" s="18">
        <f t="shared" si="13"/>
        <v>1785517523891.29</v>
      </c>
      <c r="AV79" s="17">
        <v>1785517523891.29</v>
      </c>
    </row>
    <row r="80" spans="1:48" x14ac:dyDescent="0.25">
      <c r="A80" s="10">
        <v>79</v>
      </c>
      <c r="B80" s="11" t="s">
        <v>202</v>
      </c>
      <c r="C80" s="12" t="s">
        <v>1156</v>
      </c>
      <c r="D80" s="13" t="s">
        <v>48</v>
      </c>
      <c r="E80" s="14">
        <f t="shared" si="14"/>
        <v>32205806712106.738</v>
      </c>
      <c r="F80" s="15">
        <f t="shared" si="15"/>
        <v>704603612445.52002</v>
      </c>
      <c r="G80" s="16">
        <v>68586601600.199997</v>
      </c>
      <c r="H80" s="17"/>
      <c r="I80" s="17">
        <v>81336766016.139999</v>
      </c>
      <c r="J80" s="17">
        <v>1471513930</v>
      </c>
      <c r="K80" s="17">
        <v>-41630360217.040001</v>
      </c>
      <c r="L80" s="17">
        <v>419311990.06999999</v>
      </c>
      <c r="M80" s="17">
        <v>594419779126.15002</v>
      </c>
      <c r="N80" s="17"/>
      <c r="O80" s="17"/>
      <c r="P80" s="15">
        <f t="shared" si="16"/>
        <v>1504280344728.28</v>
      </c>
      <c r="Q80" s="17">
        <v>1884726475.6800001</v>
      </c>
      <c r="R80" s="17">
        <v>1502395618252.6001</v>
      </c>
      <c r="S80" s="15">
        <f t="shared" si="17"/>
        <v>29762874683846.789</v>
      </c>
      <c r="T80" s="17">
        <v>13627093957575.5</v>
      </c>
      <c r="U80" s="17">
        <v>2778668330379.9902</v>
      </c>
      <c r="V80" s="17">
        <v>6731808821072.4102</v>
      </c>
      <c r="W80" s="17">
        <v>13430573750819.699</v>
      </c>
      <c r="X80" s="17">
        <v>1850490305085.8999</v>
      </c>
      <c r="Y80" s="17">
        <v>1269358021825.72</v>
      </c>
      <c r="Z80" s="17">
        <v>-9925118502912.4199</v>
      </c>
      <c r="AA80" s="15">
        <f t="shared" si="18"/>
        <v>0</v>
      </c>
      <c r="AB80" s="17"/>
      <c r="AC80" s="15">
        <f t="shared" si="19"/>
        <v>234048071086.14999</v>
      </c>
      <c r="AD80" s="17">
        <v>9949025504.4899998</v>
      </c>
      <c r="AE80" s="17">
        <v>165545500003</v>
      </c>
      <c r="AF80" s="17">
        <v>37041770057.309998</v>
      </c>
      <c r="AG80" s="17">
        <v>21511775521.349998</v>
      </c>
      <c r="AH80" s="14">
        <f t="shared" si="20"/>
        <v>32205806712106.711</v>
      </c>
      <c r="AI80" s="15">
        <f t="shared" si="21"/>
        <v>239233483958.20999</v>
      </c>
      <c r="AJ80" s="18">
        <f t="shared" si="22"/>
        <v>239233483958.20999</v>
      </c>
      <c r="AK80" s="17">
        <v>323745509</v>
      </c>
      <c r="AL80" s="17"/>
      <c r="AM80" s="17"/>
      <c r="AN80" s="17">
        <v>609629164.37</v>
      </c>
      <c r="AO80" s="17">
        <v>234654467866.23999</v>
      </c>
      <c r="AP80" s="17">
        <v>3645641418.5999999</v>
      </c>
      <c r="AQ80" s="18">
        <f t="shared" si="23"/>
        <v>0</v>
      </c>
      <c r="AR80" s="17"/>
      <c r="AS80" s="17"/>
      <c r="AT80" s="15">
        <f t="shared" si="13"/>
        <v>31966573228148.5</v>
      </c>
      <c r="AU80" s="18">
        <f t="shared" si="13"/>
        <v>31966573228148.5</v>
      </c>
      <c r="AV80" s="17">
        <v>31966573228148.5</v>
      </c>
    </row>
    <row r="81" spans="1:48" x14ac:dyDescent="0.25">
      <c r="A81" s="10">
        <v>80</v>
      </c>
      <c r="B81" s="11" t="s">
        <v>203</v>
      </c>
      <c r="C81" s="12" t="s">
        <v>204</v>
      </c>
      <c r="D81" s="13" t="s">
        <v>59</v>
      </c>
      <c r="E81" s="14">
        <f t="shared" si="14"/>
        <v>9037791429166.9805</v>
      </c>
      <c r="F81" s="15">
        <f t="shared" si="15"/>
        <v>564857800016.60999</v>
      </c>
      <c r="G81" s="16">
        <v>215505810070.45999</v>
      </c>
      <c r="H81" s="17"/>
      <c r="I81" s="17">
        <v>112500228794.06999</v>
      </c>
      <c r="J81" s="17">
        <v>11493903651.24</v>
      </c>
      <c r="K81" s="17">
        <v>-71340158776.360001</v>
      </c>
      <c r="L81" s="17">
        <v>62500000</v>
      </c>
      <c r="M81" s="17">
        <v>296635516277.20001</v>
      </c>
      <c r="N81" s="17"/>
      <c r="O81" s="17"/>
      <c r="P81" s="15">
        <f t="shared" si="16"/>
        <v>510583993890</v>
      </c>
      <c r="Q81" s="17">
        <v>537300000</v>
      </c>
      <c r="R81" s="17">
        <v>510046693890</v>
      </c>
      <c r="S81" s="15">
        <f t="shared" si="17"/>
        <v>7788966559249.8506</v>
      </c>
      <c r="T81" s="17">
        <v>980699224385.23999</v>
      </c>
      <c r="U81" s="17">
        <v>1472013838063.45</v>
      </c>
      <c r="V81" s="17">
        <v>2757470425996.2798</v>
      </c>
      <c r="W81" s="17">
        <v>7504157593017.6396</v>
      </c>
      <c r="X81" s="17">
        <v>96229032554.720001</v>
      </c>
      <c r="Y81" s="17">
        <v>787126441190.48999</v>
      </c>
      <c r="Z81" s="17">
        <v>-5808729995957.9697</v>
      </c>
      <c r="AA81" s="15">
        <f t="shared" si="18"/>
        <v>0</v>
      </c>
      <c r="AB81" s="17"/>
      <c r="AC81" s="15">
        <f t="shared" si="19"/>
        <v>173383076010.52002</v>
      </c>
      <c r="AD81" s="17">
        <v>6306966250.6599998</v>
      </c>
      <c r="AE81" s="17">
        <v>488750000</v>
      </c>
      <c r="AF81" s="17">
        <v>8020407736.039999</v>
      </c>
      <c r="AG81" s="17">
        <v>158566952023.82001</v>
      </c>
      <c r="AH81" s="14">
        <f t="shared" si="20"/>
        <v>9037791429166.9805</v>
      </c>
      <c r="AI81" s="15">
        <f t="shared" si="21"/>
        <v>41879286008.139999</v>
      </c>
      <c r="AJ81" s="18">
        <f t="shared" si="22"/>
        <v>41879286008.139999</v>
      </c>
      <c r="AK81" s="17">
        <v>4724631</v>
      </c>
      <c r="AL81" s="17"/>
      <c r="AM81" s="17"/>
      <c r="AN81" s="17">
        <v>204861282.91999999</v>
      </c>
      <c r="AO81" s="17">
        <v>40393493556.220001</v>
      </c>
      <c r="AP81" s="17">
        <v>1276206538</v>
      </c>
      <c r="AQ81" s="18">
        <f t="shared" si="23"/>
        <v>0</v>
      </c>
      <c r="AR81" s="17"/>
      <c r="AS81" s="17"/>
      <c r="AT81" s="15">
        <f t="shared" si="13"/>
        <v>8995912143158.8398</v>
      </c>
      <c r="AU81" s="18">
        <f t="shared" si="13"/>
        <v>8995912143158.8398</v>
      </c>
      <c r="AV81" s="17">
        <v>8995912143158.8398</v>
      </c>
    </row>
    <row r="82" spans="1:48" x14ac:dyDescent="0.25">
      <c r="A82" s="10">
        <v>81</v>
      </c>
      <c r="B82" s="11" t="s">
        <v>205</v>
      </c>
      <c r="C82" s="12" t="s">
        <v>206</v>
      </c>
      <c r="D82" s="13" t="s">
        <v>59</v>
      </c>
      <c r="E82" s="14">
        <f t="shared" si="14"/>
        <v>3886004688630.8311</v>
      </c>
      <c r="F82" s="15">
        <f t="shared" si="15"/>
        <v>189040248941.61996</v>
      </c>
      <c r="G82" s="16">
        <v>81265528728.919998</v>
      </c>
      <c r="H82" s="17"/>
      <c r="I82" s="17">
        <v>59130625520.159996</v>
      </c>
      <c r="J82" s="17"/>
      <c r="K82" s="17"/>
      <c r="L82" s="17">
        <v>192534956.26999998</v>
      </c>
      <c r="M82" s="17">
        <v>48451559736.269997</v>
      </c>
      <c r="N82" s="17"/>
      <c r="O82" s="17"/>
      <c r="P82" s="15">
        <f t="shared" si="16"/>
        <v>117383923678.89999</v>
      </c>
      <c r="Q82" s="17">
        <v>5462129577.6400003</v>
      </c>
      <c r="R82" s="17">
        <v>111921794101.25999</v>
      </c>
      <c r="S82" s="15">
        <f t="shared" si="17"/>
        <v>3497066644670.0811</v>
      </c>
      <c r="T82" s="17">
        <v>633754236466</v>
      </c>
      <c r="U82" s="17">
        <v>589975486948.25</v>
      </c>
      <c r="V82" s="17">
        <v>1225143497776.8501</v>
      </c>
      <c r="W82" s="17">
        <v>2320778013820.54</v>
      </c>
      <c r="X82" s="17">
        <v>18183947952.080002</v>
      </c>
      <c r="Y82" s="17">
        <v>553456535026.5</v>
      </c>
      <c r="Z82" s="17">
        <v>-1844225073320.1399</v>
      </c>
      <c r="AA82" s="15">
        <f t="shared" si="18"/>
        <v>0</v>
      </c>
      <c r="AB82" s="17"/>
      <c r="AC82" s="15">
        <f t="shared" si="19"/>
        <v>82513871340.230011</v>
      </c>
      <c r="AD82" s="17">
        <v>3392088990.0999999</v>
      </c>
      <c r="AE82" s="17">
        <v>13820017056</v>
      </c>
      <c r="AF82" s="17">
        <v>1391198300</v>
      </c>
      <c r="AG82" s="17">
        <v>63910566994.13002</v>
      </c>
      <c r="AH82" s="14">
        <f t="shared" si="20"/>
        <v>3886004688630.8301</v>
      </c>
      <c r="AI82" s="15">
        <f t="shared" si="21"/>
        <v>61833993169.340004</v>
      </c>
      <c r="AJ82" s="18">
        <f t="shared" si="22"/>
        <v>61833993169.340004</v>
      </c>
      <c r="AK82" s="17">
        <v>806764897.38999999</v>
      </c>
      <c r="AL82" s="17"/>
      <c r="AM82" s="17"/>
      <c r="AN82" s="17">
        <v>7421306283.2700005</v>
      </c>
      <c r="AO82" s="17">
        <v>52086993632.510002</v>
      </c>
      <c r="AP82" s="17">
        <v>1518928356.1700001</v>
      </c>
      <c r="AQ82" s="18">
        <f t="shared" si="23"/>
        <v>0</v>
      </c>
      <c r="AR82" s="17"/>
      <c r="AS82" s="17"/>
      <c r="AT82" s="15">
        <f t="shared" ref="AT82:AU101" si="24">SUM(AU82)</f>
        <v>3824170695461.4902</v>
      </c>
      <c r="AU82" s="18">
        <f t="shared" si="24"/>
        <v>3824170695461.4902</v>
      </c>
      <c r="AV82" s="17">
        <v>3824170695461.4902</v>
      </c>
    </row>
    <row r="83" spans="1:48" x14ac:dyDescent="0.25">
      <c r="A83" s="10">
        <v>82</v>
      </c>
      <c r="B83" s="11" t="s">
        <v>207</v>
      </c>
      <c r="C83" s="12" t="s">
        <v>208</v>
      </c>
      <c r="D83" s="13" t="s">
        <v>48</v>
      </c>
      <c r="E83" s="14">
        <f t="shared" si="14"/>
        <v>3185025606938.1899</v>
      </c>
      <c r="F83" s="15">
        <f t="shared" si="15"/>
        <v>304068591938.15002</v>
      </c>
      <c r="G83" s="16">
        <v>254187047714.01999</v>
      </c>
      <c r="H83" s="17"/>
      <c r="I83" s="17">
        <v>69030275634.639999</v>
      </c>
      <c r="J83" s="17"/>
      <c r="K83" s="17">
        <v>-31074171455.41</v>
      </c>
      <c r="L83" s="17"/>
      <c r="M83" s="17">
        <v>11925440044.9</v>
      </c>
      <c r="N83" s="17"/>
      <c r="O83" s="17"/>
      <c r="P83" s="15">
        <f t="shared" si="16"/>
        <v>67372637091</v>
      </c>
      <c r="Q83" s="17">
        <v>0</v>
      </c>
      <c r="R83" s="17">
        <v>67372637091</v>
      </c>
      <c r="S83" s="15">
        <f t="shared" si="17"/>
        <v>2671308189371.9199</v>
      </c>
      <c r="T83" s="17">
        <v>635670548795.64001</v>
      </c>
      <c r="U83" s="17">
        <v>389031479077.06</v>
      </c>
      <c r="V83" s="17">
        <v>1304253561227.8899</v>
      </c>
      <c r="W83" s="17">
        <v>1589346486698.96</v>
      </c>
      <c r="X83" s="17">
        <v>20629819324.329998</v>
      </c>
      <c r="Y83" s="17">
        <v>15055810813.93</v>
      </c>
      <c r="Z83" s="17">
        <v>-1282679516565.8901</v>
      </c>
      <c r="AA83" s="15">
        <f t="shared" si="18"/>
        <v>0</v>
      </c>
      <c r="AB83" s="17"/>
      <c r="AC83" s="15">
        <f t="shared" si="19"/>
        <v>142276188537.12</v>
      </c>
      <c r="AD83" s="17">
        <v>75199161736.300003</v>
      </c>
      <c r="AE83" s="17"/>
      <c r="AF83" s="17">
        <v>909031026.46999931</v>
      </c>
      <c r="AG83" s="17">
        <v>66167995774.349998</v>
      </c>
      <c r="AH83" s="14">
        <f t="shared" si="20"/>
        <v>3185025606938.1899</v>
      </c>
      <c r="AI83" s="15">
        <f t="shared" si="21"/>
        <v>23766025683.73</v>
      </c>
      <c r="AJ83" s="18">
        <f t="shared" si="22"/>
        <v>23766025683.73</v>
      </c>
      <c r="AK83" s="17">
        <v>6576062672.5799999</v>
      </c>
      <c r="AL83" s="17"/>
      <c r="AM83" s="17"/>
      <c r="AN83" s="17">
        <v>258895177.15000001</v>
      </c>
      <c r="AO83" s="17">
        <v>8399590861</v>
      </c>
      <c r="AP83" s="17">
        <v>8531476973</v>
      </c>
      <c r="AQ83" s="18">
        <f t="shared" si="23"/>
        <v>0</v>
      </c>
      <c r="AR83" s="17"/>
      <c r="AS83" s="17"/>
      <c r="AT83" s="15">
        <f t="shared" si="24"/>
        <v>3161259581254.46</v>
      </c>
      <c r="AU83" s="18">
        <f t="shared" si="24"/>
        <v>3161259581254.46</v>
      </c>
      <c r="AV83" s="17">
        <v>3161259581254.46</v>
      </c>
    </row>
    <row r="84" spans="1:48" x14ac:dyDescent="0.25">
      <c r="A84" s="10">
        <v>83</v>
      </c>
      <c r="B84" s="11" t="s">
        <v>209</v>
      </c>
      <c r="C84" s="12" t="s">
        <v>210</v>
      </c>
      <c r="D84" s="13" t="s">
        <v>48</v>
      </c>
      <c r="E84" s="14">
        <f t="shared" si="14"/>
        <v>4085230964652.4907</v>
      </c>
      <c r="F84" s="15">
        <f t="shared" si="15"/>
        <v>278495844447.92004</v>
      </c>
      <c r="G84" s="16">
        <v>206276447509.47003</v>
      </c>
      <c r="H84" s="17"/>
      <c r="I84" s="17">
        <v>55198092493.070007</v>
      </c>
      <c r="J84" s="17">
        <v>3970034395.1399999</v>
      </c>
      <c r="K84" s="17">
        <v>-818134577.76999998</v>
      </c>
      <c r="L84" s="17"/>
      <c r="M84" s="17">
        <v>13869404628.01</v>
      </c>
      <c r="N84" s="17"/>
      <c r="O84" s="17"/>
      <c r="P84" s="15">
        <f t="shared" si="16"/>
        <v>218965160468.54999</v>
      </c>
      <c r="Q84" s="17">
        <v>33197090688.559998</v>
      </c>
      <c r="R84" s="17">
        <v>185768069779.98999</v>
      </c>
      <c r="S84" s="15">
        <f t="shared" si="17"/>
        <v>3583591552527.0205</v>
      </c>
      <c r="T84" s="17">
        <v>412925112909.44</v>
      </c>
      <c r="U84" s="17">
        <v>740239419957.14001</v>
      </c>
      <c r="V84" s="17">
        <v>1714800650805.02</v>
      </c>
      <c r="W84" s="17">
        <v>5330605595677.7998</v>
      </c>
      <c r="X84" s="17">
        <v>88838950919.339996</v>
      </c>
      <c r="Y84" s="17">
        <v>44999693178.199997</v>
      </c>
      <c r="Z84" s="17">
        <v>-4748817870919.9199</v>
      </c>
      <c r="AA84" s="15">
        <f t="shared" si="18"/>
        <v>0</v>
      </c>
      <c r="AB84" s="17"/>
      <c r="AC84" s="15">
        <f t="shared" si="19"/>
        <v>4178407209</v>
      </c>
      <c r="AD84" s="17"/>
      <c r="AE84" s="17">
        <v>2246500000</v>
      </c>
      <c r="AF84" s="17"/>
      <c r="AG84" s="17">
        <v>1931907209</v>
      </c>
      <c r="AH84" s="14">
        <f t="shared" si="20"/>
        <v>4085230964652.4902</v>
      </c>
      <c r="AI84" s="15">
        <f t="shared" si="21"/>
        <v>20300587977.310001</v>
      </c>
      <c r="AJ84" s="18">
        <f t="shared" si="22"/>
        <v>20300587977.310001</v>
      </c>
      <c r="AK84" s="17">
        <v>3943656</v>
      </c>
      <c r="AL84" s="17"/>
      <c r="AM84" s="17"/>
      <c r="AN84" s="17"/>
      <c r="AO84" s="17">
        <v>20296644321.310001</v>
      </c>
      <c r="AP84" s="17"/>
      <c r="AQ84" s="18">
        <f t="shared" si="23"/>
        <v>0</v>
      </c>
      <c r="AR84" s="17"/>
      <c r="AS84" s="17"/>
      <c r="AT84" s="15">
        <f t="shared" si="24"/>
        <v>4064930376675.1802</v>
      </c>
      <c r="AU84" s="18">
        <f t="shared" si="24"/>
        <v>4064930376675.1802</v>
      </c>
      <c r="AV84" s="17">
        <v>4064930376675.1802</v>
      </c>
    </row>
    <row r="85" spans="1:48" x14ac:dyDescent="0.25">
      <c r="A85" s="10">
        <v>84</v>
      </c>
      <c r="B85" s="11" t="s">
        <v>211</v>
      </c>
      <c r="C85" s="12" t="s">
        <v>212</v>
      </c>
      <c r="D85" s="13" t="s">
        <v>48</v>
      </c>
      <c r="E85" s="14">
        <f t="shared" si="14"/>
        <v>2461090638672.4004</v>
      </c>
      <c r="F85" s="15">
        <f t="shared" si="15"/>
        <v>147625081012.10001</v>
      </c>
      <c r="G85" s="16">
        <v>56240013557.729996</v>
      </c>
      <c r="H85" s="17"/>
      <c r="I85" s="17">
        <v>36443228812.620003</v>
      </c>
      <c r="J85" s="17">
        <v>366922865</v>
      </c>
      <c r="K85" s="17">
        <v>-14677019731.389999</v>
      </c>
      <c r="L85" s="17"/>
      <c r="M85" s="17">
        <v>69251935508.139999</v>
      </c>
      <c r="N85" s="17"/>
      <c r="O85" s="17"/>
      <c r="P85" s="15">
        <f t="shared" si="16"/>
        <v>19739034895.389999</v>
      </c>
      <c r="Q85" s="17">
        <v>1280434895.3900001</v>
      </c>
      <c r="R85" s="17">
        <v>18458600000</v>
      </c>
      <c r="S85" s="15">
        <f t="shared" si="17"/>
        <v>2218889851061.4102</v>
      </c>
      <c r="T85" s="17">
        <v>701023919636.97998</v>
      </c>
      <c r="U85" s="17">
        <v>473584227601.62</v>
      </c>
      <c r="V85" s="17">
        <v>864061301388.70996</v>
      </c>
      <c r="W85" s="17">
        <v>1912430689839.8301</v>
      </c>
      <c r="X85" s="17">
        <v>18353069537.599998</v>
      </c>
      <c r="Y85" s="17">
        <v>13920469089.540001</v>
      </c>
      <c r="Z85" s="17">
        <v>-1764483826032.8701</v>
      </c>
      <c r="AA85" s="15">
        <f t="shared" si="18"/>
        <v>0</v>
      </c>
      <c r="AB85" s="17"/>
      <c r="AC85" s="15">
        <f t="shared" si="19"/>
        <v>74836671703.5</v>
      </c>
      <c r="AD85" s="17"/>
      <c r="AE85" s="17"/>
      <c r="AF85" s="17">
        <v>11271218570.07</v>
      </c>
      <c r="AG85" s="17">
        <v>63565453133.429993</v>
      </c>
      <c r="AH85" s="14">
        <f t="shared" si="20"/>
        <v>2461090638672.7798</v>
      </c>
      <c r="AI85" s="15">
        <f t="shared" si="21"/>
        <v>2080421649</v>
      </c>
      <c r="AJ85" s="18">
        <f t="shared" si="22"/>
        <v>2080421649</v>
      </c>
      <c r="AK85" s="17">
        <v>102921804</v>
      </c>
      <c r="AL85" s="17"/>
      <c r="AM85" s="17"/>
      <c r="AN85" s="17">
        <v>15000000</v>
      </c>
      <c r="AO85" s="17">
        <v>1962499845</v>
      </c>
      <c r="AP85" s="17"/>
      <c r="AQ85" s="18">
        <f t="shared" si="23"/>
        <v>0</v>
      </c>
      <c r="AR85" s="17"/>
      <c r="AS85" s="17"/>
      <c r="AT85" s="15">
        <f t="shared" si="24"/>
        <v>2459010217023.7798</v>
      </c>
      <c r="AU85" s="18">
        <f t="shared" si="24"/>
        <v>2459010217023.7798</v>
      </c>
      <c r="AV85" s="17">
        <v>2459010217023.7798</v>
      </c>
    </row>
    <row r="86" spans="1:48" x14ac:dyDescent="0.25">
      <c r="A86" s="10">
        <v>85</v>
      </c>
      <c r="B86" s="11" t="s">
        <v>213</v>
      </c>
      <c r="C86" s="12" t="s">
        <v>214</v>
      </c>
      <c r="D86" s="13" t="s">
        <v>48</v>
      </c>
      <c r="E86" s="14">
        <f t="shared" si="14"/>
        <v>4741935353529.9502</v>
      </c>
      <c r="F86" s="15">
        <f t="shared" si="15"/>
        <v>338836407771.67902</v>
      </c>
      <c r="G86" s="16">
        <v>271688859384.349</v>
      </c>
      <c r="H86" s="17"/>
      <c r="I86" s="17">
        <v>50659314507.889999</v>
      </c>
      <c r="J86" s="17">
        <v>140840688</v>
      </c>
      <c r="K86" s="17">
        <v>-13159417926.559999</v>
      </c>
      <c r="L86" s="17">
        <v>17201437</v>
      </c>
      <c r="M86" s="17">
        <v>29489609681</v>
      </c>
      <c r="N86" s="17"/>
      <c r="O86" s="17"/>
      <c r="P86" s="15">
        <f t="shared" si="16"/>
        <v>63035129363.82</v>
      </c>
      <c r="Q86" s="17">
        <v>0</v>
      </c>
      <c r="R86" s="17">
        <v>63035129363.82</v>
      </c>
      <c r="S86" s="15">
        <f t="shared" si="17"/>
        <v>4279494601857.2314</v>
      </c>
      <c r="T86" s="17">
        <v>2012610653170.0701</v>
      </c>
      <c r="U86" s="17">
        <v>441636367746.17999</v>
      </c>
      <c r="V86" s="17">
        <v>1158047812241.4199</v>
      </c>
      <c r="W86" s="17">
        <v>2450898836324.1299</v>
      </c>
      <c r="X86" s="17">
        <v>25398900764.700001</v>
      </c>
      <c r="Y86" s="17">
        <v>29052768192.630001</v>
      </c>
      <c r="Z86" s="17">
        <v>-1838150736581.8984</v>
      </c>
      <c r="AA86" s="15">
        <f t="shared" si="18"/>
        <v>0</v>
      </c>
      <c r="AB86" s="17"/>
      <c r="AC86" s="15">
        <f t="shared" si="19"/>
        <v>60569214537.219994</v>
      </c>
      <c r="AD86" s="17">
        <v>120500000</v>
      </c>
      <c r="AE86" s="17">
        <v>27421887633.059998</v>
      </c>
      <c r="AF86" s="17">
        <v>521317543.30999947</v>
      </c>
      <c r="AG86" s="17">
        <v>32505509360.849998</v>
      </c>
      <c r="AH86" s="14">
        <f t="shared" si="20"/>
        <v>4741935353529.9502</v>
      </c>
      <c r="AI86" s="15">
        <f t="shared" si="21"/>
        <v>16578349168.460001</v>
      </c>
      <c r="AJ86" s="18">
        <f t="shared" si="22"/>
        <v>16578349168.460001</v>
      </c>
      <c r="AK86" s="17">
        <v>15731600874.860001</v>
      </c>
      <c r="AL86" s="17"/>
      <c r="AM86" s="17"/>
      <c r="AN86" s="17">
        <v>704258408.60000002</v>
      </c>
      <c r="AO86" s="17"/>
      <c r="AP86" s="17">
        <v>142489885</v>
      </c>
      <c r="AQ86" s="18">
        <f t="shared" si="23"/>
        <v>0</v>
      </c>
      <c r="AR86" s="17"/>
      <c r="AS86" s="17"/>
      <c r="AT86" s="15">
        <f t="shared" si="24"/>
        <v>4725357004361.4902</v>
      </c>
      <c r="AU86" s="18">
        <f t="shared" si="24"/>
        <v>4725357004361.4902</v>
      </c>
      <c r="AV86" s="17">
        <v>4725357004361.4902</v>
      </c>
    </row>
    <row r="87" spans="1:48" x14ac:dyDescent="0.25">
      <c r="A87" s="10">
        <v>86</v>
      </c>
      <c r="B87" s="11" t="s">
        <v>215</v>
      </c>
      <c r="C87" s="12" t="s">
        <v>216</v>
      </c>
      <c r="D87" s="13" t="s">
        <v>48</v>
      </c>
      <c r="E87" s="14">
        <f t="shared" si="14"/>
        <v>5630169394894.5303</v>
      </c>
      <c r="F87" s="15">
        <f t="shared" si="15"/>
        <v>229718463164.48999</v>
      </c>
      <c r="G87" s="16">
        <v>155133293145.47</v>
      </c>
      <c r="H87" s="17"/>
      <c r="I87" s="17">
        <v>67081326651.519997</v>
      </c>
      <c r="J87" s="17"/>
      <c r="K87" s="17"/>
      <c r="L87" s="17"/>
      <c r="M87" s="17">
        <v>7503843367.5</v>
      </c>
      <c r="N87" s="17"/>
      <c r="O87" s="17"/>
      <c r="P87" s="15">
        <f t="shared" si="16"/>
        <v>79975407055.880005</v>
      </c>
      <c r="Q87" s="17"/>
      <c r="R87" s="17">
        <v>79975407055.880005</v>
      </c>
      <c r="S87" s="15">
        <f t="shared" si="17"/>
        <v>5303932973378.8105</v>
      </c>
      <c r="T87" s="17">
        <v>1011933891325</v>
      </c>
      <c r="U87" s="17">
        <v>739509452794.06995</v>
      </c>
      <c r="V87" s="17">
        <v>1697836105393.8701</v>
      </c>
      <c r="W87" s="17">
        <v>6027843028899.21</v>
      </c>
      <c r="X87" s="17">
        <v>175652988064</v>
      </c>
      <c r="Y87" s="17">
        <v>4161566820</v>
      </c>
      <c r="Z87" s="17">
        <v>-4353004059917.3398</v>
      </c>
      <c r="AA87" s="15">
        <f t="shared" si="18"/>
        <v>0</v>
      </c>
      <c r="AB87" s="17"/>
      <c r="AC87" s="15">
        <f t="shared" si="19"/>
        <v>16542551295.35</v>
      </c>
      <c r="AD87" s="17"/>
      <c r="AE87" s="17">
        <v>1185324520</v>
      </c>
      <c r="AF87" s="17">
        <v>214988800</v>
      </c>
      <c r="AG87" s="17">
        <v>15142237975.35</v>
      </c>
      <c r="AH87" s="14">
        <f t="shared" si="20"/>
        <v>5630169394894.5195</v>
      </c>
      <c r="AI87" s="15">
        <f t="shared" si="21"/>
        <v>68813348068.5</v>
      </c>
      <c r="AJ87" s="18">
        <f t="shared" si="22"/>
        <v>68813348068.5</v>
      </c>
      <c r="AK87" s="17">
        <v>142072389</v>
      </c>
      <c r="AL87" s="17"/>
      <c r="AM87" s="17"/>
      <c r="AN87" s="17">
        <v>300740681.5</v>
      </c>
      <c r="AO87" s="17">
        <v>65884681010</v>
      </c>
      <c r="AP87" s="17">
        <v>2485853988</v>
      </c>
      <c r="AQ87" s="18">
        <f t="shared" si="23"/>
        <v>0</v>
      </c>
      <c r="AR87" s="17"/>
      <c r="AS87" s="17"/>
      <c r="AT87" s="15">
        <f t="shared" si="24"/>
        <v>5561356046826.0195</v>
      </c>
      <c r="AU87" s="18">
        <f t="shared" si="24"/>
        <v>5561356046826.0195</v>
      </c>
      <c r="AV87" s="17">
        <v>5561356046826.0195</v>
      </c>
    </row>
    <row r="88" spans="1:48" x14ac:dyDescent="0.25">
      <c r="A88" s="10">
        <v>87</v>
      </c>
      <c r="B88" s="11" t="s">
        <v>217</v>
      </c>
      <c r="C88" s="12" t="s">
        <v>218</v>
      </c>
      <c r="D88" s="13" t="s">
        <v>59</v>
      </c>
      <c r="E88" s="14">
        <f t="shared" si="14"/>
        <v>9037791429166.9805</v>
      </c>
      <c r="F88" s="15">
        <f t="shared" si="15"/>
        <v>564857800016.60999</v>
      </c>
      <c r="G88" s="16">
        <v>215505810070.45999</v>
      </c>
      <c r="H88" s="17"/>
      <c r="I88" s="17">
        <v>112500228794.06999</v>
      </c>
      <c r="J88" s="17">
        <v>11493903651.24</v>
      </c>
      <c r="K88" s="17">
        <v>-71340158776.360001</v>
      </c>
      <c r="L88" s="17">
        <v>62500000</v>
      </c>
      <c r="M88" s="17">
        <v>296635516277.20001</v>
      </c>
      <c r="N88" s="17"/>
      <c r="O88" s="17"/>
      <c r="P88" s="15">
        <f t="shared" si="16"/>
        <v>510583993890</v>
      </c>
      <c r="Q88" s="17">
        <v>537300000</v>
      </c>
      <c r="R88" s="17">
        <v>510046693890</v>
      </c>
      <c r="S88" s="15">
        <f t="shared" si="17"/>
        <v>7788966559249.8506</v>
      </c>
      <c r="T88" s="17">
        <v>980699224385.23999</v>
      </c>
      <c r="U88" s="17">
        <v>1472013838063.45</v>
      </c>
      <c r="V88" s="17">
        <v>2757470425996.2798</v>
      </c>
      <c r="W88" s="17">
        <v>7504157593017.6396</v>
      </c>
      <c r="X88" s="17">
        <v>96229032554.720001</v>
      </c>
      <c r="Y88" s="17">
        <v>787126441190.48999</v>
      </c>
      <c r="Z88" s="17">
        <v>-5808729995957.9697</v>
      </c>
      <c r="AA88" s="15">
        <f t="shared" si="18"/>
        <v>0</v>
      </c>
      <c r="AB88" s="17"/>
      <c r="AC88" s="15">
        <f t="shared" si="19"/>
        <v>173383076010.52002</v>
      </c>
      <c r="AD88" s="17">
        <v>6306966250.6599998</v>
      </c>
      <c r="AE88" s="17">
        <v>488750000</v>
      </c>
      <c r="AF88" s="17">
        <v>8020407736.039999</v>
      </c>
      <c r="AG88" s="17">
        <v>158566952023.82001</v>
      </c>
      <c r="AH88" s="14">
        <f t="shared" si="20"/>
        <v>9037791429166.9805</v>
      </c>
      <c r="AI88" s="15">
        <f t="shared" si="21"/>
        <v>41879286008.139999</v>
      </c>
      <c r="AJ88" s="18">
        <f t="shared" si="22"/>
        <v>41879286008.139999</v>
      </c>
      <c r="AK88" s="17">
        <v>4724631</v>
      </c>
      <c r="AL88" s="17"/>
      <c r="AM88" s="17"/>
      <c r="AN88" s="17">
        <v>204861282.91999999</v>
      </c>
      <c r="AO88" s="17">
        <v>40393493556.220001</v>
      </c>
      <c r="AP88" s="17">
        <v>1276206538</v>
      </c>
      <c r="AQ88" s="18">
        <f t="shared" si="23"/>
        <v>0</v>
      </c>
      <c r="AR88" s="17"/>
      <c r="AS88" s="17"/>
      <c r="AT88" s="15">
        <f t="shared" si="24"/>
        <v>8995912143158.8398</v>
      </c>
      <c r="AU88" s="18">
        <f t="shared" si="24"/>
        <v>8995912143158.8398</v>
      </c>
      <c r="AV88" s="17">
        <v>8995912143158.8398</v>
      </c>
    </row>
    <row r="89" spans="1:48" x14ac:dyDescent="0.25">
      <c r="A89" s="10">
        <v>88</v>
      </c>
      <c r="B89" s="11" t="s">
        <v>219</v>
      </c>
      <c r="C89" s="12" t="s">
        <v>220</v>
      </c>
      <c r="D89" s="13" t="s">
        <v>48</v>
      </c>
      <c r="E89" s="14">
        <f t="shared" si="14"/>
        <v>5941420051530.9717</v>
      </c>
      <c r="F89" s="15">
        <f t="shared" si="15"/>
        <v>361189490596.66003</v>
      </c>
      <c r="G89" s="16">
        <v>289471435985.56</v>
      </c>
      <c r="H89" s="17">
        <v>68622141968.769997</v>
      </c>
      <c r="I89" s="17">
        <v>9731348184.5100002</v>
      </c>
      <c r="J89" s="17">
        <v>13034394084.51</v>
      </c>
      <c r="K89" s="17">
        <v>-45313787310.290001</v>
      </c>
      <c r="L89" s="17">
        <v>168805842.5</v>
      </c>
      <c r="M89" s="17">
        <v>25475151841.099998</v>
      </c>
      <c r="N89" s="17"/>
      <c r="O89" s="17"/>
      <c r="P89" s="15">
        <f t="shared" si="16"/>
        <v>989905920164.62</v>
      </c>
      <c r="Q89" s="17">
        <v>250946292.59999999</v>
      </c>
      <c r="R89" s="17">
        <v>989654973872.02002</v>
      </c>
      <c r="S89" s="15">
        <f t="shared" si="17"/>
        <v>4394933079290.2012</v>
      </c>
      <c r="T89" s="17">
        <v>894013378552.56006</v>
      </c>
      <c r="U89" s="17">
        <v>731839751022.68994</v>
      </c>
      <c r="V89" s="17">
        <v>2039391602450.1399</v>
      </c>
      <c r="W89" s="17">
        <v>6186493349936.6201</v>
      </c>
      <c r="X89" s="17">
        <v>97494087912.729996</v>
      </c>
      <c r="Y89" s="17">
        <v>34575667101.629997</v>
      </c>
      <c r="Z89" s="17">
        <v>-5588874757686.1699</v>
      </c>
      <c r="AA89" s="15">
        <f t="shared" si="18"/>
        <v>0</v>
      </c>
      <c r="AB89" s="17"/>
      <c r="AC89" s="15">
        <f t="shared" si="19"/>
        <v>195391561479.49002</v>
      </c>
      <c r="AD89" s="17"/>
      <c r="AE89" s="17">
        <v>8120708098.6300001</v>
      </c>
      <c r="AF89" s="17">
        <v>6476727790.5699997</v>
      </c>
      <c r="AG89" s="17">
        <v>180794125590.29001</v>
      </c>
      <c r="AH89" s="14">
        <f t="shared" si="20"/>
        <v>5941420051530.9707</v>
      </c>
      <c r="AI89" s="15">
        <f t="shared" si="21"/>
        <v>9135699463.4400005</v>
      </c>
      <c r="AJ89" s="18">
        <f t="shared" si="22"/>
        <v>9135699463.4400005</v>
      </c>
      <c r="AK89" s="17">
        <v>246400754</v>
      </c>
      <c r="AL89" s="17"/>
      <c r="AM89" s="17"/>
      <c r="AN89" s="17">
        <v>2757289569.8000002</v>
      </c>
      <c r="AO89" s="17">
        <v>385327611</v>
      </c>
      <c r="AP89" s="17">
        <v>5746681528.6400003</v>
      </c>
      <c r="AQ89" s="18">
        <f t="shared" si="23"/>
        <v>0</v>
      </c>
      <c r="AR89" s="17"/>
      <c r="AS89" s="17"/>
      <c r="AT89" s="15">
        <f t="shared" si="24"/>
        <v>5932284352067.5303</v>
      </c>
      <c r="AU89" s="18">
        <f t="shared" si="24"/>
        <v>5932284352067.5303</v>
      </c>
      <c r="AV89" s="17">
        <v>5932284352067.5303</v>
      </c>
    </row>
    <row r="90" spans="1:48" x14ac:dyDescent="0.25">
      <c r="A90" s="10">
        <v>89</v>
      </c>
      <c r="B90" s="11" t="s">
        <v>221</v>
      </c>
      <c r="C90" s="12" t="s">
        <v>222</v>
      </c>
      <c r="D90" s="13" t="s">
        <v>48</v>
      </c>
      <c r="E90" s="14">
        <f t="shared" si="14"/>
        <v>2785056552199.9351</v>
      </c>
      <c r="F90" s="15">
        <f t="shared" si="15"/>
        <v>236738834175.01004</v>
      </c>
      <c r="G90" s="16">
        <v>136367521303.22</v>
      </c>
      <c r="H90" s="17"/>
      <c r="I90" s="17">
        <v>105076619482.3</v>
      </c>
      <c r="J90" s="17">
        <v>36468870699.410004</v>
      </c>
      <c r="K90" s="17">
        <v>-56183505320.839996</v>
      </c>
      <c r="L90" s="17">
        <v>132185800.84</v>
      </c>
      <c r="M90" s="17">
        <v>14877142210.08</v>
      </c>
      <c r="N90" s="17"/>
      <c r="O90" s="17"/>
      <c r="P90" s="15">
        <f t="shared" si="16"/>
        <v>84204398346.110001</v>
      </c>
      <c r="Q90" s="17">
        <v>260000000</v>
      </c>
      <c r="R90" s="17">
        <v>83944398346.110001</v>
      </c>
      <c r="S90" s="15">
        <f t="shared" si="17"/>
        <v>2411262507844.1499</v>
      </c>
      <c r="T90" s="17">
        <v>574877948914.10999</v>
      </c>
      <c r="U90" s="17">
        <v>550163057868.88</v>
      </c>
      <c r="V90" s="17">
        <v>804630710921.32996</v>
      </c>
      <c r="W90" s="17">
        <v>2142448007445.23</v>
      </c>
      <c r="X90" s="17">
        <v>31685503907.869999</v>
      </c>
      <c r="Y90" s="17">
        <v>212826622471.92001</v>
      </c>
      <c r="Z90" s="17">
        <v>-1905369343685.1899</v>
      </c>
      <c r="AA90" s="15">
        <f t="shared" si="18"/>
        <v>0</v>
      </c>
      <c r="AB90" s="17"/>
      <c r="AC90" s="15">
        <f t="shared" si="19"/>
        <v>52850811834.665001</v>
      </c>
      <c r="AD90" s="17">
        <v>4517732500</v>
      </c>
      <c r="AE90" s="17">
        <v>20406502394.080002</v>
      </c>
      <c r="AF90" s="17">
        <v>3006367767.4949999</v>
      </c>
      <c r="AG90" s="17">
        <v>24920209173.09</v>
      </c>
      <c r="AH90" s="14">
        <f t="shared" si="20"/>
        <v>2785056552199.9399</v>
      </c>
      <c r="AI90" s="15">
        <f t="shared" si="21"/>
        <v>48523936881.980003</v>
      </c>
      <c r="AJ90" s="18">
        <f t="shared" si="22"/>
        <v>48523936881.980003</v>
      </c>
      <c r="AK90" s="17">
        <v>159091</v>
      </c>
      <c r="AL90" s="17"/>
      <c r="AM90" s="17"/>
      <c r="AN90" s="17">
        <v>283333334</v>
      </c>
      <c r="AO90" s="17">
        <v>46760612541.980003</v>
      </c>
      <c r="AP90" s="17">
        <v>1479831915</v>
      </c>
      <c r="AQ90" s="18">
        <f t="shared" si="23"/>
        <v>0</v>
      </c>
      <c r="AR90" s="17"/>
      <c r="AS90" s="17"/>
      <c r="AT90" s="15">
        <f t="shared" si="24"/>
        <v>2736532615317.96</v>
      </c>
      <c r="AU90" s="18">
        <f t="shared" si="24"/>
        <v>2736532615317.96</v>
      </c>
      <c r="AV90" s="17">
        <v>2736532615317.96</v>
      </c>
    </row>
    <row r="91" spans="1:48" x14ac:dyDescent="0.25">
      <c r="A91" s="10">
        <v>90</v>
      </c>
      <c r="B91" s="11" t="s">
        <v>223</v>
      </c>
      <c r="C91" s="12" t="s">
        <v>224</v>
      </c>
      <c r="D91" s="13" t="s">
        <v>48</v>
      </c>
      <c r="E91" s="14">
        <f t="shared" si="14"/>
        <v>7398075505045.2617</v>
      </c>
      <c r="F91" s="15">
        <f t="shared" si="15"/>
        <v>169583986095.97998</v>
      </c>
      <c r="G91" s="16">
        <v>11599585544.359999</v>
      </c>
      <c r="H91" s="17"/>
      <c r="I91" s="17">
        <v>444870746294.62</v>
      </c>
      <c r="J91" s="17">
        <v>1250289349</v>
      </c>
      <c r="K91" s="17">
        <v>-320196759083</v>
      </c>
      <c r="L91" s="17">
        <v>123297200</v>
      </c>
      <c r="M91" s="17">
        <v>31936826791</v>
      </c>
      <c r="N91" s="17"/>
      <c r="O91" s="17"/>
      <c r="P91" s="15">
        <f t="shared" si="16"/>
        <v>116780932646</v>
      </c>
      <c r="Q91" s="17"/>
      <c r="R91" s="17">
        <v>116780932646</v>
      </c>
      <c r="S91" s="15">
        <f t="shared" si="17"/>
        <v>6571047089436.2813</v>
      </c>
      <c r="T91" s="17">
        <v>3022821168494.5</v>
      </c>
      <c r="U91" s="17">
        <v>760038032816.63</v>
      </c>
      <c r="V91" s="17">
        <v>1418679552481.46</v>
      </c>
      <c r="W91" s="17">
        <v>4134942282057.3101</v>
      </c>
      <c r="X91" s="17">
        <v>30887796710</v>
      </c>
      <c r="Y91" s="17">
        <v>592936481744.38</v>
      </c>
      <c r="Z91" s="17">
        <v>-3389258224868</v>
      </c>
      <c r="AA91" s="15">
        <f t="shared" si="18"/>
        <v>0</v>
      </c>
      <c r="AB91" s="17"/>
      <c r="AC91" s="15">
        <f t="shared" si="19"/>
        <v>540663496867</v>
      </c>
      <c r="AD91" s="17"/>
      <c r="AE91" s="17">
        <v>154659645032</v>
      </c>
      <c r="AF91" s="17">
        <v>8444721292</v>
      </c>
      <c r="AG91" s="17">
        <v>377559130543</v>
      </c>
      <c r="AH91" s="14">
        <f t="shared" si="20"/>
        <v>7398075505045.2695</v>
      </c>
      <c r="AI91" s="15">
        <f t="shared" si="21"/>
        <v>250393338636.76001</v>
      </c>
      <c r="AJ91" s="18">
        <f t="shared" si="22"/>
        <v>250393338636.76001</v>
      </c>
      <c r="AK91" s="17">
        <v>166071244</v>
      </c>
      <c r="AL91" s="17"/>
      <c r="AM91" s="17"/>
      <c r="AN91" s="17">
        <v>6086250</v>
      </c>
      <c r="AO91" s="17">
        <v>162053435791.76001</v>
      </c>
      <c r="AP91" s="17">
        <v>88167745351</v>
      </c>
      <c r="AQ91" s="18">
        <f t="shared" si="23"/>
        <v>0</v>
      </c>
      <c r="AR91" s="17"/>
      <c r="AS91" s="17"/>
      <c r="AT91" s="15">
        <f t="shared" si="24"/>
        <v>7147682166408.5098</v>
      </c>
      <c r="AU91" s="18">
        <f t="shared" si="24"/>
        <v>7147682166408.5098</v>
      </c>
      <c r="AV91" s="17">
        <v>7147682166408.5098</v>
      </c>
    </row>
    <row r="92" spans="1:48" x14ac:dyDescent="0.25">
      <c r="A92" s="10">
        <v>91</v>
      </c>
      <c r="B92" s="11" t="s">
        <v>225</v>
      </c>
      <c r="C92" s="12" t="s">
        <v>226</v>
      </c>
      <c r="D92" s="13" t="s">
        <v>48</v>
      </c>
      <c r="E92" s="14">
        <f t="shared" si="14"/>
        <v>2694966302984.8799</v>
      </c>
      <c r="F92" s="15">
        <f t="shared" si="15"/>
        <v>64359185389.769989</v>
      </c>
      <c r="G92" s="16">
        <v>32709120978.630001</v>
      </c>
      <c r="H92" s="17"/>
      <c r="I92" s="17">
        <v>26348095195.919998</v>
      </c>
      <c r="J92" s="17">
        <v>120174527826.63</v>
      </c>
      <c r="K92" s="17">
        <v>-128274733588.36</v>
      </c>
      <c r="L92" s="17"/>
      <c r="M92" s="17">
        <v>13402174976.950001</v>
      </c>
      <c r="N92" s="17"/>
      <c r="O92" s="17"/>
      <c r="P92" s="15">
        <f t="shared" si="16"/>
        <v>60063565000</v>
      </c>
      <c r="Q92" s="17">
        <v>63565000</v>
      </c>
      <c r="R92" s="17">
        <v>60000000000</v>
      </c>
      <c r="S92" s="15">
        <f t="shared" si="17"/>
        <v>2557715355674.5898</v>
      </c>
      <c r="T92" s="17">
        <v>200062840088.17001</v>
      </c>
      <c r="U92" s="17">
        <v>416158215453.60999</v>
      </c>
      <c r="V92" s="17">
        <v>695774886296.43994</v>
      </c>
      <c r="W92" s="17">
        <v>2001610017145.8999</v>
      </c>
      <c r="X92" s="17">
        <v>59568036573.760002</v>
      </c>
      <c r="Y92" s="17">
        <v>320901117039.04999</v>
      </c>
      <c r="Z92" s="17">
        <v>-1136359756922.3401</v>
      </c>
      <c r="AA92" s="15">
        <f t="shared" si="18"/>
        <v>0</v>
      </c>
      <c r="AB92" s="17"/>
      <c r="AC92" s="15">
        <f t="shared" si="19"/>
        <v>12828196920.52</v>
      </c>
      <c r="AD92" s="17">
        <v>4190797778.6599998</v>
      </c>
      <c r="AE92" s="17"/>
      <c r="AF92" s="17">
        <v>1754017500</v>
      </c>
      <c r="AG92" s="17">
        <v>6883381641.8599997</v>
      </c>
      <c r="AH92" s="14">
        <f t="shared" si="20"/>
        <v>2694966302984.8896</v>
      </c>
      <c r="AI92" s="15">
        <f t="shared" si="21"/>
        <v>65997901971.360001</v>
      </c>
      <c r="AJ92" s="18">
        <f t="shared" si="22"/>
        <v>65997901971.360001</v>
      </c>
      <c r="AK92" s="17">
        <v>16218748.4</v>
      </c>
      <c r="AL92" s="17"/>
      <c r="AM92" s="17"/>
      <c r="AN92" s="17">
        <v>225197025.13999999</v>
      </c>
      <c r="AO92" s="17">
        <v>65280247918.82</v>
      </c>
      <c r="AP92" s="17">
        <v>476238279</v>
      </c>
      <c r="AQ92" s="18">
        <f t="shared" si="23"/>
        <v>0</v>
      </c>
      <c r="AR92" s="17"/>
      <c r="AS92" s="17"/>
      <c r="AT92" s="15">
        <f t="shared" si="24"/>
        <v>2628968401013.5298</v>
      </c>
      <c r="AU92" s="18">
        <f t="shared" si="24"/>
        <v>2628968401013.5298</v>
      </c>
      <c r="AV92" s="17">
        <v>2628968401013.5298</v>
      </c>
    </row>
    <row r="93" spans="1:48" x14ac:dyDescent="0.25">
      <c r="A93" s="10">
        <v>92</v>
      </c>
      <c r="B93" s="11" t="s">
        <v>227</v>
      </c>
      <c r="C93" s="12" t="s">
        <v>1157</v>
      </c>
      <c r="D93" s="13" t="s">
        <v>48</v>
      </c>
      <c r="E93" s="14">
        <f t="shared" si="14"/>
        <v>8495832583828.6191</v>
      </c>
      <c r="F93" s="15">
        <f t="shared" si="15"/>
        <v>995246618335.61987</v>
      </c>
      <c r="G93" s="16">
        <v>717180441962.77991</v>
      </c>
      <c r="H93" s="17"/>
      <c r="I93" s="17">
        <v>41736371467.25</v>
      </c>
      <c r="J93" s="17">
        <v>7465388000</v>
      </c>
      <c r="K93" s="17">
        <v>-8500078414.8100004</v>
      </c>
      <c r="L93" s="17">
        <v>843812812.50999999</v>
      </c>
      <c r="M93" s="17">
        <v>236520682507.89001</v>
      </c>
      <c r="N93" s="17"/>
      <c r="O93" s="17"/>
      <c r="P93" s="15">
        <f t="shared" si="16"/>
        <v>386387041199.31</v>
      </c>
      <c r="Q93" s="17">
        <v>12197067305.639999</v>
      </c>
      <c r="R93" s="17">
        <v>374189973893.66998</v>
      </c>
      <c r="S93" s="15">
        <f t="shared" si="17"/>
        <v>6138019136778.0391</v>
      </c>
      <c r="T93" s="17">
        <v>782603827388.46997</v>
      </c>
      <c r="U93" s="17">
        <v>1276370389402.1201</v>
      </c>
      <c r="V93" s="17">
        <v>1422186530462.79</v>
      </c>
      <c r="W93" s="17">
        <v>6953653854201.3398</v>
      </c>
      <c r="X93" s="17">
        <v>458019324660.14001</v>
      </c>
      <c r="Y93" s="17">
        <v>60307829961</v>
      </c>
      <c r="Z93" s="17">
        <v>-4815122619297.8203</v>
      </c>
      <c r="AA93" s="15">
        <f t="shared" si="18"/>
        <v>0</v>
      </c>
      <c r="AB93" s="17"/>
      <c r="AC93" s="15">
        <f t="shared" si="19"/>
        <v>976179787515.65002</v>
      </c>
      <c r="AD93" s="17">
        <v>156062000</v>
      </c>
      <c r="AE93" s="17">
        <v>189742089055</v>
      </c>
      <c r="AF93" s="17">
        <v>2671757229.9899988</v>
      </c>
      <c r="AG93" s="17">
        <v>783609879230.66003</v>
      </c>
      <c r="AH93" s="14">
        <f t="shared" si="20"/>
        <v>8495832583828.6201</v>
      </c>
      <c r="AI93" s="15">
        <f t="shared" si="21"/>
        <v>445044323195.12</v>
      </c>
      <c r="AJ93" s="18">
        <f t="shared" si="22"/>
        <v>445044323195.12</v>
      </c>
      <c r="AK93" s="17">
        <v>45899624074.459999</v>
      </c>
      <c r="AL93" s="17"/>
      <c r="AM93" s="17"/>
      <c r="AN93" s="17"/>
      <c r="AO93" s="17">
        <v>1810228744</v>
      </c>
      <c r="AP93" s="17">
        <v>397334470376.65997</v>
      </c>
      <c r="AQ93" s="18">
        <f t="shared" si="23"/>
        <v>0</v>
      </c>
      <c r="AR93" s="17"/>
      <c r="AS93" s="17"/>
      <c r="AT93" s="15">
        <f t="shared" si="24"/>
        <v>8050788260633.5</v>
      </c>
      <c r="AU93" s="18">
        <f t="shared" si="24"/>
        <v>8050788260633.5</v>
      </c>
      <c r="AV93" s="17">
        <v>8050788260633.5</v>
      </c>
    </row>
    <row r="94" spans="1:48" x14ac:dyDescent="0.25">
      <c r="A94" s="10">
        <v>93</v>
      </c>
      <c r="B94" s="11" t="s">
        <v>228</v>
      </c>
      <c r="C94" s="12" t="s">
        <v>229</v>
      </c>
      <c r="D94" s="13" t="s">
        <v>48</v>
      </c>
      <c r="E94" s="14">
        <f t="shared" si="14"/>
        <v>1781076477942.7405</v>
      </c>
      <c r="F94" s="15">
        <f t="shared" si="15"/>
        <v>104671149438.24998</v>
      </c>
      <c r="G94" s="16">
        <v>47482578737.959991</v>
      </c>
      <c r="H94" s="17"/>
      <c r="I94" s="17">
        <v>20682782229.669998</v>
      </c>
      <c r="J94" s="17">
        <v>36438954960.389999</v>
      </c>
      <c r="K94" s="17">
        <v>-9930933428.1399994</v>
      </c>
      <c r="L94" s="17">
        <v>16666666.67</v>
      </c>
      <c r="M94" s="17">
        <v>9981100271.7000008</v>
      </c>
      <c r="N94" s="17"/>
      <c r="O94" s="17"/>
      <c r="P94" s="15">
        <f t="shared" si="16"/>
        <v>87398188911.600006</v>
      </c>
      <c r="Q94" s="17"/>
      <c r="R94" s="17">
        <v>87398188911.600006</v>
      </c>
      <c r="S94" s="15">
        <f t="shared" si="17"/>
        <v>1545825331849.9204</v>
      </c>
      <c r="T94" s="17">
        <v>133125524675.63</v>
      </c>
      <c r="U94" s="17">
        <v>324207781846.85999</v>
      </c>
      <c r="V94" s="17">
        <v>577651863293.81006</v>
      </c>
      <c r="W94" s="17">
        <v>1871660068959.6499</v>
      </c>
      <c r="X94" s="17">
        <v>41902658127.620003</v>
      </c>
      <c r="Y94" s="17">
        <v>3714695435.02</v>
      </c>
      <c r="Z94" s="17">
        <v>-1406437260488.6699</v>
      </c>
      <c r="AA94" s="15">
        <f t="shared" si="18"/>
        <v>0</v>
      </c>
      <c r="AB94" s="17"/>
      <c r="AC94" s="15">
        <f t="shared" si="19"/>
        <v>43181807742.970001</v>
      </c>
      <c r="AD94" s="17">
        <v>25544360</v>
      </c>
      <c r="AE94" s="17"/>
      <c r="AF94" s="17">
        <v>1947418542.48</v>
      </c>
      <c r="AG94" s="17">
        <v>41208844840.489998</v>
      </c>
      <c r="AH94" s="14">
        <f t="shared" si="20"/>
        <v>1781076477942.74</v>
      </c>
      <c r="AI94" s="15">
        <f t="shared" si="21"/>
        <v>4122328835.6700001</v>
      </c>
      <c r="AJ94" s="18">
        <f t="shared" si="22"/>
        <v>4122328835.6700001</v>
      </c>
      <c r="AK94" s="17">
        <v>415120</v>
      </c>
      <c r="AL94" s="17"/>
      <c r="AM94" s="17"/>
      <c r="AN94" s="17">
        <v>181733766.66999999</v>
      </c>
      <c r="AO94" s="17">
        <v>940179949</v>
      </c>
      <c r="AP94" s="17">
        <v>3000000000</v>
      </c>
      <c r="AQ94" s="18">
        <f t="shared" si="23"/>
        <v>0</v>
      </c>
      <c r="AR94" s="17"/>
      <c r="AS94" s="17"/>
      <c r="AT94" s="15">
        <f t="shared" si="24"/>
        <v>1776954149107.0701</v>
      </c>
      <c r="AU94" s="18">
        <f t="shared" si="24"/>
        <v>1776954149107.0701</v>
      </c>
      <c r="AV94" s="17">
        <v>1776954149107.0701</v>
      </c>
    </row>
    <row r="95" spans="1:48" x14ac:dyDescent="0.25">
      <c r="A95" s="10">
        <v>94</v>
      </c>
      <c r="B95" s="11" t="s">
        <v>230</v>
      </c>
      <c r="C95" s="12" t="s">
        <v>231</v>
      </c>
      <c r="D95" s="13" t="s">
        <v>48</v>
      </c>
      <c r="E95" s="14">
        <f t="shared" si="14"/>
        <v>1667191847320.0601</v>
      </c>
      <c r="F95" s="15">
        <f t="shared" si="15"/>
        <v>147032104648.29999</v>
      </c>
      <c r="G95" s="16">
        <v>64748205418.789993</v>
      </c>
      <c r="H95" s="17"/>
      <c r="I95" s="17">
        <v>65647171519.43</v>
      </c>
      <c r="J95" s="17">
        <v>24299884298.049999</v>
      </c>
      <c r="K95" s="17">
        <v>-39981319315.879997</v>
      </c>
      <c r="L95" s="17">
        <v>387897166.80000001</v>
      </c>
      <c r="M95" s="17">
        <v>31930265561.110001</v>
      </c>
      <c r="N95" s="17"/>
      <c r="O95" s="17"/>
      <c r="P95" s="15">
        <f t="shared" si="16"/>
        <v>90565845316</v>
      </c>
      <c r="Q95" s="17"/>
      <c r="R95" s="17">
        <v>90565845316</v>
      </c>
      <c r="S95" s="15">
        <f t="shared" si="17"/>
        <v>1407321086886.1499</v>
      </c>
      <c r="T95" s="17">
        <v>145062706140</v>
      </c>
      <c r="U95" s="17">
        <v>433049522377.59003</v>
      </c>
      <c r="V95" s="17">
        <v>689944410307.76001</v>
      </c>
      <c r="W95" s="17">
        <v>1304833202059.2</v>
      </c>
      <c r="X95" s="17">
        <v>26158319557</v>
      </c>
      <c r="Y95" s="17">
        <v>5746018372</v>
      </c>
      <c r="Z95" s="17">
        <v>-1197473091927.3999</v>
      </c>
      <c r="AA95" s="15">
        <f t="shared" si="18"/>
        <v>0</v>
      </c>
      <c r="AB95" s="17"/>
      <c r="AC95" s="15">
        <f t="shared" si="19"/>
        <v>22272810469.610001</v>
      </c>
      <c r="AD95" s="17">
        <v>1864625000</v>
      </c>
      <c r="AE95" s="17">
        <v>4279626759</v>
      </c>
      <c r="AF95" s="17">
        <v>4390669322.6099997</v>
      </c>
      <c r="AG95" s="17">
        <v>11737889388</v>
      </c>
      <c r="AH95" s="14">
        <f t="shared" si="20"/>
        <v>1667191847320.0698</v>
      </c>
      <c r="AI95" s="15">
        <f t="shared" si="21"/>
        <v>16506350624.67</v>
      </c>
      <c r="AJ95" s="18">
        <f t="shared" si="22"/>
        <v>16506350624.67</v>
      </c>
      <c r="AK95" s="17"/>
      <c r="AL95" s="17"/>
      <c r="AM95" s="17"/>
      <c r="AN95" s="17">
        <v>764946304.66999996</v>
      </c>
      <c r="AO95" s="17">
        <v>10560515320</v>
      </c>
      <c r="AP95" s="17">
        <v>5180889000</v>
      </c>
      <c r="AQ95" s="18">
        <f t="shared" si="23"/>
        <v>0</v>
      </c>
      <c r="AR95" s="17"/>
      <c r="AS95" s="17"/>
      <c r="AT95" s="15">
        <f t="shared" si="24"/>
        <v>1650685496695.3999</v>
      </c>
      <c r="AU95" s="18">
        <f t="shared" si="24"/>
        <v>1650685496695.3999</v>
      </c>
      <c r="AV95" s="17">
        <v>1650685496695.3999</v>
      </c>
    </row>
    <row r="96" spans="1:48" x14ac:dyDescent="0.25">
      <c r="A96" s="10">
        <v>95</v>
      </c>
      <c r="B96" s="11" t="s">
        <v>232</v>
      </c>
      <c r="C96" s="12" t="s">
        <v>233</v>
      </c>
      <c r="D96" s="13" t="s">
        <v>48</v>
      </c>
      <c r="E96" s="14">
        <f t="shared" si="14"/>
        <v>1615077249659.7903</v>
      </c>
      <c r="F96" s="15">
        <f t="shared" si="15"/>
        <v>175326819038.32001</v>
      </c>
      <c r="G96" s="16">
        <v>114789823872.79001</v>
      </c>
      <c r="H96" s="17"/>
      <c r="I96" s="17">
        <v>5104646804.1000004</v>
      </c>
      <c r="J96" s="17">
        <v>45648036170.339996</v>
      </c>
      <c r="K96" s="17">
        <v>-5119786514.9099998</v>
      </c>
      <c r="L96" s="17">
        <v>65900500</v>
      </c>
      <c r="M96" s="17">
        <v>14838198206</v>
      </c>
      <c r="N96" s="17"/>
      <c r="O96" s="17"/>
      <c r="P96" s="15">
        <f t="shared" si="16"/>
        <v>142984437654</v>
      </c>
      <c r="Q96" s="17">
        <v>2233218668</v>
      </c>
      <c r="R96" s="17">
        <v>140751218986</v>
      </c>
      <c r="S96" s="15">
        <f t="shared" si="17"/>
        <v>1295327986363.2202</v>
      </c>
      <c r="T96" s="17">
        <v>120086899170</v>
      </c>
      <c r="U96" s="17">
        <v>327984201762.64001</v>
      </c>
      <c r="V96" s="17">
        <v>569613038031.62</v>
      </c>
      <c r="W96" s="17">
        <v>1161008634869</v>
      </c>
      <c r="X96" s="17">
        <v>17022809757.34</v>
      </c>
      <c r="Y96" s="17">
        <v>34244443007.290001</v>
      </c>
      <c r="Z96" s="17">
        <v>-934632040234.67004</v>
      </c>
      <c r="AA96" s="15">
        <f t="shared" si="18"/>
        <v>0</v>
      </c>
      <c r="AB96" s="17"/>
      <c r="AC96" s="15">
        <f t="shared" si="19"/>
        <v>1438006604.25</v>
      </c>
      <c r="AD96" s="17"/>
      <c r="AE96" s="17"/>
      <c r="AF96" s="17">
        <v>1061488083</v>
      </c>
      <c r="AG96" s="17">
        <v>376518521.25</v>
      </c>
      <c r="AH96" s="14">
        <f t="shared" si="20"/>
        <v>1615077249659.8</v>
      </c>
      <c r="AI96" s="15">
        <f t="shared" si="21"/>
        <v>19659990720</v>
      </c>
      <c r="AJ96" s="18">
        <f t="shared" si="22"/>
        <v>19659990720</v>
      </c>
      <c r="AK96" s="17"/>
      <c r="AL96" s="17"/>
      <c r="AM96" s="17"/>
      <c r="AN96" s="17"/>
      <c r="AO96" s="17">
        <v>576509417</v>
      </c>
      <c r="AP96" s="17">
        <v>19083481303</v>
      </c>
      <c r="AQ96" s="18">
        <f t="shared" si="23"/>
        <v>0</v>
      </c>
      <c r="AR96" s="17"/>
      <c r="AS96" s="17"/>
      <c r="AT96" s="15">
        <f t="shared" si="24"/>
        <v>1595417258939.8</v>
      </c>
      <c r="AU96" s="18">
        <f t="shared" si="24"/>
        <v>1595417258939.8</v>
      </c>
      <c r="AV96" s="17">
        <v>1595417258939.8</v>
      </c>
    </row>
    <row r="97" spans="1:48" x14ac:dyDescent="0.25">
      <c r="A97" s="10">
        <v>96</v>
      </c>
      <c r="B97" s="11" t="s">
        <v>234</v>
      </c>
      <c r="C97" s="12" t="s">
        <v>235</v>
      </c>
      <c r="D97" s="13" t="s">
        <v>48</v>
      </c>
      <c r="E97" s="14">
        <f t="shared" si="14"/>
        <v>2021300386071.4998</v>
      </c>
      <c r="F97" s="15">
        <f t="shared" si="15"/>
        <v>92210563942.770004</v>
      </c>
      <c r="G97" s="16">
        <v>39357345452.82</v>
      </c>
      <c r="H97" s="17"/>
      <c r="I97" s="17">
        <v>53801332856.459999</v>
      </c>
      <c r="J97" s="17">
        <v>122821375</v>
      </c>
      <c r="K97" s="17">
        <v>-11365326555.610001</v>
      </c>
      <c r="L97" s="17">
        <v>217262867.5</v>
      </c>
      <c r="M97" s="17">
        <v>10077127946.6</v>
      </c>
      <c r="N97" s="17"/>
      <c r="O97" s="17"/>
      <c r="P97" s="15">
        <f t="shared" si="16"/>
        <v>54091190501.300003</v>
      </c>
      <c r="Q97" s="17">
        <v>139288041.75</v>
      </c>
      <c r="R97" s="17">
        <v>53951902459.550003</v>
      </c>
      <c r="S97" s="15">
        <f t="shared" si="17"/>
        <v>1815461266790.7297</v>
      </c>
      <c r="T97" s="17">
        <v>81840690050</v>
      </c>
      <c r="U97" s="17">
        <v>367241629850.14001</v>
      </c>
      <c r="V97" s="17">
        <v>805887335582.08997</v>
      </c>
      <c r="W97" s="17">
        <v>1859853469405.7</v>
      </c>
      <c r="X97" s="17">
        <v>57496372859</v>
      </c>
      <c r="Y97" s="17"/>
      <c r="Z97" s="17">
        <v>-1356858230956.2</v>
      </c>
      <c r="AA97" s="15">
        <f t="shared" si="18"/>
        <v>0</v>
      </c>
      <c r="AB97" s="17"/>
      <c r="AC97" s="15">
        <f t="shared" si="19"/>
        <v>59537364836.699997</v>
      </c>
      <c r="AD97" s="17"/>
      <c r="AE97" s="17"/>
      <c r="AF97" s="17">
        <v>528757558.19999999</v>
      </c>
      <c r="AG97" s="17">
        <v>59008607278.5</v>
      </c>
      <c r="AH97" s="14">
        <f t="shared" si="20"/>
        <v>2021300386071.52</v>
      </c>
      <c r="AI97" s="15">
        <f t="shared" si="21"/>
        <v>9930974301.4200001</v>
      </c>
      <c r="AJ97" s="18">
        <f t="shared" si="22"/>
        <v>9930974301.4200001</v>
      </c>
      <c r="AK97" s="17">
        <v>116264559.26000001</v>
      </c>
      <c r="AL97" s="17"/>
      <c r="AM97" s="17"/>
      <c r="AN97" s="17">
        <v>262938948.96000001</v>
      </c>
      <c r="AO97" s="17">
        <v>6572638948.1999998</v>
      </c>
      <c r="AP97" s="17">
        <v>2979131845</v>
      </c>
      <c r="AQ97" s="18">
        <f t="shared" si="23"/>
        <v>0</v>
      </c>
      <c r="AR97" s="17"/>
      <c r="AS97" s="17"/>
      <c r="AT97" s="15">
        <f t="shared" si="24"/>
        <v>2011369411770.1001</v>
      </c>
      <c r="AU97" s="18">
        <f t="shared" si="24"/>
        <v>2011369411770.1001</v>
      </c>
      <c r="AV97" s="17">
        <v>2011369411770.1001</v>
      </c>
    </row>
    <row r="98" spans="1:48" x14ac:dyDescent="0.25">
      <c r="A98" s="10">
        <v>97</v>
      </c>
      <c r="B98" s="11" t="s">
        <v>236</v>
      </c>
      <c r="C98" s="12" t="s">
        <v>237</v>
      </c>
      <c r="D98" s="13" t="s">
        <v>48</v>
      </c>
      <c r="E98" s="14">
        <f t="shared" si="14"/>
        <v>2253551124880.9102</v>
      </c>
      <c r="F98" s="15">
        <f t="shared" si="15"/>
        <v>167890105009.01999</v>
      </c>
      <c r="G98" s="16">
        <v>123033571551.17999</v>
      </c>
      <c r="H98" s="17"/>
      <c r="I98" s="17">
        <v>60740149391.659996</v>
      </c>
      <c r="J98" s="17">
        <v>525561630</v>
      </c>
      <c r="K98" s="17">
        <v>-25134167933.080002</v>
      </c>
      <c r="L98" s="17">
        <v>267188348.80000001</v>
      </c>
      <c r="M98" s="17">
        <v>8457802020.46</v>
      </c>
      <c r="N98" s="17"/>
      <c r="O98" s="17"/>
      <c r="P98" s="15">
        <f t="shared" si="16"/>
        <v>105848374879</v>
      </c>
      <c r="Q98" s="17"/>
      <c r="R98" s="17">
        <v>105848374879</v>
      </c>
      <c r="S98" s="15">
        <f t="shared" si="17"/>
        <v>1838201993512.04</v>
      </c>
      <c r="T98" s="17">
        <v>168440325540.32999</v>
      </c>
      <c r="U98" s="17">
        <v>469954122387.45001</v>
      </c>
      <c r="V98" s="17">
        <v>755675171784.46997</v>
      </c>
      <c r="W98" s="17">
        <v>2124555491701.1699</v>
      </c>
      <c r="X98" s="17">
        <v>64498654584.639999</v>
      </c>
      <c r="Y98" s="17">
        <v>6293539233</v>
      </c>
      <c r="Z98" s="17">
        <v>-1751215311719.02</v>
      </c>
      <c r="AA98" s="15">
        <f t="shared" si="18"/>
        <v>0</v>
      </c>
      <c r="AB98" s="17"/>
      <c r="AC98" s="15">
        <f t="shared" si="19"/>
        <v>141610651480.85001</v>
      </c>
      <c r="AD98" s="17">
        <v>4039570385.77</v>
      </c>
      <c r="AE98" s="17"/>
      <c r="AF98" s="17">
        <v>1641880750</v>
      </c>
      <c r="AG98" s="17">
        <v>135929200345.08</v>
      </c>
      <c r="AH98" s="14">
        <f t="shared" si="20"/>
        <v>2253551124880.9199</v>
      </c>
      <c r="AI98" s="15">
        <f t="shared" si="21"/>
        <v>6193375597</v>
      </c>
      <c r="AJ98" s="18">
        <f t="shared" si="22"/>
        <v>6193375597</v>
      </c>
      <c r="AK98" s="17"/>
      <c r="AL98" s="17"/>
      <c r="AM98" s="17"/>
      <c r="AN98" s="17">
        <v>224478623</v>
      </c>
      <c r="AO98" s="17">
        <v>1352771441</v>
      </c>
      <c r="AP98" s="17">
        <v>4616125533</v>
      </c>
      <c r="AQ98" s="18">
        <f t="shared" si="23"/>
        <v>0</v>
      </c>
      <c r="AR98" s="17"/>
      <c r="AS98" s="17"/>
      <c r="AT98" s="15">
        <f t="shared" si="24"/>
        <v>2247357749283.9199</v>
      </c>
      <c r="AU98" s="18">
        <f t="shared" si="24"/>
        <v>2247357749283.9199</v>
      </c>
      <c r="AV98" s="17">
        <v>2247357749283.9199</v>
      </c>
    </row>
    <row r="99" spans="1:48" x14ac:dyDescent="0.25">
      <c r="A99" s="10">
        <v>98</v>
      </c>
      <c r="B99" s="11" t="s">
        <v>238</v>
      </c>
      <c r="C99" s="12" t="s">
        <v>239</v>
      </c>
      <c r="D99" s="13" t="s">
        <v>48</v>
      </c>
      <c r="E99" s="14">
        <f t="shared" si="14"/>
        <v>2390914379250.3105</v>
      </c>
      <c r="F99" s="15">
        <f t="shared" si="15"/>
        <v>307332180057.41992</v>
      </c>
      <c r="G99" s="16">
        <v>249673516568.72998</v>
      </c>
      <c r="H99" s="17"/>
      <c r="I99" s="17">
        <v>58356935895.419998</v>
      </c>
      <c r="J99" s="17">
        <v>142512804</v>
      </c>
      <c r="K99" s="17">
        <v>-12380537462.59</v>
      </c>
      <c r="L99" s="17">
        <v>655371178.33000004</v>
      </c>
      <c r="M99" s="17">
        <v>10884381073.529999</v>
      </c>
      <c r="N99" s="17"/>
      <c r="O99" s="17"/>
      <c r="P99" s="15">
        <f t="shared" si="16"/>
        <v>96640339166.440002</v>
      </c>
      <c r="Q99" s="17"/>
      <c r="R99" s="17">
        <v>96640339166.440002</v>
      </c>
      <c r="S99" s="15">
        <f t="shared" si="17"/>
        <v>1944406251251.9905</v>
      </c>
      <c r="T99" s="17">
        <v>172994190775</v>
      </c>
      <c r="U99" s="17">
        <v>357667239612.77002</v>
      </c>
      <c r="V99" s="17">
        <v>804748045268.96008</v>
      </c>
      <c r="W99" s="17">
        <v>1665838298669.97</v>
      </c>
      <c r="X99" s="17">
        <v>54564070402.309998</v>
      </c>
      <c r="Y99" s="17">
        <v>11137264408</v>
      </c>
      <c r="Z99" s="17">
        <v>-1122542857885.0198</v>
      </c>
      <c r="AA99" s="15">
        <f t="shared" si="18"/>
        <v>0</v>
      </c>
      <c r="AB99" s="17"/>
      <c r="AC99" s="15">
        <f t="shared" si="19"/>
        <v>42535608774.460007</v>
      </c>
      <c r="AD99" s="17">
        <v>866672.33</v>
      </c>
      <c r="AE99" s="17">
        <v>298399600</v>
      </c>
      <c r="AF99" s="17">
        <v>206332500</v>
      </c>
      <c r="AG99" s="17">
        <v>42030010002.130005</v>
      </c>
      <c r="AH99" s="14">
        <f t="shared" si="20"/>
        <v>2390914379250.2803</v>
      </c>
      <c r="AI99" s="15">
        <f t="shared" si="21"/>
        <v>13716593460.870001</v>
      </c>
      <c r="AJ99" s="18">
        <f t="shared" si="22"/>
        <v>13716593460.870001</v>
      </c>
      <c r="AK99" s="17">
        <v>5539906</v>
      </c>
      <c r="AL99" s="17"/>
      <c r="AM99" s="17"/>
      <c r="AN99" s="17">
        <v>259426207.87</v>
      </c>
      <c r="AO99" s="17">
        <v>13451627347</v>
      </c>
      <c r="AP99" s="17"/>
      <c r="AQ99" s="18">
        <f t="shared" si="23"/>
        <v>0</v>
      </c>
      <c r="AR99" s="17"/>
      <c r="AS99" s="17"/>
      <c r="AT99" s="15">
        <f t="shared" si="24"/>
        <v>2377197785789.4102</v>
      </c>
      <c r="AU99" s="18">
        <f t="shared" si="24"/>
        <v>2377197785789.4102</v>
      </c>
      <c r="AV99" s="17">
        <v>2377197785789.4102</v>
      </c>
    </row>
    <row r="100" spans="1:48" x14ac:dyDescent="0.25">
      <c r="A100" s="10">
        <v>99</v>
      </c>
      <c r="B100" s="11" t="s">
        <v>240</v>
      </c>
      <c r="C100" s="12" t="s">
        <v>241</v>
      </c>
      <c r="D100" s="13" t="s">
        <v>48</v>
      </c>
      <c r="E100" s="14">
        <f t="shared" si="14"/>
        <v>3796985925236.0195</v>
      </c>
      <c r="F100" s="15">
        <f t="shared" si="15"/>
        <v>323504110547.28003</v>
      </c>
      <c r="G100" s="16">
        <v>266428794470.90002</v>
      </c>
      <c r="H100" s="17"/>
      <c r="I100" s="17">
        <v>46453146968.519997</v>
      </c>
      <c r="J100" s="17">
        <v>4645620637.4200001</v>
      </c>
      <c r="K100" s="17">
        <v>-8626963685.5299988</v>
      </c>
      <c r="L100" s="17">
        <v>514005728.97000003</v>
      </c>
      <c r="M100" s="17">
        <v>14089506427</v>
      </c>
      <c r="N100" s="17"/>
      <c r="O100" s="17"/>
      <c r="P100" s="15">
        <f t="shared" si="16"/>
        <v>143922615844.97</v>
      </c>
      <c r="Q100" s="17">
        <v>825309300</v>
      </c>
      <c r="R100" s="17">
        <v>143097306544.97</v>
      </c>
      <c r="S100" s="15">
        <f t="shared" si="17"/>
        <v>3258682166830.5195</v>
      </c>
      <c r="T100" s="17">
        <v>153075333510.5</v>
      </c>
      <c r="U100" s="17">
        <v>299054544203.59003</v>
      </c>
      <c r="V100" s="17">
        <v>801311808291.95996</v>
      </c>
      <c r="W100" s="17">
        <v>2803746637675.6699</v>
      </c>
      <c r="X100" s="17">
        <v>23445450800.029999</v>
      </c>
      <c r="Y100" s="17">
        <v>425540132286.29999</v>
      </c>
      <c r="Z100" s="17">
        <v>-1247491739937.53</v>
      </c>
      <c r="AA100" s="15">
        <f t="shared" si="18"/>
        <v>0</v>
      </c>
      <c r="AB100" s="17"/>
      <c r="AC100" s="15">
        <f t="shared" si="19"/>
        <v>70877032013.249985</v>
      </c>
      <c r="AD100" s="17"/>
      <c r="AE100" s="17"/>
      <c r="AF100" s="17">
        <v>362563000</v>
      </c>
      <c r="AG100" s="17">
        <v>70514469013.249985</v>
      </c>
      <c r="AH100" s="14">
        <f t="shared" si="20"/>
        <v>3796985925236.02</v>
      </c>
      <c r="AI100" s="15">
        <f t="shared" si="21"/>
        <v>11752935541</v>
      </c>
      <c r="AJ100" s="18">
        <f t="shared" si="22"/>
        <v>11752935541</v>
      </c>
      <c r="AK100" s="17"/>
      <c r="AL100" s="17"/>
      <c r="AM100" s="17"/>
      <c r="AN100" s="17">
        <v>573056333</v>
      </c>
      <c r="AO100" s="17">
        <v>11179879208</v>
      </c>
      <c r="AP100" s="17"/>
      <c r="AQ100" s="18">
        <f t="shared" si="23"/>
        <v>0</v>
      </c>
      <c r="AR100" s="17"/>
      <c r="AS100" s="17"/>
      <c r="AT100" s="15">
        <f t="shared" si="24"/>
        <v>3785232989695.02</v>
      </c>
      <c r="AU100" s="18">
        <f t="shared" si="24"/>
        <v>3785232989695.02</v>
      </c>
      <c r="AV100" s="17">
        <v>3785232989695.02</v>
      </c>
    </row>
    <row r="101" spans="1:48" x14ac:dyDescent="0.25">
      <c r="A101" s="10">
        <v>100</v>
      </c>
      <c r="B101" s="11" t="s">
        <v>242</v>
      </c>
      <c r="C101" s="12" t="s">
        <v>243</v>
      </c>
      <c r="D101" s="13" t="s">
        <v>48</v>
      </c>
      <c r="E101" s="14">
        <f t="shared" si="14"/>
        <v>1928366073703.3003</v>
      </c>
      <c r="F101" s="15">
        <f t="shared" si="15"/>
        <v>119275385150.77002</v>
      </c>
      <c r="G101" s="16">
        <v>77216133242.540009</v>
      </c>
      <c r="H101" s="17"/>
      <c r="I101" s="17">
        <v>34596765241.110001</v>
      </c>
      <c r="J101" s="17">
        <v>938451749</v>
      </c>
      <c r="K101" s="17">
        <v>-1391683273.1900001</v>
      </c>
      <c r="L101" s="17">
        <v>372187412.45999998</v>
      </c>
      <c r="M101" s="17">
        <v>7543530778.8500004</v>
      </c>
      <c r="N101" s="17"/>
      <c r="O101" s="17"/>
      <c r="P101" s="15">
        <f t="shared" si="16"/>
        <v>42914357000</v>
      </c>
      <c r="Q101" s="17">
        <v>900000000</v>
      </c>
      <c r="R101" s="17">
        <v>42014357000</v>
      </c>
      <c r="S101" s="15">
        <f t="shared" si="17"/>
        <v>1602525799797.4104</v>
      </c>
      <c r="T101" s="17">
        <v>23802198956.279999</v>
      </c>
      <c r="U101" s="17">
        <v>329407741587.39001</v>
      </c>
      <c r="V101" s="17">
        <v>576362191994.32996</v>
      </c>
      <c r="W101" s="17">
        <v>2696026135854.7202</v>
      </c>
      <c r="X101" s="17">
        <v>17252508179</v>
      </c>
      <c r="Y101" s="17">
        <v>49305041908.489998</v>
      </c>
      <c r="Z101" s="17">
        <v>-2089630018682.8</v>
      </c>
      <c r="AA101" s="15">
        <f t="shared" si="18"/>
        <v>0</v>
      </c>
      <c r="AB101" s="17"/>
      <c r="AC101" s="15">
        <f t="shared" si="19"/>
        <v>163650531755.12</v>
      </c>
      <c r="AD101" s="17"/>
      <c r="AE101" s="17">
        <v>7080000000</v>
      </c>
      <c r="AF101" s="17">
        <v>2615346000</v>
      </c>
      <c r="AG101" s="17">
        <v>153955185755.12</v>
      </c>
      <c r="AH101" s="14">
        <f t="shared" si="20"/>
        <v>1928366073703.2798</v>
      </c>
      <c r="AI101" s="15">
        <f t="shared" si="21"/>
        <v>817116727.89999998</v>
      </c>
      <c r="AJ101" s="18">
        <f t="shared" si="22"/>
        <v>817116727.89999998</v>
      </c>
      <c r="AK101" s="17">
        <v>33901831</v>
      </c>
      <c r="AL101" s="17"/>
      <c r="AM101" s="17"/>
      <c r="AN101" s="17">
        <v>68216683.5</v>
      </c>
      <c r="AO101" s="17">
        <v>714998213.39999998</v>
      </c>
      <c r="AP101" s="17"/>
      <c r="AQ101" s="18">
        <f t="shared" si="23"/>
        <v>0</v>
      </c>
      <c r="AR101" s="17"/>
      <c r="AS101" s="17"/>
      <c r="AT101" s="15">
        <f t="shared" si="24"/>
        <v>1927548956975.3799</v>
      </c>
      <c r="AU101" s="18">
        <f t="shared" si="24"/>
        <v>1927548956975.3799</v>
      </c>
      <c r="AV101" s="17">
        <v>1927548956975.3799</v>
      </c>
    </row>
    <row r="102" spans="1:48" x14ac:dyDescent="0.25">
      <c r="A102" s="10">
        <v>101</v>
      </c>
      <c r="B102" s="11" t="s">
        <v>244</v>
      </c>
      <c r="C102" s="12" t="s">
        <v>245</v>
      </c>
      <c r="D102" s="13" t="s">
        <v>48</v>
      </c>
      <c r="E102" s="14">
        <f t="shared" si="14"/>
        <v>2238942761961.9526</v>
      </c>
      <c r="F102" s="15">
        <f t="shared" si="15"/>
        <v>104390439323.1725</v>
      </c>
      <c r="G102" s="16">
        <v>72098630428.172501</v>
      </c>
      <c r="H102" s="17"/>
      <c r="I102" s="17">
        <v>14908711159</v>
      </c>
      <c r="J102" s="17">
        <v>55152918944.949997</v>
      </c>
      <c r="K102" s="17">
        <v>-48518044671.610001</v>
      </c>
      <c r="L102" s="17">
        <v>408019432.66000003</v>
      </c>
      <c r="M102" s="17">
        <v>10340204030</v>
      </c>
      <c r="N102" s="17"/>
      <c r="O102" s="17"/>
      <c r="P102" s="15">
        <f t="shared" si="16"/>
        <v>101113431405</v>
      </c>
      <c r="Q102" s="17"/>
      <c r="R102" s="17">
        <v>101113431405</v>
      </c>
      <c r="S102" s="15">
        <f t="shared" si="17"/>
        <v>1965533462240.4502</v>
      </c>
      <c r="T102" s="17">
        <v>114532015429.44</v>
      </c>
      <c r="U102" s="17">
        <v>326703864055.78998</v>
      </c>
      <c r="V102" s="17">
        <v>863360320117.55005</v>
      </c>
      <c r="W102" s="17">
        <v>2276072501975.8701</v>
      </c>
      <c r="X102" s="17">
        <v>31136007575</v>
      </c>
      <c r="Y102" s="17">
        <v>36701381256.760002</v>
      </c>
      <c r="Z102" s="17">
        <v>-1682972628169.96</v>
      </c>
      <c r="AA102" s="15">
        <f t="shared" si="18"/>
        <v>0</v>
      </c>
      <c r="AB102" s="17"/>
      <c r="AC102" s="15">
        <f t="shared" si="19"/>
        <v>67905428993.330002</v>
      </c>
      <c r="AD102" s="17"/>
      <c r="AE102" s="17">
        <v>1466004800</v>
      </c>
      <c r="AF102" s="17">
        <v>594407000</v>
      </c>
      <c r="AG102" s="17">
        <v>65845017193.330002</v>
      </c>
      <c r="AH102" s="14">
        <f t="shared" si="20"/>
        <v>2238942761961.9521</v>
      </c>
      <c r="AI102" s="15">
        <f t="shared" si="21"/>
        <v>29823809507.692497</v>
      </c>
      <c r="AJ102" s="18">
        <f t="shared" si="22"/>
        <v>29823809507.692497</v>
      </c>
      <c r="AK102" s="17">
        <v>273390982.28250003</v>
      </c>
      <c r="AL102" s="17"/>
      <c r="AM102" s="17"/>
      <c r="AN102" s="17">
        <v>336656504.67000002</v>
      </c>
      <c r="AO102" s="17">
        <v>4003623978.8899999</v>
      </c>
      <c r="AP102" s="17">
        <v>25210138041.849998</v>
      </c>
      <c r="AQ102" s="18">
        <f t="shared" si="23"/>
        <v>0</v>
      </c>
      <c r="AR102" s="17"/>
      <c r="AS102" s="17"/>
      <c r="AT102" s="15">
        <f t="shared" ref="AT102:AU121" si="25">SUM(AU102)</f>
        <v>2209118952454.2598</v>
      </c>
      <c r="AU102" s="18">
        <f t="shared" si="25"/>
        <v>2209118952454.2598</v>
      </c>
      <c r="AV102" s="17">
        <v>2209118952454.2598</v>
      </c>
    </row>
    <row r="103" spans="1:48" x14ac:dyDescent="0.25">
      <c r="A103" s="10">
        <v>102</v>
      </c>
      <c r="B103" s="11" t="s">
        <v>246</v>
      </c>
      <c r="C103" s="12" t="s">
        <v>247</v>
      </c>
      <c r="D103" s="13" t="s">
        <v>48</v>
      </c>
      <c r="E103" s="14">
        <f t="shared" si="14"/>
        <v>3480765299458.4404</v>
      </c>
      <c r="F103" s="15">
        <f t="shared" si="15"/>
        <v>274992557009.67999</v>
      </c>
      <c r="G103" s="16">
        <v>173103768940.89001</v>
      </c>
      <c r="H103" s="17"/>
      <c r="I103" s="17">
        <v>126217024448.75</v>
      </c>
      <c r="J103" s="17">
        <v>29303126.140000001</v>
      </c>
      <c r="K103" s="17">
        <v>-44352588821.080002</v>
      </c>
      <c r="L103" s="17">
        <v>347630567.70999998</v>
      </c>
      <c r="M103" s="17">
        <v>19647418747.27</v>
      </c>
      <c r="N103" s="17"/>
      <c r="O103" s="17"/>
      <c r="P103" s="15">
        <f t="shared" si="16"/>
        <v>235740516861</v>
      </c>
      <c r="Q103" s="17"/>
      <c r="R103" s="17">
        <v>235740516861</v>
      </c>
      <c r="S103" s="15">
        <f t="shared" si="17"/>
        <v>2843018534086.8101</v>
      </c>
      <c r="T103" s="17">
        <v>446942358502</v>
      </c>
      <c r="U103" s="17">
        <v>640607006467.73999</v>
      </c>
      <c r="V103" s="17">
        <v>1023171254060.9301</v>
      </c>
      <c r="W103" s="17">
        <v>1921235725076.4099</v>
      </c>
      <c r="X103" s="17">
        <v>318430670997.84003</v>
      </c>
      <c r="Y103" s="17">
        <v>5033028969.8100004</v>
      </c>
      <c r="Z103" s="17">
        <v>-1512401509987.9199</v>
      </c>
      <c r="AA103" s="15">
        <f t="shared" si="18"/>
        <v>0</v>
      </c>
      <c r="AB103" s="17"/>
      <c r="AC103" s="15">
        <f t="shared" si="19"/>
        <v>127013691500.95</v>
      </c>
      <c r="AD103" s="17"/>
      <c r="AE103" s="17">
        <v>41117000000</v>
      </c>
      <c r="AF103" s="17">
        <v>5674368539.7700005</v>
      </c>
      <c r="AG103" s="17">
        <v>80222322961.179993</v>
      </c>
      <c r="AH103" s="14">
        <f t="shared" si="20"/>
        <v>3480765299458.4399</v>
      </c>
      <c r="AI103" s="15">
        <f t="shared" si="21"/>
        <v>43790221747.059998</v>
      </c>
      <c r="AJ103" s="18">
        <f t="shared" si="22"/>
        <v>14130551747.060001</v>
      </c>
      <c r="AK103" s="17">
        <v>1398491</v>
      </c>
      <c r="AL103" s="17"/>
      <c r="AM103" s="17"/>
      <c r="AN103" s="17">
        <v>4570201021</v>
      </c>
      <c r="AO103" s="17">
        <v>8105936902.5600004</v>
      </c>
      <c r="AP103" s="17">
        <v>1453015332.5</v>
      </c>
      <c r="AQ103" s="18">
        <f t="shared" si="23"/>
        <v>29659670000</v>
      </c>
      <c r="AR103" s="17"/>
      <c r="AS103" s="17">
        <v>29659670000</v>
      </c>
      <c r="AT103" s="15">
        <f t="shared" si="25"/>
        <v>3436975077711.3799</v>
      </c>
      <c r="AU103" s="18">
        <f t="shared" si="25"/>
        <v>3436975077711.3799</v>
      </c>
      <c r="AV103" s="17">
        <v>3436975077711.3799</v>
      </c>
    </row>
    <row r="104" spans="1:48" x14ac:dyDescent="0.25">
      <c r="A104" s="10">
        <v>103</v>
      </c>
      <c r="B104" s="11" t="s">
        <v>248</v>
      </c>
      <c r="C104" s="12" t="s">
        <v>249</v>
      </c>
      <c r="D104" s="13" t="s">
        <v>48</v>
      </c>
      <c r="E104" s="14">
        <f t="shared" si="14"/>
        <v>1263657635574.6431</v>
      </c>
      <c r="F104" s="15">
        <f t="shared" si="15"/>
        <v>64029059736.769997</v>
      </c>
      <c r="G104" s="16">
        <v>37821280622.459999</v>
      </c>
      <c r="H104" s="17"/>
      <c r="I104" s="17">
        <v>23022917865.549999</v>
      </c>
      <c r="J104" s="17">
        <v>64949014.289999999</v>
      </c>
      <c r="K104" s="17">
        <v>-766052544</v>
      </c>
      <c r="L104" s="17">
        <v>958430461.00999999</v>
      </c>
      <c r="M104" s="17">
        <v>2927534317.46</v>
      </c>
      <c r="N104" s="17"/>
      <c r="O104" s="17"/>
      <c r="P104" s="15">
        <f t="shared" si="16"/>
        <v>95501109033</v>
      </c>
      <c r="Q104" s="17"/>
      <c r="R104" s="17">
        <v>95501109033</v>
      </c>
      <c r="S104" s="15">
        <f t="shared" si="17"/>
        <v>1063827252066.5129</v>
      </c>
      <c r="T104" s="17">
        <v>91588995844.179993</v>
      </c>
      <c r="U104" s="17">
        <v>247583171000.20001</v>
      </c>
      <c r="V104" s="17">
        <v>326972340233.60999</v>
      </c>
      <c r="W104" s="17">
        <v>835865973324.59998</v>
      </c>
      <c r="X104" s="17">
        <v>25575822892.59</v>
      </c>
      <c r="Y104" s="17">
        <v>55865357584.502998</v>
      </c>
      <c r="Z104" s="17">
        <v>-519624408813.16998</v>
      </c>
      <c r="AA104" s="15">
        <f t="shared" si="18"/>
        <v>0</v>
      </c>
      <c r="AB104" s="17"/>
      <c r="AC104" s="15">
        <f t="shared" si="19"/>
        <v>40300214738.360001</v>
      </c>
      <c r="AD104" s="17">
        <v>212331023</v>
      </c>
      <c r="AE104" s="17"/>
      <c r="AF104" s="17">
        <v>8306052424.9799995</v>
      </c>
      <c r="AG104" s="17">
        <v>31781831290.380001</v>
      </c>
      <c r="AH104" s="14">
        <f t="shared" si="20"/>
        <v>1263657635574.6201</v>
      </c>
      <c r="AI104" s="15">
        <f t="shared" si="21"/>
        <v>2623045778.8200002</v>
      </c>
      <c r="AJ104" s="18">
        <f t="shared" si="22"/>
        <v>2623045778.8200002</v>
      </c>
      <c r="AK104" s="17">
        <v>51845150</v>
      </c>
      <c r="AL104" s="17"/>
      <c r="AM104" s="17"/>
      <c r="AN104" s="17"/>
      <c r="AO104" s="17">
        <v>2570446313.54</v>
      </c>
      <c r="AP104" s="17">
        <v>754315.28</v>
      </c>
      <c r="AQ104" s="18">
        <f t="shared" si="23"/>
        <v>0</v>
      </c>
      <c r="AR104" s="17"/>
      <c r="AS104" s="17"/>
      <c r="AT104" s="15">
        <f t="shared" si="25"/>
        <v>1261034589795.8</v>
      </c>
      <c r="AU104" s="18">
        <f t="shared" si="25"/>
        <v>1261034589795.8</v>
      </c>
      <c r="AV104" s="17">
        <v>1261034589795.8</v>
      </c>
    </row>
    <row r="105" spans="1:48" x14ac:dyDescent="0.25">
      <c r="A105" s="10">
        <v>104</v>
      </c>
      <c r="B105" s="11" t="s">
        <v>250</v>
      </c>
      <c r="C105" s="12" t="s">
        <v>1158</v>
      </c>
      <c r="D105" s="13" t="s">
        <v>48</v>
      </c>
      <c r="E105" s="14">
        <f t="shared" si="14"/>
        <v>22915930480903.094</v>
      </c>
      <c r="F105" s="15">
        <f t="shared" si="15"/>
        <v>767612081157.46985</v>
      </c>
      <c r="G105" s="16">
        <v>686982783412.28992</v>
      </c>
      <c r="H105" s="17"/>
      <c r="I105" s="17">
        <v>19836876123.41</v>
      </c>
      <c r="J105" s="17">
        <v>34083423768.450001</v>
      </c>
      <c r="K105" s="17">
        <v>-2445814699.1799998</v>
      </c>
      <c r="L105" s="17">
        <v>1314911309.3900001</v>
      </c>
      <c r="M105" s="17">
        <v>27839901243.110001</v>
      </c>
      <c r="N105" s="17"/>
      <c r="O105" s="17"/>
      <c r="P105" s="15">
        <f t="shared" si="16"/>
        <v>6854826705268.126</v>
      </c>
      <c r="Q105" s="17"/>
      <c r="R105" s="17">
        <v>6854826705268.126</v>
      </c>
      <c r="S105" s="15">
        <f t="shared" si="17"/>
        <v>12783316397665.492</v>
      </c>
      <c r="T105" s="17">
        <v>3769525328140.8599</v>
      </c>
      <c r="U105" s="17">
        <v>1768585983503.01</v>
      </c>
      <c r="V105" s="17">
        <v>3252590500559.7002</v>
      </c>
      <c r="W105" s="17">
        <v>11001525679850.961</v>
      </c>
      <c r="X105" s="17">
        <v>434222418908.79999</v>
      </c>
      <c r="Y105" s="17">
        <v>1099309358919.9399</v>
      </c>
      <c r="Z105" s="17">
        <v>-8542442872217.7803</v>
      </c>
      <c r="AA105" s="15">
        <f t="shared" si="18"/>
        <v>0</v>
      </c>
      <c r="AB105" s="17"/>
      <c r="AC105" s="15">
        <f t="shared" si="19"/>
        <v>2510175296812.0098</v>
      </c>
      <c r="AD105" s="17">
        <v>1175630976.0699999</v>
      </c>
      <c r="AE105" s="17">
        <v>1668304573000</v>
      </c>
      <c r="AF105" s="17">
        <v>90851017947</v>
      </c>
      <c r="AG105" s="17">
        <v>749844074888.93994</v>
      </c>
      <c r="AH105" s="14">
        <f t="shared" si="20"/>
        <v>22915930480903.098</v>
      </c>
      <c r="AI105" s="15">
        <f t="shared" si="21"/>
        <v>1307725165505.7002</v>
      </c>
      <c r="AJ105" s="18">
        <f t="shared" si="22"/>
        <v>1307725165505.7002</v>
      </c>
      <c r="AK105" s="17">
        <v>1111125638340.1001</v>
      </c>
      <c r="AL105" s="17"/>
      <c r="AM105" s="17"/>
      <c r="AN105" s="17">
        <v>376174161.32999998</v>
      </c>
      <c r="AO105" s="17">
        <v>174515231687.26999</v>
      </c>
      <c r="AP105" s="17">
        <v>21708121317</v>
      </c>
      <c r="AQ105" s="18">
        <f t="shared" si="23"/>
        <v>0</v>
      </c>
      <c r="AR105" s="17"/>
      <c r="AS105" s="17"/>
      <c r="AT105" s="15">
        <f t="shared" si="25"/>
        <v>21608205315397.398</v>
      </c>
      <c r="AU105" s="18">
        <f t="shared" si="25"/>
        <v>21608205315397.398</v>
      </c>
      <c r="AV105" s="17">
        <v>21608205315397.398</v>
      </c>
    </row>
    <row r="106" spans="1:48" x14ac:dyDescent="0.25">
      <c r="A106" s="10">
        <v>105</v>
      </c>
      <c r="B106" s="11" t="s">
        <v>251</v>
      </c>
      <c r="C106" s="12" t="s">
        <v>252</v>
      </c>
      <c r="D106" s="13" t="s">
        <v>48</v>
      </c>
      <c r="E106" s="14">
        <f t="shared" si="14"/>
        <v>2856418876322.4727</v>
      </c>
      <c r="F106" s="15">
        <f t="shared" si="15"/>
        <v>198842527941.26999</v>
      </c>
      <c r="G106" s="16">
        <v>84336086406.279999</v>
      </c>
      <c r="H106" s="17"/>
      <c r="I106" s="17">
        <v>111742483732.67</v>
      </c>
      <c r="J106" s="17">
        <v>218066414.88</v>
      </c>
      <c r="K106" s="17">
        <v>-11446924803.73</v>
      </c>
      <c r="L106" s="17">
        <v>53341333.340000004</v>
      </c>
      <c r="M106" s="17">
        <v>13939474857.83</v>
      </c>
      <c r="N106" s="17"/>
      <c r="O106" s="17"/>
      <c r="P106" s="15">
        <f t="shared" si="16"/>
        <v>75830258853.050003</v>
      </c>
      <c r="Q106" s="17">
        <v>385903437</v>
      </c>
      <c r="R106" s="17">
        <v>75444355416.050003</v>
      </c>
      <c r="S106" s="15">
        <f t="shared" si="17"/>
        <v>2504901947879.6328</v>
      </c>
      <c r="T106" s="17">
        <v>89640239678.5</v>
      </c>
      <c r="U106" s="17">
        <v>503300212412.79999</v>
      </c>
      <c r="V106" s="17">
        <v>918063466445.30005</v>
      </c>
      <c r="W106" s="17">
        <v>2462139867737</v>
      </c>
      <c r="X106" s="17">
        <v>74734949263.419998</v>
      </c>
      <c r="Y106" s="17">
        <v>1731990220.9000001</v>
      </c>
      <c r="Z106" s="17">
        <v>-1544708777878.2869</v>
      </c>
      <c r="AA106" s="15">
        <f t="shared" si="18"/>
        <v>0</v>
      </c>
      <c r="AB106" s="17"/>
      <c r="AC106" s="15">
        <f t="shared" si="19"/>
        <v>76844141648.520004</v>
      </c>
      <c r="AD106" s="17">
        <v>4402777.78</v>
      </c>
      <c r="AE106" s="17"/>
      <c r="AF106" s="17">
        <v>295070000</v>
      </c>
      <c r="AG106" s="17">
        <v>76544668870.740005</v>
      </c>
      <c r="AH106" s="14">
        <f t="shared" si="20"/>
        <v>2856418876322.4731</v>
      </c>
      <c r="AI106" s="15">
        <f t="shared" si="21"/>
        <v>25990497906.710003</v>
      </c>
      <c r="AJ106" s="18">
        <f t="shared" si="22"/>
        <v>25990497906.710003</v>
      </c>
      <c r="AK106" s="17">
        <v>3805000</v>
      </c>
      <c r="AL106" s="17"/>
      <c r="AM106" s="17"/>
      <c r="AN106" s="17">
        <v>117083333.33</v>
      </c>
      <c r="AO106" s="17">
        <v>20383453440.380001</v>
      </c>
      <c r="AP106" s="17">
        <v>5486156133</v>
      </c>
      <c r="AQ106" s="18">
        <f t="shared" si="23"/>
        <v>0</v>
      </c>
      <c r="AR106" s="17"/>
      <c r="AS106" s="17"/>
      <c r="AT106" s="15">
        <f t="shared" si="25"/>
        <v>2830428378415.7632</v>
      </c>
      <c r="AU106" s="18">
        <f t="shared" si="25"/>
        <v>2830428378415.7632</v>
      </c>
      <c r="AV106" s="17">
        <v>2830428378415.7632</v>
      </c>
    </row>
    <row r="107" spans="1:48" x14ac:dyDescent="0.25">
      <c r="A107" s="10">
        <v>106</v>
      </c>
      <c r="B107" s="11" t="s">
        <v>253</v>
      </c>
      <c r="C107" s="12" t="s">
        <v>254</v>
      </c>
      <c r="D107" s="13" t="s">
        <v>48</v>
      </c>
      <c r="E107" s="14">
        <f t="shared" si="14"/>
        <v>8353874228228.7578</v>
      </c>
      <c r="F107" s="15">
        <f t="shared" si="15"/>
        <v>960804913654.84998</v>
      </c>
      <c r="G107" s="16">
        <v>245692018654.47998</v>
      </c>
      <c r="H107" s="17">
        <v>1800000000</v>
      </c>
      <c r="I107" s="17">
        <v>705405972040.01001</v>
      </c>
      <c r="J107" s="17">
        <v>19577872052.310001</v>
      </c>
      <c r="K107" s="17">
        <v>-33035893212.400002</v>
      </c>
      <c r="L107" s="17">
        <v>1933936530</v>
      </c>
      <c r="M107" s="17">
        <v>19431007590.450001</v>
      </c>
      <c r="N107" s="17"/>
      <c r="O107" s="17"/>
      <c r="P107" s="15">
        <f t="shared" si="16"/>
        <v>638302991000.01001</v>
      </c>
      <c r="Q107" s="17">
        <v>2092056977</v>
      </c>
      <c r="R107" s="17">
        <v>636210934023.01001</v>
      </c>
      <c r="S107" s="15">
        <f t="shared" si="17"/>
        <v>5459326344015.4678</v>
      </c>
      <c r="T107" s="17">
        <v>555738597476.46997</v>
      </c>
      <c r="U107" s="17">
        <v>930306865396.21997</v>
      </c>
      <c r="V107" s="17">
        <v>2324000063057.0698</v>
      </c>
      <c r="W107" s="17">
        <v>5930057660018.1807</v>
      </c>
      <c r="X107" s="17">
        <v>86173810682.440002</v>
      </c>
      <c r="Y107" s="17">
        <v>194360965275.79999</v>
      </c>
      <c r="Z107" s="17">
        <v>-4561311617890.7139</v>
      </c>
      <c r="AA107" s="15">
        <f t="shared" si="18"/>
        <v>0</v>
      </c>
      <c r="AB107" s="17"/>
      <c r="AC107" s="15">
        <f t="shared" si="19"/>
        <v>1295439979558.4299</v>
      </c>
      <c r="AD107" s="17">
        <v>47773079</v>
      </c>
      <c r="AE107" s="17"/>
      <c r="AF107" s="17">
        <v>6301595450</v>
      </c>
      <c r="AG107" s="17">
        <v>1289090611029.4299</v>
      </c>
      <c r="AH107" s="14">
        <f t="shared" si="20"/>
        <v>8353874228228.7568</v>
      </c>
      <c r="AI107" s="15">
        <f t="shared" si="21"/>
        <v>246880580616.97</v>
      </c>
      <c r="AJ107" s="18">
        <f t="shared" si="22"/>
        <v>62866974216.970001</v>
      </c>
      <c r="AK107" s="17">
        <v>2560812</v>
      </c>
      <c r="AL107" s="17"/>
      <c r="AM107" s="17"/>
      <c r="AN107" s="17">
        <v>31022813.649999999</v>
      </c>
      <c r="AO107" s="17">
        <v>40341298646.32</v>
      </c>
      <c r="AP107" s="17">
        <v>22492091945</v>
      </c>
      <c r="AQ107" s="18">
        <f t="shared" si="23"/>
        <v>184013606400</v>
      </c>
      <c r="AR107" s="17">
        <v>184013606400</v>
      </c>
      <c r="AS107" s="17"/>
      <c r="AT107" s="15">
        <f t="shared" si="25"/>
        <v>8106993647611.7871</v>
      </c>
      <c r="AU107" s="18">
        <f t="shared" si="25"/>
        <v>8106993647611.7871</v>
      </c>
      <c r="AV107" s="17">
        <v>8106993647611.7871</v>
      </c>
    </row>
    <row r="108" spans="1:48" x14ac:dyDescent="0.25">
      <c r="A108" s="10">
        <v>107</v>
      </c>
      <c r="B108" s="11" t="s">
        <v>255</v>
      </c>
      <c r="C108" s="12" t="s">
        <v>256</v>
      </c>
      <c r="D108" s="13" t="s">
        <v>48</v>
      </c>
      <c r="E108" s="14">
        <f t="shared" si="14"/>
        <v>3941875496734.1699</v>
      </c>
      <c r="F108" s="15">
        <f t="shared" si="15"/>
        <v>254030357724.22</v>
      </c>
      <c r="G108" s="16">
        <v>156936406932.84998</v>
      </c>
      <c r="H108" s="17"/>
      <c r="I108" s="17">
        <v>89405505142.139999</v>
      </c>
      <c r="J108" s="17">
        <v>3197419167</v>
      </c>
      <c r="K108" s="17">
        <v>-14213668764.030001</v>
      </c>
      <c r="L108" s="17"/>
      <c r="M108" s="17">
        <v>18704695246.259998</v>
      </c>
      <c r="N108" s="17"/>
      <c r="O108" s="17"/>
      <c r="P108" s="15">
        <f t="shared" si="16"/>
        <v>37330848507.07</v>
      </c>
      <c r="Q108" s="17"/>
      <c r="R108" s="17">
        <v>37330848507.07</v>
      </c>
      <c r="S108" s="15">
        <f t="shared" si="17"/>
        <v>3631004055944.9399</v>
      </c>
      <c r="T108" s="17">
        <v>379439226065.04999</v>
      </c>
      <c r="U108" s="17">
        <v>429996084558.17999</v>
      </c>
      <c r="V108" s="17">
        <v>1074591332209.7</v>
      </c>
      <c r="W108" s="17">
        <v>3872965346466.7002</v>
      </c>
      <c r="X108" s="17">
        <v>41606526025</v>
      </c>
      <c r="Y108" s="17">
        <v>51788941973.410004</v>
      </c>
      <c r="Z108" s="17">
        <v>-2219383401353.1001</v>
      </c>
      <c r="AA108" s="15">
        <f t="shared" si="18"/>
        <v>0</v>
      </c>
      <c r="AB108" s="17"/>
      <c r="AC108" s="15">
        <f t="shared" si="19"/>
        <v>19510234557.939999</v>
      </c>
      <c r="AD108" s="17">
        <v>168330700</v>
      </c>
      <c r="AE108" s="17"/>
      <c r="AF108" s="17">
        <v>191811796.37</v>
      </c>
      <c r="AG108" s="17">
        <v>19150092061.57</v>
      </c>
      <c r="AH108" s="14">
        <f t="shared" si="20"/>
        <v>3941875496734.1401</v>
      </c>
      <c r="AI108" s="15">
        <f t="shared" si="21"/>
        <v>27680936087.440002</v>
      </c>
      <c r="AJ108" s="18">
        <f t="shared" si="22"/>
        <v>27680936087.440002</v>
      </c>
      <c r="AK108" s="17">
        <v>558000000</v>
      </c>
      <c r="AL108" s="17"/>
      <c r="AM108" s="17"/>
      <c r="AN108" s="17">
        <v>404203333</v>
      </c>
      <c r="AO108" s="17">
        <v>11128329149</v>
      </c>
      <c r="AP108" s="17">
        <v>15590403605.440001</v>
      </c>
      <c r="AQ108" s="18">
        <f t="shared" si="23"/>
        <v>0</v>
      </c>
      <c r="AR108" s="17"/>
      <c r="AS108" s="17"/>
      <c r="AT108" s="15">
        <f t="shared" si="25"/>
        <v>3914194560646.7002</v>
      </c>
      <c r="AU108" s="18">
        <f t="shared" si="25"/>
        <v>3914194560646.7002</v>
      </c>
      <c r="AV108" s="17">
        <v>3914194560646.7002</v>
      </c>
    </row>
    <row r="109" spans="1:48" x14ac:dyDescent="0.25">
      <c r="A109" s="10">
        <v>108</v>
      </c>
      <c r="B109" s="11" t="s">
        <v>257</v>
      </c>
      <c r="C109" s="12" t="s">
        <v>258</v>
      </c>
      <c r="D109" s="13" t="s">
        <v>48</v>
      </c>
      <c r="E109" s="14">
        <f t="shared" si="14"/>
        <v>5078067884927.2803</v>
      </c>
      <c r="F109" s="15">
        <f t="shared" si="15"/>
        <v>502480253067.96002</v>
      </c>
      <c r="G109" s="16">
        <v>283266566075.47003</v>
      </c>
      <c r="H109" s="17"/>
      <c r="I109" s="17">
        <v>37110948491.970001</v>
      </c>
      <c r="J109" s="17">
        <v>122344503669.09</v>
      </c>
      <c r="K109" s="17">
        <v>-24312692674.27</v>
      </c>
      <c r="L109" s="17">
        <v>969564810.88999999</v>
      </c>
      <c r="M109" s="17">
        <v>83101362694.809998</v>
      </c>
      <c r="N109" s="17"/>
      <c r="O109" s="17"/>
      <c r="P109" s="15">
        <f t="shared" si="16"/>
        <v>335238958881.09003</v>
      </c>
      <c r="Q109" s="17"/>
      <c r="R109" s="17">
        <v>335238958881.09003</v>
      </c>
      <c r="S109" s="15">
        <f t="shared" si="17"/>
        <v>4172014394191.9404</v>
      </c>
      <c r="T109" s="17">
        <v>187924550830.51999</v>
      </c>
      <c r="U109" s="17">
        <v>690496085182.23999</v>
      </c>
      <c r="V109" s="17">
        <v>1642269697492.7</v>
      </c>
      <c r="W109" s="17">
        <v>3482501376650.6001</v>
      </c>
      <c r="X109" s="17">
        <v>54816495782.580002</v>
      </c>
      <c r="Y109" s="17">
        <v>15574307400</v>
      </c>
      <c r="Z109" s="17">
        <v>-1901568119146.7</v>
      </c>
      <c r="AA109" s="15">
        <f t="shared" si="18"/>
        <v>0</v>
      </c>
      <c r="AB109" s="17"/>
      <c r="AC109" s="15">
        <f t="shared" si="19"/>
        <v>68334278786.290001</v>
      </c>
      <c r="AD109" s="17">
        <v>1438216753</v>
      </c>
      <c r="AE109" s="17"/>
      <c r="AF109" s="17">
        <v>2313352750.3199997</v>
      </c>
      <c r="AG109" s="17">
        <v>64582709282.970001</v>
      </c>
      <c r="AH109" s="14">
        <f t="shared" si="20"/>
        <v>5078067884927.25</v>
      </c>
      <c r="AI109" s="15">
        <f t="shared" si="21"/>
        <v>118357079966.84999</v>
      </c>
      <c r="AJ109" s="18">
        <f t="shared" si="22"/>
        <v>24347685211.369999</v>
      </c>
      <c r="AK109" s="17"/>
      <c r="AL109" s="17">
        <v>1575427995.3299999</v>
      </c>
      <c r="AM109" s="17"/>
      <c r="AN109" s="17">
        <v>351342629.50999999</v>
      </c>
      <c r="AO109" s="17">
        <v>7019820</v>
      </c>
      <c r="AP109" s="17">
        <v>22413894766.529999</v>
      </c>
      <c r="AQ109" s="18">
        <f t="shared" si="23"/>
        <v>94009394755.479996</v>
      </c>
      <c r="AR109" s="17">
        <v>94009394755.479996</v>
      </c>
      <c r="AS109" s="17"/>
      <c r="AT109" s="15">
        <f t="shared" si="25"/>
        <v>4959710804960.4004</v>
      </c>
      <c r="AU109" s="18">
        <f t="shared" si="25"/>
        <v>4959710804960.4004</v>
      </c>
      <c r="AV109" s="17">
        <v>4959710804960.4004</v>
      </c>
    </row>
    <row r="110" spans="1:48" x14ac:dyDescent="0.25">
      <c r="A110" s="10">
        <v>109</v>
      </c>
      <c r="B110" s="11" t="s">
        <v>259</v>
      </c>
      <c r="C110" s="12" t="s">
        <v>260</v>
      </c>
      <c r="D110" s="13" t="s">
        <v>48</v>
      </c>
      <c r="E110" s="14">
        <f t="shared" si="14"/>
        <v>3768092450326.0063</v>
      </c>
      <c r="F110" s="15">
        <f t="shared" si="15"/>
        <v>440188916839.78644</v>
      </c>
      <c r="G110" s="16">
        <v>310718861209.82001</v>
      </c>
      <c r="H110" s="17"/>
      <c r="I110" s="17">
        <v>134514697840.06</v>
      </c>
      <c r="J110" s="17">
        <v>3100621429.4400001</v>
      </c>
      <c r="K110" s="17">
        <v>-17451754738.610001</v>
      </c>
      <c r="L110" s="17">
        <v>315568397.50639999</v>
      </c>
      <c r="M110" s="17">
        <v>8990922701.5699997</v>
      </c>
      <c r="N110" s="17"/>
      <c r="O110" s="17"/>
      <c r="P110" s="15">
        <f t="shared" si="16"/>
        <v>102634131903</v>
      </c>
      <c r="Q110" s="17"/>
      <c r="R110" s="17">
        <v>102634131903</v>
      </c>
      <c r="S110" s="15">
        <f t="shared" si="17"/>
        <v>2900880329864.7896</v>
      </c>
      <c r="T110" s="17">
        <v>328888469349</v>
      </c>
      <c r="U110" s="17">
        <v>459433699600.28998</v>
      </c>
      <c r="V110" s="17">
        <v>1017844496421.5</v>
      </c>
      <c r="W110" s="17">
        <v>3052876984224.8999</v>
      </c>
      <c r="X110" s="17">
        <v>102792447698.5</v>
      </c>
      <c r="Y110" s="17">
        <v>269457600</v>
      </c>
      <c r="Z110" s="17">
        <v>-2061225225029.3999</v>
      </c>
      <c r="AA110" s="15">
        <f t="shared" si="18"/>
        <v>0</v>
      </c>
      <c r="AB110" s="17"/>
      <c r="AC110" s="15">
        <f t="shared" si="19"/>
        <v>324389071718.42999</v>
      </c>
      <c r="AD110" s="17">
        <v>577271013.08000004</v>
      </c>
      <c r="AE110" s="17"/>
      <c r="AF110" s="17"/>
      <c r="AG110" s="17">
        <v>323811800705.34998</v>
      </c>
      <c r="AH110" s="14">
        <f t="shared" si="20"/>
        <v>3768092450326.0298</v>
      </c>
      <c r="AI110" s="15">
        <f t="shared" si="21"/>
        <v>48403049972.729996</v>
      </c>
      <c r="AJ110" s="18">
        <f t="shared" si="22"/>
        <v>48403049972.729996</v>
      </c>
      <c r="AK110" s="17"/>
      <c r="AL110" s="17"/>
      <c r="AM110" s="17"/>
      <c r="AN110" s="17">
        <v>90275000</v>
      </c>
      <c r="AO110" s="17">
        <v>39167242974</v>
      </c>
      <c r="AP110" s="17">
        <v>9145531998.7299995</v>
      </c>
      <c r="AQ110" s="18">
        <f t="shared" si="23"/>
        <v>0</v>
      </c>
      <c r="AR110" s="17"/>
      <c r="AS110" s="17"/>
      <c r="AT110" s="15">
        <f t="shared" si="25"/>
        <v>3719689400353.2998</v>
      </c>
      <c r="AU110" s="18">
        <f t="shared" si="25"/>
        <v>3719689400353.2998</v>
      </c>
      <c r="AV110" s="17">
        <v>3719689400353.2998</v>
      </c>
    </row>
    <row r="111" spans="1:48" x14ac:dyDescent="0.25">
      <c r="A111" s="10">
        <v>110</v>
      </c>
      <c r="B111" s="11" t="s">
        <v>261</v>
      </c>
      <c r="C111" s="12" t="s">
        <v>262</v>
      </c>
      <c r="D111" s="13" t="s">
        <v>48</v>
      </c>
      <c r="E111" s="14">
        <f t="shared" si="14"/>
        <v>3023833387813.5801</v>
      </c>
      <c r="F111" s="15">
        <f t="shared" si="15"/>
        <v>197146814422.24002</v>
      </c>
      <c r="G111" s="16">
        <v>88199612263.809998</v>
      </c>
      <c r="H111" s="17"/>
      <c r="I111" s="17">
        <v>90089332670.580002</v>
      </c>
      <c r="J111" s="17">
        <v>26159219238.599998</v>
      </c>
      <c r="K111" s="17">
        <v>-32107969329.880001</v>
      </c>
      <c r="L111" s="17">
        <v>443392191.67000002</v>
      </c>
      <c r="M111" s="17">
        <v>24363227387.459999</v>
      </c>
      <c r="N111" s="17"/>
      <c r="O111" s="17"/>
      <c r="P111" s="15">
        <f t="shared" si="16"/>
        <v>80806571922.160004</v>
      </c>
      <c r="Q111" s="17">
        <v>260050000</v>
      </c>
      <c r="R111" s="19">
        <v>80546521922.160004</v>
      </c>
      <c r="S111" s="15">
        <f t="shared" si="17"/>
        <v>2547734125921.54</v>
      </c>
      <c r="T111" s="17">
        <v>575009449565</v>
      </c>
      <c r="U111" s="17">
        <v>386782027743.71997</v>
      </c>
      <c r="V111" s="17">
        <v>657244439649.76001</v>
      </c>
      <c r="W111" s="17">
        <v>2338520442612.8398</v>
      </c>
      <c r="X111" s="17">
        <v>53849831698</v>
      </c>
      <c r="Y111" s="17"/>
      <c r="Z111" s="17">
        <v>-1463672065347.78</v>
      </c>
      <c r="AA111" s="15">
        <f t="shared" si="18"/>
        <v>0</v>
      </c>
      <c r="AB111" s="17"/>
      <c r="AC111" s="15">
        <f t="shared" si="19"/>
        <v>198145875547.64001</v>
      </c>
      <c r="AD111" s="17"/>
      <c r="AE111" s="17">
        <v>18800000000</v>
      </c>
      <c r="AF111" s="17">
        <v>600994533.75</v>
      </c>
      <c r="AG111" s="17">
        <v>178744881013.89001</v>
      </c>
      <c r="AH111" s="14">
        <f t="shared" si="20"/>
        <v>3023833387813.5801</v>
      </c>
      <c r="AI111" s="15">
        <f t="shared" si="21"/>
        <v>12652319802</v>
      </c>
      <c r="AJ111" s="18">
        <f t="shared" si="22"/>
        <v>12652319802</v>
      </c>
      <c r="AK111" s="17"/>
      <c r="AL111" s="17"/>
      <c r="AM111" s="17"/>
      <c r="AN111" s="17"/>
      <c r="AO111" s="17">
        <v>12652319802</v>
      </c>
      <c r="AP111" s="17"/>
      <c r="AQ111" s="18">
        <f t="shared" si="23"/>
        <v>0</v>
      </c>
      <c r="AR111" s="17"/>
      <c r="AS111" s="17"/>
      <c r="AT111" s="15">
        <f t="shared" si="25"/>
        <v>3011181068011.5801</v>
      </c>
      <c r="AU111" s="18">
        <f t="shared" si="25"/>
        <v>3011181068011.5801</v>
      </c>
      <c r="AV111" s="17">
        <v>3011181068011.5801</v>
      </c>
    </row>
    <row r="112" spans="1:48" x14ac:dyDescent="0.25">
      <c r="A112" s="10">
        <v>111</v>
      </c>
      <c r="B112" s="11" t="s">
        <v>263</v>
      </c>
      <c r="C112" s="12" t="s">
        <v>264</v>
      </c>
      <c r="D112" s="13" t="s">
        <v>48</v>
      </c>
      <c r="E112" s="14">
        <f t="shared" si="14"/>
        <v>14360384701028</v>
      </c>
      <c r="F112" s="15">
        <f t="shared" si="15"/>
        <v>519458169418</v>
      </c>
      <c r="G112" s="16">
        <v>71677428031</v>
      </c>
      <c r="H112" s="17"/>
      <c r="I112" s="17">
        <v>563241724273</v>
      </c>
      <c r="J112" s="17">
        <v>23240403254</v>
      </c>
      <c r="K112" s="17">
        <v>-195187835205</v>
      </c>
      <c r="L112" s="17">
        <v>208893405</v>
      </c>
      <c r="M112" s="17">
        <v>56277555660</v>
      </c>
      <c r="N112" s="17"/>
      <c r="O112" s="17"/>
      <c r="P112" s="15">
        <f t="shared" si="16"/>
        <v>1247771828699</v>
      </c>
      <c r="Q112" s="17"/>
      <c r="R112" s="17">
        <v>1247771828699</v>
      </c>
      <c r="S112" s="15">
        <f t="shared" si="17"/>
        <v>12488339187166</v>
      </c>
      <c r="T112" s="17">
        <v>7084467516329</v>
      </c>
      <c r="U112" s="17">
        <v>1267312221985</v>
      </c>
      <c r="V112" s="17">
        <v>1707070312538</v>
      </c>
      <c r="W112" s="17">
        <v>4004329501441</v>
      </c>
      <c r="X112" s="17">
        <v>247059665796</v>
      </c>
      <c r="Y112" s="17">
        <v>26995012808</v>
      </c>
      <c r="Z112" s="17">
        <v>-1848895043731</v>
      </c>
      <c r="AA112" s="15">
        <f t="shared" si="18"/>
        <v>0</v>
      </c>
      <c r="AB112" s="17"/>
      <c r="AC112" s="15">
        <f t="shared" si="19"/>
        <v>104815515745</v>
      </c>
      <c r="AD112" s="17">
        <v>201385460</v>
      </c>
      <c r="AE112" s="17"/>
      <c r="AF112" s="17">
        <v>70328881423</v>
      </c>
      <c r="AG112" s="17">
        <v>34285248862</v>
      </c>
      <c r="AH112" s="14">
        <f t="shared" si="20"/>
        <v>14360384701026</v>
      </c>
      <c r="AI112" s="15">
        <f t="shared" si="21"/>
        <v>332813159182</v>
      </c>
      <c r="AJ112" s="18">
        <f t="shared" si="22"/>
        <v>332813159182</v>
      </c>
      <c r="AK112" s="17">
        <v>215618314</v>
      </c>
      <c r="AL112" s="17"/>
      <c r="AM112" s="17">
        <v>64933488507</v>
      </c>
      <c r="AN112" s="17">
        <v>9949124105</v>
      </c>
      <c r="AO112" s="17">
        <v>76374748582</v>
      </c>
      <c r="AP112" s="17">
        <v>181340179674</v>
      </c>
      <c r="AQ112" s="18">
        <f t="shared" si="23"/>
        <v>0</v>
      </c>
      <c r="AR112" s="17"/>
      <c r="AS112" s="17"/>
      <c r="AT112" s="15">
        <f t="shared" si="25"/>
        <v>14027571541844</v>
      </c>
      <c r="AU112" s="18">
        <f t="shared" si="25"/>
        <v>14027571541844</v>
      </c>
      <c r="AV112" s="17">
        <v>14027571541844</v>
      </c>
    </row>
    <row r="113" spans="1:48" x14ac:dyDescent="0.25">
      <c r="A113" s="10">
        <v>112</v>
      </c>
      <c r="B113" s="11" t="s">
        <v>265</v>
      </c>
      <c r="C113" s="12" t="s">
        <v>266</v>
      </c>
      <c r="D113" s="13" t="s">
        <v>48</v>
      </c>
      <c r="E113" s="14">
        <f t="shared" si="14"/>
        <v>2451694251548.6196</v>
      </c>
      <c r="F113" s="15">
        <f t="shared" si="15"/>
        <v>311910897041.03998</v>
      </c>
      <c r="G113" s="16">
        <v>132239775102.38</v>
      </c>
      <c r="H113" s="17"/>
      <c r="I113" s="17">
        <v>170595073705.54999</v>
      </c>
      <c r="J113" s="17">
        <v>440237257.5</v>
      </c>
      <c r="K113" s="17">
        <v>-19933319682.830002</v>
      </c>
      <c r="L113" s="17">
        <v>390652781.75</v>
      </c>
      <c r="M113" s="17">
        <v>28178477876.689999</v>
      </c>
      <c r="N113" s="17"/>
      <c r="O113" s="17"/>
      <c r="P113" s="15">
        <f t="shared" si="16"/>
        <v>70274222055.600006</v>
      </c>
      <c r="Q113" s="17"/>
      <c r="R113" s="17">
        <v>70274222055.600006</v>
      </c>
      <c r="S113" s="15">
        <f t="shared" si="17"/>
        <v>2060554613758.6196</v>
      </c>
      <c r="T113" s="17">
        <v>606502822561</v>
      </c>
      <c r="U113" s="17">
        <v>292620855885.01001</v>
      </c>
      <c r="V113" s="17">
        <v>760074391938.10999</v>
      </c>
      <c r="W113" s="17">
        <v>1760966939737.3</v>
      </c>
      <c r="X113" s="17">
        <v>22358076880.110001</v>
      </c>
      <c r="Y113" s="17">
        <v>95095793214.190002</v>
      </c>
      <c r="Z113" s="17">
        <v>-1477064266457.1001</v>
      </c>
      <c r="AA113" s="15">
        <f t="shared" si="18"/>
        <v>0</v>
      </c>
      <c r="AB113" s="17"/>
      <c r="AC113" s="15">
        <f t="shared" si="19"/>
        <v>8954518693.3600006</v>
      </c>
      <c r="AD113" s="17"/>
      <c r="AE113" s="17"/>
      <c r="AF113" s="17">
        <v>2660146500</v>
      </c>
      <c r="AG113" s="17">
        <v>6294372193.3599997</v>
      </c>
      <c r="AH113" s="14">
        <f t="shared" si="20"/>
        <v>2451694251548.7002</v>
      </c>
      <c r="AI113" s="15">
        <f t="shared" si="21"/>
        <v>27425293077</v>
      </c>
      <c r="AJ113" s="18">
        <f t="shared" si="22"/>
        <v>27425293077</v>
      </c>
      <c r="AK113" s="17"/>
      <c r="AL113" s="17"/>
      <c r="AM113" s="17"/>
      <c r="AN113" s="17">
        <v>226651405</v>
      </c>
      <c r="AO113" s="17">
        <v>26402989072</v>
      </c>
      <c r="AP113" s="17">
        <v>795652600</v>
      </c>
      <c r="AQ113" s="18">
        <f t="shared" si="23"/>
        <v>0</v>
      </c>
      <c r="AR113" s="17"/>
      <c r="AS113" s="17"/>
      <c r="AT113" s="15">
        <f t="shared" si="25"/>
        <v>2424268958471.7002</v>
      </c>
      <c r="AU113" s="18">
        <f t="shared" si="25"/>
        <v>2424268958471.7002</v>
      </c>
      <c r="AV113" s="17">
        <v>2424268958471.7002</v>
      </c>
    </row>
    <row r="114" spans="1:48" x14ac:dyDescent="0.25">
      <c r="A114" s="10">
        <v>113</v>
      </c>
      <c r="B114" s="11" t="s">
        <v>267</v>
      </c>
      <c r="C114" s="12" t="s">
        <v>268</v>
      </c>
      <c r="D114" s="13" t="s">
        <v>48</v>
      </c>
      <c r="E114" s="14">
        <f t="shared" si="14"/>
        <v>2120901383260.1101</v>
      </c>
      <c r="F114" s="15">
        <f t="shared" si="15"/>
        <v>93476323228.01001</v>
      </c>
      <c r="G114" s="16">
        <v>13452263715.59</v>
      </c>
      <c r="H114" s="17"/>
      <c r="I114" s="17">
        <v>59116627712.510002</v>
      </c>
      <c r="J114" s="17">
        <v>5876163818</v>
      </c>
      <c r="K114" s="17">
        <v>-5511451708.3999996</v>
      </c>
      <c r="L114" s="17">
        <v>77060897.340000004</v>
      </c>
      <c r="M114" s="17">
        <v>20465658792.970001</v>
      </c>
      <c r="N114" s="17"/>
      <c r="O114" s="17"/>
      <c r="P114" s="15">
        <f t="shared" si="16"/>
        <v>47889110000</v>
      </c>
      <c r="Q114" s="17"/>
      <c r="R114" s="17">
        <v>47889110000</v>
      </c>
      <c r="S114" s="15">
        <f t="shared" si="17"/>
        <v>1938573139299.4702</v>
      </c>
      <c r="T114" s="17">
        <v>271440906246</v>
      </c>
      <c r="U114" s="17">
        <v>339064925312.96002</v>
      </c>
      <c r="V114" s="17">
        <v>687823594518.43005</v>
      </c>
      <c r="W114" s="17">
        <v>1673302125499.1001</v>
      </c>
      <c r="X114" s="17">
        <v>26051839977.52</v>
      </c>
      <c r="Y114" s="17">
        <v>37948199499.559998</v>
      </c>
      <c r="Z114" s="17">
        <v>-1097058451754.1</v>
      </c>
      <c r="AA114" s="15">
        <f t="shared" si="18"/>
        <v>0</v>
      </c>
      <c r="AB114" s="17"/>
      <c r="AC114" s="15">
        <f t="shared" si="19"/>
        <v>40962810732.629997</v>
      </c>
      <c r="AD114" s="17"/>
      <c r="AE114" s="17"/>
      <c r="AF114" s="17">
        <v>4041975000</v>
      </c>
      <c r="AG114" s="17">
        <v>36920835732.629997</v>
      </c>
      <c r="AH114" s="14">
        <f t="shared" si="20"/>
        <v>2120901383260.1199</v>
      </c>
      <c r="AI114" s="15">
        <f t="shared" si="21"/>
        <v>96918665169.920013</v>
      </c>
      <c r="AJ114" s="18">
        <f t="shared" si="22"/>
        <v>96918665169.920013</v>
      </c>
      <c r="AK114" s="17">
        <v>2014722138.3199999</v>
      </c>
      <c r="AL114" s="17"/>
      <c r="AM114" s="17"/>
      <c r="AN114" s="17">
        <v>114694791</v>
      </c>
      <c r="AO114" s="17">
        <v>20142429561</v>
      </c>
      <c r="AP114" s="17">
        <v>74646818679.600006</v>
      </c>
      <c r="AQ114" s="18">
        <f t="shared" si="23"/>
        <v>0</v>
      </c>
      <c r="AR114" s="17"/>
      <c r="AS114" s="17"/>
      <c r="AT114" s="15">
        <f t="shared" si="25"/>
        <v>2023982718090.2</v>
      </c>
      <c r="AU114" s="18">
        <f t="shared" si="25"/>
        <v>2023982718090.2</v>
      </c>
      <c r="AV114" s="17">
        <v>2023982718090.2</v>
      </c>
    </row>
    <row r="115" spans="1:48" x14ac:dyDescent="0.25">
      <c r="A115" s="10">
        <v>114</v>
      </c>
      <c r="B115" s="11" t="s">
        <v>269</v>
      </c>
      <c r="C115" s="12" t="s">
        <v>270</v>
      </c>
      <c r="D115" s="13" t="s">
        <v>48</v>
      </c>
      <c r="E115" s="14">
        <f t="shared" si="14"/>
        <v>2421662223474.7998</v>
      </c>
      <c r="F115" s="15">
        <f t="shared" si="15"/>
        <v>88083637002.37999</v>
      </c>
      <c r="G115" s="16">
        <v>1341010220.2800002</v>
      </c>
      <c r="H115" s="17"/>
      <c r="I115" s="17">
        <v>79797398322.809998</v>
      </c>
      <c r="J115" s="17">
        <v>1222931150</v>
      </c>
      <c r="K115" s="17">
        <v>-2136725782.1099999</v>
      </c>
      <c r="L115" s="17"/>
      <c r="M115" s="17">
        <v>7859023091.3999996</v>
      </c>
      <c r="N115" s="17"/>
      <c r="O115" s="17"/>
      <c r="P115" s="15">
        <f t="shared" si="16"/>
        <v>49258013262.580002</v>
      </c>
      <c r="Q115" s="17"/>
      <c r="R115" s="17">
        <v>49258013262.580002</v>
      </c>
      <c r="S115" s="15">
        <f t="shared" si="17"/>
        <v>2263020657688.6396</v>
      </c>
      <c r="T115" s="17">
        <v>137918167821</v>
      </c>
      <c r="U115" s="17">
        <v>365127786460.59998</v>
      </c>
      <c r="V115" s="17">
        <v>825389430084.30005</v>
      </c>
      <c r="W115" s="17">
        <v>1948713944412.3999</v>
      </c>
      <c r="X115" s="17">
        <v>35012393748.910004</v>
      </c>
      <c r="Y115" s="17">
        <v>35524004085.730003</v>
      </c>
      <c r="Z115" s="17">
        <v>-1084665068924.3</v>
      </c>
      <c r="AA115" s="15">
        <f t="shared" si="18"/>
        <v>0</v>
      </c>
      <c r="AB115" s="17"/>
      <c r="AC115" s="15">
        <f t="shared" si="19"/>
        <v>21299915521.200001</v>
      </c>
      <c r="AD115" s="17">
        <v>9556250</v>
      </c>
      <c r="AE115" s="17"/>
      <c r="AF115" s="17">
        <v>2645640858</v>
      </c>
      <c r="AG115" s="17">
        <v>18644718413.200001</v>
      </c>
      <c r="AH115" s="14">
        <f t="shared" si="20"/>
        <v>2421662223474.7202</v>
      </c>
      <c r="AI115" s="15">
        <f t="shared" si="21"/>
        <v>97297335157.330002</v>
      </c>
      <c r="AJ115" s="18">
        <f t="shared" si="22"/>
        <v>97297335157.330002</v>
      </c>
      <c r="AK115" s="17">
        <v>2772775</v>
      </c>
      <c r="AL115" s="17"/>
      <c r="AM115" s="17"/>
      <c r="AN115" s="17">
        <v>101833333.33</v>
      </c>
      <c r="AO115" s="17">
        <v>32354277775</v>
      </c>
      <c r="AP115" s="17">
        <v>64838451274</v>
      </c>
      <c r="AQ115" s="18">
        <f t="shared" si="23"/>
        <v>0</v>
      </c>
      <c r="AR115" s="17"/>
      <c r="AS115" s="17"/>
      <c r="AT115" s="15">
        <f t="shared" si="25"/>
        <v>2324364888317.3901</v>
      </c>
      <c r="AU115" s="18">
        <f t="shared" si="25"/>
        <v>2324364888317.3901</v>
      </c>
      <c r="AV115" s="17">
        <v>2324364888317.3901</v>
      </c>
    </row>
    <row r="116" spans="1:48" x14ac:dyDescent="0.25">
      <c r="A116" s="10">
        <v>115</v>
      </c>
      <c r="B116" s="11" t="s">
        <v>271</v>
      </c>
      <c r="C116" s="12" t="s">
        <v>272</v>
      </c>
      <c r="D116" s="13" t="s">
        <v>48</v>
      </c>
      <c r="E116" s="14">
        <f t="shared" si="14"/>
        <v>4049248750619.7207</v>
      </c>
      <c r="F116" s="15">
        <f t="shared" si="15"/>
        <v>318582277493.53003</v>
      </c>
      <c r="G116" s="16">
        <v>157250975239.17999</v>
      </c>
      <c r="H116" s="17"/>
      <c r="I116" s="17">
        <v>183759633673.69</v>
      </c>
      <c r="J116" s="17">
        <v>7155671013</v>
      </c>
      <c r="K116" s="17">
        <v>-47363931137.550003</v>
      </c>
      <c r="L116" s="17">
        <v>791053569.14999998</v>
      </c>
      <c r="M116" s="17">
        <v>16988875136.059999</v>
      </c>
      <c r="N116" s="17"/>
      <c r="O116" s="17"/>
      <c r="P116" s="15">
        <f t="shared" si="16"/>
        <v>102345966205.36</v>
      </c>
      <c r="Q116" s="17"/>
      <c r="R116" s="17">
        <v>102345966205.36</v>
      </c>
      <c r="S116" s="15">
        <f t="shared" si="17"/>
        <v>3315329060450.9004</v>
      </c>
      <c r="T116" s="17">
        <v>366535741520.96002</v>
      </c>
      <c r="U116" s="17">
        <v>621493577995.68994</v>
      </c>
      <c r="V116" s="17">
        <v>1124310604064.6399</v>
      </c>
      <c r="W116" s="17">
        <v>2698925591508.54</v>
      </c>
      <c r="X116" s="17">
        <v>101211338447.49001</v>
      </c>
      <c r="Y116" s="17">
        <v>141777100150.57999</v>
      </c>
      <c r="Z116" s="17">
        <v>-1738924893237</v>
      </c>
      <c r="AA116" s="15">
        <f t="shared" si="18"/>
        <v>0</v>
      </c>
      <c r="AB116" s="17"/>
      <c r="AC116" s="15">
        <f t="shared" si="19"/>
        <v>312991446469.93005</v>
      </c>
      <c r="AD116" s="17"/>
      <c r="AE116" s="17">
        <v>293899215605.78003</v>
      </c>
      <c r="AF116" s="17">
        <v>2767718659.77</v>
      </c>
      <c r="AG116" s="17">
        <v>16324512204.380001</v>
      </c>
      <c r="AH116" s="14">
        <f t="shared" si="20"/>
        <v>4049248750619.7197</v>
      </c>
      <c r="AI116" s="15">
        <f t="shared" si="21"/>
        <v>30813463618.629997</v>
      </c>
      <c r="AJ116" s="18">
        <f t="shared" si="22"/>
        <v>30813463618.629997</v>
      </c>
      <c r="AK116" s="17">
        <v>561425655</v>
      </c>
      <c r="AL116" s="17"/>
      <c r="AM116" s="17"/>
      <c r="AN116" s="17"/>
      <c r="AO116" s="17">
        <v>7182756791.6199999</v>
      </c>
      <c r="AP116" s="17">
        <v>23069281172.009998</v>
      </c>
      <c r="AQ116" s="18">
        <f t="shared" si="23"/>
        <v>0</v>
      </c>
      <c r="AR116" s="17"/>
      <c r="AS116" s="17"/>
      <c r="AT116" s="15">
        <f t="shared" si="25"/>
        <v>4018435287001.0898</v>
      </c>
      <c r="AU116" s="18">
        <f t="shared" si="25"/>
        <v>4018435287001.0898</v>
      </c>
      <c r="AV116" s="17">
        <v>4018435287001.0898</v>
      </c>
    </row>
    <row r="117" spans="1:48" x14ac:dyDescent="0.25">
      <c r="A117" s="10">
        <v>116</v>
      </c>
      <c r="B117" s="11" t="s">
        <v>273</v>
      </c>
      <c r="C117" s="12" t="s">
        <v>274</v>
      </c>
      <c r="D117" s="13" t="s">
        <v>48</v>
      </c>
      <c r="E117" s="14">
        <f t="shared" si="14"/>
        <v>2093955907157.3701</v>
      </c>
      <c r="F117" s="15">
        <f t="shared" si="15"/>
        <v>164657166699.34</v>
      </c>
      <c r="G117" s="16">
        <v>71845973812.770004</v>
      </c>
      <c r="H117" s="17"/>
      <c r="I117" s="17">
        <v>71618708858.660004</v>
      </c>
      <c r="J117" s="17">
        <v>17392472</v>
      </c>
      <c r="K117" s="17">
        <v>-15951895490.200001</v>
      </c>
      <c r="L117" s="17">
        <v>164686008.33000001</v>
      </c>
      <c r="M117" s="17">
        <v>36962301037.779999</v>
      </c>
      <c r="N117" s="17"/>
      <c r="O117" s="17"/>
      <c r="P117" s="15">
        <f t="shared" si="16"/>
        <v>29312498289</v>
      </c>
      <c r="Q117" s="17"/>
      <c r="R117" s="17">
        <v>29312498289</v>
      </c>
      <c r="S117" s="15">
        <f t="shared" si="17"/>
        <v>1845334667643.0701</v>
      </c>
      <c r="T117" s="17">
        <v>110042346175</v>
      </c>
      <c r="U117" s="17">
        <v>326210456084.09998</v>
      </c>
      <c r="V117" s="17">
        <v>780995267379.38</v>
      </c>
      <c r="W117" s="17">
        <v>2241925849063.1401</v>
      </c>
      <c r="X117" s="17">
        <v>76022183307.479996</v>
      </c>
      <c r="Y117" s="17">
        <v>18140928799</v>
      </c>
      <c r="Z117" s="17">
        <v>-1708002363165.03</v>
      </c>
      <c r="AA117" s="15">
        <f t="shared" si="18"/>
        <v>0</v>
      </c>
      <c r="AB117" s="17"/>
      <c r="AC117" s="15">
        <f t="shared" si="19"/>
        <v>54651574525.959999</v>
      </c>
      <c r="AD117" s="17">
        <v>3270969560.5999999</v>
      </c>
      <c r="AE117" s="17"/>
      <c r="AF117" s="17"/>
      <c r="AG117" s="17">
        <v>51380604965.360001</v>
      </c>
      <c r="AH117" s="14">
        <f t="shared" si="20"/>
        <v>2093955907157.3699</v>
      </c>
      <c r="AI117" s="15">
        <f t="shared" si="21"/>
        <v>27056004254.449997</v>
      </c>
      <c r="AJ117" s="18">
        <f t="shared" si="22"/>
        <v>26566406354.449997</v>
      </c>
      <c r="AK117" s="17"/>
      <c r="AL117" s="17"/>
      <c r="AM117" s="17"/>
      <c r="AN117" s="17">
        <v>512944912.82999998</v>
      </c>
      <c r="AO117" s="17">
        <v>2363427262</v>
      </c>
      <c r="AP117" s="17">
        <v>23690034179.619999</v>
      </c>
      <c r="AQ117" s="18">
        <f t="shared" si="23"/>
        <v>489597900</v>
      </c>
      <c r="AR117" s="17">
        <v>489597900</v>
      </c>
      <c r="AS117" s="17"/>
      <c r="AT117" s="15">
        <f t="shared" si="25"/>
        <v>2066899902902.9199</v>
      </c>
      <c r="AU117" s="18">
        <f t="shared" si="25"/>
        <v>2066899902902.9199</v>
      </c>
      <c r="AV117" s="17">
        <v>2066899902902.9199</v>
      </c>
    </row>
    <row r="118" spans="1:48" x14ac:dyDescent="0.25">
      <c r="A118" s="10">
        <v>117</v>
      </c>
      <c r="B118" s="11" t="s">
        <v>275</v>
      </c>
      <c r="C118" s="12" t="s">
        <v>276</v>
      </c>
      <c r="D118" s="13" t="s">
        <v>48</v>
      </c>
      <c r="E118" s="14">
        <f t="shared" si="14"/>
        <v>2244042008097.8198</v>
      </c>
      <c r="F118" s="15">
        <f t="shared" si="15"/>
        <v>116433781539.43999</v>
      </c>
      <c r="G118" s="16">
        <v>27515631514.299999</v>
      </c>
      <c r="H118" s="17"/>
      <c r="I118" s="17">
        <v>88977745153.279999</v>
      </c>
      <c r="J118" s="17"/>
      <c r="K118" s="17">
        <v>-17989124364.43</v>
      </c>
      <c r="L118" s="17">
        <v>628471887.05999994</v>
      </c>
      <c r="M118" s="17">
        <v>17301057349.23</v>
      </c>
      <c r="N118" s="17"/>
      <c r="O118" s="17"/>
      <c r="P118" s="15">
        <f t="shared" si="16"/>
        <v>21584895288.599998</v>
      </c>
      <c r="Q118" s="17"/>
      <c r="R118" s="17">
        <v>21584895288.599998</v>
      </c>
      <c r="S118" s="15">
        <f t="shared" si="17"/>
        <v>1981148336567.4099</v>
      </c>
      <c r="T118" s="17">
        <v>209440814182.26001</v>
      </c>
      <c r="U118" s="17">
        <v>441375872302.66998</v>
      </c>
      <c r="V118" s="17">
        <v>797683338686.72998</v>
      </c>
      <c r="W118" s="17">
        <v>1709631017992.5701</v>
      </c>
      <c r="X118" s="17">
        <v>82741161213.039993</v>
      </c>
      <c r="Y118" s="17">
        <v>393817000</v>
      </c>
      <c r="Z118" s="17">
        <v>-1260117684809.8601</v>
      </c>
      <c r="AA118" s="15">
        <f t="shared" si="18"/>
        <v>0</v>
      </c>
      <c r="AB118" s="17"/>
      <c r="AC118" s="15">
        <f t="shared" si="19"/>
        <v>124874994702.37</v>
      </c>
      <c r="AD118" s="17">
        <v>1686068443</v>
      </c>
      <c r="AE118" s="17">
        <v>19668331000</v>
      </c>
      <c r="AF118" s="17">
        <v>95816875</v>
      </c>
      <c r="AG118" s="17">
        <v>103424778384.37</v>
      </c>
      <c r="AH118" s="14">
        <f t="shared" si="20"/>
        <v>2244042008097.8203</v>
      </c>
      <c r="AI118" s="15">
        <f t="shared" si="21"/>
        <v>18511318070.080002</v>
      </c>
      <c r="AJ118" s="18">
        <f t="shared" si="22"/>
        <v>18511318070.080002</v>
      </c>
      <c r="AK118" s="17">
        <v>1443790</v>
      </c>
      <c r="AL118" s="17"/>
      <c r="AM118" s="17"/>
      <c r="AN118" s="17">
        <v>478653126</v>
      </c>
      <c r="AO118" s="17">
        <v>17484718729.080002</v>
      </c>
      <c r="AP118" s="17">
        <v>546502425</v>
      </c>
      <c r="AQ118" s="18">
        <f t="shared" si="23"/>
        <v>0</v>
      </c>
      <c r="AR118" s="17"/>
      <c r="AS118" s="17"/>
      <c r="AT118" s="15">
        <f t="shared" si="25"/>
        <v>2225530690027.7402</v>
      </c>
      <c r="AU118" s="18">
        <f t="shared" si="25"/>
        <v>2225530690027.7402</v>
      </c>
      <c r="AV118" s="17">
        <v>2225530690027.7402</v>
      </c>
    </row>
    <row r="119" spans="1:48" x14ac:dyDescent="0.25">
      <c r="A119" s="10">
        <v>118</v>
      </c>
      <c r="B119" s="11" t="s">
        <v>277</v>
      </c>
      <c r="C119" s="12" t="s">
        <v>278</v>
      </c>
      <c r="D119" s="13" t="s">
        <v>48</v>
      </c>
      <c r="E119" s="14">
        <f t="shared" si="14"/>
        <v>2778115237399.9399</v>
      </c>
      <c r="F119" s="15">
        <f t="shared" si="15"/>
        <v>109384966607.3</v>
      </c>
      <c r="G119" s="16">
        <v>54612254198.739998</v>
      </c>
      <c r="H119" s="17"/>
      <c r="I119" s="17">
        <v>41006964053.270004</v>
      </c>
      <c r="J119" s="17">
        <v>10064228190.059999</v>
      </c>
      <c r="K119" s="17">
        <v>-4592786007.0799999</v>
      </c>
      <c r="L119" s="17">
        <v>349471673.77999997</v>
      </c>
      <c r="M119" s="17">
        <v>7944834498.5299997</v>
      </c>
      <c r="N119" s="17"/>
      <c r="O119" s="17"/>
      <c r="P119" s="15">
        <f t="shared" si="16"/>
        <v>57904434553.830002</v>
      </c>
      <c r="Q119" s="17">
        <v>219500000</v>
      </c>
      <c r="R119" s="17">
        <v>57684934553.830002</v>
      </c>
      <c r="S119" s="15">
        <f t="shared" si="17"/>
        <v>2566662713990.9102</v>
      </c>
      <c r="T119" s="17">
        <v>209492622676.38</v>
      </c>
      <c r="U119" s="17">
        <v>262412834546.14001</v>
      </c>
      <c r="V119" s="17">
        <v>691018806798.57996</v>
      </c>
      <c r="W119" s="17">
        <v>2622627668245.5</v>
      </c>
      <c r="X119" s="17">
        <v>52908301084.599998</v>
      </c>
      <c r="Y119" s="17">
        <v>50337226296.360001</v>
      </c>
      <c r="Z119" s="17">
        <v>-1322134745656.6499</v>
      </c>
      <c r="AA119" s="15">
        <f t="shared" si="18"/>
        <v>0</v>
      </c>
      <c r="AB119" s="17"/>
      <c r="AC119" s="15">
        <f t="shared" si="19"/>
        <v>44163122247.900002</v>
      </c>
      <c r="AD119" s="17"/>
      <c r="AE119" s="17"/>
      <c r="AF119" s="17">
        <v>457300000</v>
      </c>
      <c r="AG119" s="17">
        <v>43705822247.900002</v>
      </c>
      <c r="AH119" s="14">
        <f t="shared" si="20"/>
        <v>2778115237399.9399</v>
      </c>
      <c r="AI119" s="15">
        <f t="shared" si="21"/>
        <v>11660721217.98</v>
      </c>
      <c r="AJ119" s="18">
        <f t="shared" si="22"/>
        <v>11660721217.98</v>
      </c>
      <c r="AK119" s="17">
        <v>1983631</v>
      </c>
      <c r="AL119" s="17"/>
      <c r="AM119" s="17"/>
      <c r="AN119" s="17">
        <v>114548445</v>
      </c>
      <c r="AO119" s="17">
        <v>11537628366.98</v>
      </c>
      <c r="AP119" s="17">
        <v>6560775</v>
      </c>
      <c r="AQ119" s="18">
        <f t="shared" si="23"/>
        <v>0</v>
      </c>
      <c r="AR119" s="17"/>
      <c r="AS119" s="17"/>
      <c r="AT119" s="15">
        <f t="shared" si="25"/>
        <v>2766454516181.96</v>
      </c>
      <c r="AU119" s="18">
        <f t="shared" si="25"/>
        <v>2766454516181.96</v>
      </c>
      <c r="AV119" s="17">
        <v>2766454516181.96</v>
      </c>
    </row>
    <row r="120" spans="1:48" x14ac:dyDescent="0.25">
      <c r="A120" s="10">
        <v>119</v>
      </c>
      <c r="B120" s="11" t="s">
        <v>279</v>
      </c>
      <c r="C120" s="12" t="s">
        <v>280</v>
      </c>
      <c r="D120" s="13" t="s">
        <v>48</v>
      </c>
      <c r="E120" s="14">
        <f t="shared" si="14"/>
        <v>2075363736688.7397</v>
      </c>
      <c r="F120" s="15">
        <f t="shared" si="15"/>
        <v>105528787615.15001</v>
      </c>
      <c r="G120" s="16">
        <v>26862759333.799999</v>
      </c>
      <c r="H120" s="17"/>
      <c r="I120" s="17">
        <v>69078592966.910004</v>
      </c>
      <c r="J120" s="17">
        <v>20175567</v>
      </c>
      <c r="K120" s="17">
        <v>-3235096846</v>
      </c>
      <c r="L120" s="17"/>
      <c r="M120" s="17">
        <v>12802356593.440001</v>
      </c>
      <c r="N120" s="17"/>
      <c r="O120" s="17"/>
      <c r="P120" s="15">
        <f t="shared" si="16"/>
        <v>49082270982.260002</v>
      </c>
      <c r="Q120" s="17">
        <v>290111500</v>
      </c>
      <c r="R120" s="17">
        <v>48792159482.260002</v>
      </c>
      <c r="S120" s="15">
        <f t="shared" si="17"/>
        <v>1839633742621.5298</v>
      </c>
      <c r="T120" s="17">
        <v>153990020740</v>
      </c>
      <c r="U120" s="17">
        <v>275749931329.28003</v>
      </c>
      <c r="V120" s="17">
        <v>539634828990.21997</v>
      </c>
      <c r="W120" s="17">
        <v>1561831383881.48</v>
      </c>
      <c r="X120" s="17">
        <v>21504695546.419998</v>
      </c>
      <c r="Y120" s="17">
        <v>21479933194.790001</v>
      </c>
      <c r="Z120" s="17">
        <v>-734557051060.66003</v>
      </c>
      <c r="AA120" s="15">
        <f t="shared" si="18"/>
        <v>0</v>
      </c>
      <c r="AB120" s="17"/>
      <c r="AC120" s="15">
        <f t="shared" si="19"/>
        <v>81118935469.800003</v>
      </c>
      <c r="AD120" s="17"/>
      <c r="AE120" s="17"/>
      <c r="AF120" s="17">
        <v>4718489500</v>
      </c>
      <c r="AG120" s="17">
        <v>76400445969.800003</v>
      </c>
      <c r="AH120" s="14">
        <f t="shared" si="20"/>
        <v>2075363736688.74</v>
      </c>
      <c r="AI120" s="15">
        <f t="shared" si="21"/>
        <v>6364299820.1700001</v>
      </c>
      <c r="AJ120" s="18">
        <f t="shared" si="22"/>
        <v>6364299820.1700001</v>
      </c>
      <c r="AK120" s="17">
        <v>38677363</v>
      </c>
      <c r="AL120" s="17"/>
      <c r="AM120" s="17"/>
      <c r="AN120" s="17">
        <v>42275339.170000002</v>
      </c>
      <c r="AO120" s="17">
        <v>967980818</v>
      </c>
      <c r="AP120" s="17">
        <v>5315366300</v>
      </c>
      <c r="AQ120" s="18">
        <f t="shared" si="23"/>
        <v>0</v>
      </c>
      <c r="AR120" s="17"/>
      <c r="AS120" s="17"/>
      <c r="AT120" s="15">
        <f t="shared" si="25"/>
        <v>2068999436868.5701</v>
      </c>
      <c r="AU120" s="18">
        <f t="shared" si="25"/>
        <v>2068999436868.5701</v>
      </c>
      <c r="AV120" s="17">
        <v>2068999436868.5701</v>
      </c>
    </row>
    <row r="121" spans="1:48" x14ac:dyDescent="0.25">
      <c r="A121" s="10">
        <v>120</v>
      </c>
      <c r="B121" s="11" t="s">
        <v>281</v>
      </c>
      <c r="C121" s="12" t="s">
        <v>282</v>
      </c>
      <c r="D121" s="13" t="s">
        <v>48</v>
      </c>
      <c r="E121" s="14">
        <f t="shared" si="14"/>
        <v>2403430647148.27</v>
      </c>
      <c r="F121" s="15">
        <f t="shared" si="15"/>
        <v>363890525573.20001</v>
      </c>
      <c r="G121" s="16">
        <v>5840421926.79</v>
      </c>
      <c r="H121" s="17"/>
      <c r="I121" s="17">
        <v>352107616867.01001</v>
      </c>
      <c r="J121" s="17">
        <v>205797986.44999999</v>
      </c>
      <c r="K121" s="17">
        <v>-5840746515.2700005</v>
      </c>
      <c r="L121" s="17">
        <v>1190126055.3299999</v>
      </c>
      <c r="M121" s="17">
        <v>10387309252.889999</v>
      </c>
      <c r="N121" s="17"/>
      <c r="O121" s="17"/>
      <c r="P121" s="15">
        <f t="shared" si="16"/>
        <v>11703890498</v>
      </c>
      <c r="Q121" s="17"/>
      <c r="R121" s="17">
        <v>11703890498</v>
      </c>
      <c r="S121" s="15">
        <f t="shared" si="17"/>
        <v>1975080886073.77</v>
      </c>
      <c r="T121" s="17">
        <v>81462698066</v>
      </c>
      <c r="U121" s="17">
        <v>280836587683.90002</v>
      </c>
      <c r="V121" s="17">
        <v>288216076090.34998</v>
      </c>
      <c r="W121" s="17">
        <v>1688340977822.3</v>
      </c>
      <c r="X121" s="17">
        <v>24329965417.93</v>
      </c>
      <c r="Y121" s="17">
        <v>188426846513.66</v>
      </c>
      <c r="Z121" s="17">
        <v>-576532265520.37</v>
      </c>
      <c r="AA121" s="15">
        <f t="shared" si="18"/>
        <v>0</v>
      </c>
      <c r="AB121" s="17"/>
      <c r="AC121" s="15">
        <f t="shared" si="19"/>
        <v>52755345003.300003</v>
      </c>
      <c r="AD121" s="17"/>
      <c r="AE121" s="17"/>
      <c r="AF121" s="17">
        <v>21838188093.369999</v>
      </c>
      <c r="AG121" s="17">
        <v>30917156909.93</v>
      </c>
      <c r="AH121" s="14">
        <f t="shared" si="20"/>
        <v>2403430647148.27</v>
      </c>
      <c r="AI121" s="15">
        <f t="shared" si="21"/>
        <v>320252662316.87</v>
      </c>
      <c r="AJ121" s="18">
        <f t="shared" si="22"/>
        <v>195953822554.37</v>
      </c>
      <c r="AK121" s="17"/>
      <c r="AL121" s="17"/>
      <c r="AM121" s="17"/>
      <c r="AN121" s="17">
        <v>15213701.369999999</v>
      </c>
      <c r="AO121" s="17">
        <v>57423189852</v>
      </c>
      <c r="AP121" s="17">
        <v>138515419001</v>
      </c>
      <c r="AQ121" s="18">
        <f t="shared" si="23"/>
        <v>124298839762.5</v>
      </c>
      <c r="AR121" s="17">
        <v>124298839762.5</v>
      </c>
      <c r="AS121" s="17"/>
      <c r="AT121" s="15">
        <f t="shared" si="25"/>
        <v>2083177984831.3999</v>
      </c>
      <c r="AU121" s="18">
        <f t="shared" si="25"/>
        <v>2083177984831.3999</v>
      </c>
      <c r="AV121" s="17">
        <v>2083177984831.3999</v>
      </c>
    </row>
    <row r="122" spans="1:48" x14ac:dyDescent="0.25">
      <c r="A122" s="10">
        <v>121</v>
      </c>
      <c r="B122" s="11" t="s">
        <v>283</v>
      </c>
      <c r="C122" s="12" t="s">
        <v>284</v>
      </c>
      <c r="D122" s="13" t="s">
        <v>48</v>
      </c>
      <c r="E122" s="14">
        <f t="shared" si="14"/>
        <v>1864851692819.0703</v>
      </c>
      <c r="F122" s="15">
        <f t="shared" si="15"/>
        <v>184371363558.25998</v>
      </c>
      <c r="G122" s="16">
        <v>102349034781.62999</v>
      </c>
      <c r="H122" s="17"/>
      <c r="I122" s="17">
        <v>41880867161.800003</v>
      </c>
      <c r="J122" s="17">
        <v>9409091</v>
      </c>
      <c r="K122" s="17">
        <v>-900445392.23000002</v>
      </c>
      <c r="L122" s="17">
        <v>457393108.56</v>
      </c>
      <c r="M122" s="17">
        <v>40575104807.5</v>
      </c>
      <c r="N122" s="17"/>
      <c r="O122" s="17"/>
      <c r="P122" s="15">
        <f t="shared" si="16"/>
        <v>1000000000</v>
      </c>
      <c r="Q122" s="17"/>
      <c r="R122" s="17">
        <v>1000000000</v>
      </c>
      <c r="S122" s="15">
        <f t="shared" si="17"/>
        <v>1640433724374.8804</v>
      </c>
      <c r="T122" s="17">
        <v>57103136684.949997</v>
      </c>
      <c r="U122" s="17">
        <v>220458822014.41</v>
      </c>
      <c r="V122" s="17">
        <v>387451967632.45001</v>
      </c>
      <c r="W122" s="17">
        <v>1540615856194.76</v>
      </c>
      <c r="X122" s="17">
        <v>53509753774.519997</v>
      </c>
      <c r="Y122" s="17">
        <v>26071005911</v>
      </c>
      <c r="Z122" s="17">
        <v>-644776817837.20996</v>
      </c>
      <c r="AA122" s="15">
        <f t="shared" si="18"/>
        <v>0</v>
      </c>
      <c r="AB122" s="17"/>
      <c r="AC122" s="15">
        <f t="shared" si="19"/>
        <v>39046604885.93</v>
      </c>
      <c r="AD122" s="17"/>
      <c r="AE122" s="17"/>
      <c r="AF122" s="17">
        <v>947250700</v>
      </c>
      <c r="AG122" s="17">
        <v>38099354185.93</v>
      </c>
      <c r="AH122" s="14">
        <f t="shared" si="20"/>
        <v>1864851692819.0701</v>
      </c>
      <c r="AI122" s="15">
        <f t="shared" si="21"/>
        <v>9486732218</v>
      </c>
      <c r="AJ122" s="18">
        <f t="shared" si="22"/>
        <v>9486732218</v>
      </c>
      <c r="AK122" s="17">
        <v>437979750</v>
      </c>
      <c r="AL122" s="17"/>
      <c r="AM122" s="17">
        <v>6420813958</v>
      </c>
      <c r="AN122" s="17">
        <v>16148000</v>
      </c>
      <c r="AO122" s="17">
        <v>2059629100</v>
      </c>
      <c r="AP122" s="17">
        <v>552161410</v>
      </c>
      <c r="AQ122" s="18">
        <f t="shared" si="23"/>
        <v>0</v>
      </c>
      <c r="AR122" s="17"/>
      <c r="AS122" s="17"/>
      <c r="AT122" s="15">
        <f t="shared" ref="AT122:AU141" si="26">SUM(AU122)</f>
        <v>1855364960601.0701</v>
      </c>
      <c r="AU122" s="18">
        <f t="shared" si="26"/>
        <v>1855364960601.0701</v>
      </c>
      <c r="AV122" s="17">
        <v>1855364960601.0701</v>
      </c>
    </row>
    <row r="123" spans="1:48" x14ac:dyDescent="0.25">
      <c r="A123" s="10">
        <v>122</v>
      </c>
      <c r="B123" s="11" t="s">
        <v>285</v>
      </c>
      <c r="C123" s="12" t="s">
        <v>1228</v>
      </c>
      <c r="D123" s="13" t="s">
        <v>59</v>
      </c>
      <c r="E123" s="14">
        <f t="shared" si="14"/>
        <v>5734757413715.4346</v>
      </c>
      <c r="F123" s="15">
        <f t="shared" si="15"/>
        <v>355309716721.57996</v>
      </c>
      <c r="G123" s="16">
        <v>213318214221.03998</v>
      </c>
      <c r="H123" s="17"/>
      <c r="I123" s="17">
        <v>60263032373</v>
      </c>
      <c r="J123" s="17">
        <v>59915948825.230003</v>
      </c>
      <c r="K123" s="17">
        <v>-4180416316.23</v>
      </c>
      <c r="L123" s="17">
        <v>81541666.670000002</v>
      </c>
      <c r="M123" s="17">
        <v>25911395951.869999</v>
      </c>
      <c r="N123" s="17"/>
      <c r="O123" s="17"/>
      <c r="P123" s="15">
        <f t="shared" si="16"/>
        <v>356270414683.34998</v>
      </c>
      <c r="Q123" s="17">
        <v>0</v>
      </c>
      <c r="R123" s="17">
        <v>356270414683.34998</v>
      </c>
      <c r="S123" s="15">
        <f t="shared" si="17"/>
        <v>4851272603394.6846</v>
      </c>
      <c r="T123" s="17">
        <v>844525272492.30005</v>
      </c>
      <c r="U123" s="17">
        <v>1008180805833.05</v>
      </c>
      <c r="V123" s="17">
        <v>1401131230972.45</v>
      </c>
      <c r="W123" s="17">
        <v>2456828198063.001</v>
      </c>
      <c r="X123" s="17">
        <v>187631605495.79001</v>
      </c>
      <c r="Y123" s="17">
        <v>30990369686.443001</v>
      </c>
      <c r="Z123" s="17">
        <v>-1078014879148.35</v>
      </c>
      <c r="AA123" s="15">
        <f t="shared" si="18"/>
        <v>0</v>
      </c>
      <c r="AB123" s="17"/>
      <c r="AC123" s="15">
        <f t="shared" si="19"/>
        <v>171904678915.82001</v>
      </c>
      <c r="AD123" s="17">
        <v>830106546</v>
      </c>
      <c r="AE123" s="17"/>
      <c r="AF123" s="17">
        <v>2404159550</v>
      </c>
      <c r="AG123" s="17">
        <v>168670412819.82001</v>
      </c>
      <c r="AH123" s="14">
        <f t="shared" si="20"/>
        <v>5734757413715.4336</v>
      </c>
      <c r="AI123" s="15">
        <f t="shared" si="21"/>
        <v>292580564960.224</v>
      </c>
      <c r="AJ123" s="18">
        <f t="shared" si="22"/>
        <v>292124015060.224</v>
      </c>
      <c r="AK123" s="17">
        <v>132462557800.554</v>
      </c>
      <c r="AL123" s="17"/>
      <c r="AM123" s="17"/>
      <c r="AN123" s="17">
        <v>11343750</v>
      </c>
      <c r="AO123" s="17">
        <v>980504329</v>
      </c>
      <c r="AP123" s="17">
        <v>158669609180.67001</v>
      </c>
      <c r="AQ123" s="18">
        <f t="shared" si="23"/>
        <v>456549900</v>
      </c>
      <c r="AR123" s="17">
        <v>456549900</v>
      </c>
      <c r="AS123" s="17"/>
      <c r="AT123" s="15">
        <f t="shared" si="26"/>
        <v>5442176848755.21</v>
      </c>
      <c r="AU123" s="18">
        <f t="shared" si="26"/>
        <v>5442176848755.21</v>
      </c>
      <c r="AV123" s="17">
        <v>5442176848755.21</v>
      </c>
    </row>
    <row r="124" spans="1:48" x14ac:dyDescent="0.25">
      <c r="A124" s="10">
        <v>123</v>
      </c>
      <c r="B124" s="11" t="s">
        <v>286</v>
      </c>
      <c r="C124" s="12" t="s">
        <v>287</v>
      </c>
      <c r="D124" s="13" t="s">
        <v>59</v>
      </c>
      <c r="E124" s="14">
        <f t="shared" si="14"/>
        <v>1220558889229.2224</v>
      </c>
      <c r="F124" s="15">
        <f t="shared" si="15"/>
        <v>62158716804.496796</v>
      </c>
      <c r="G124" s="16">
        <v>34827070146.339996</v>
      </c>
      <c r="H124" s="17"/>
      <c r="I124" s="17">
        <v>21346918910.18</v>
      </c>
      <c r="J124" s="17">
        <v>1627609766</v>
      </c>
      <c r="K124" s="17">
        <v>-1677075766</v>
      </c>
      <c r="L124" s="17">
        <v>193261100.97679999</v>
      </c>
      <c r="M124" s="17">
        <v>5840932647</v>
      </c>
      <c r="N124" s="17"/>
      <c r="O124" s="17"/>
      <c r="P124" s="15">
        <f t="shared" si="16"/>
        <v>51352112074.419998</v>
      </c>
      <c r="Q124" s="17"/>
      <c r="R124" s="17">
        <v>51352112074.419998</v>
      </c>
      <c r="S124" s="15">
        <f t="shared" si="17"/>
        <v>1018587872320.3257</v>
      </c>
      <c r="T124" s="17">
        <v>147660717998</v>
      </c>
      <c r="U124" s="17">
        <v>224457150438.47</v>
      </c>
      <c r="V124" s="17">
        <v>473097385496.61578</v>
      </c>
      <c r="W124" s="17">
        <v>776314072397.93994</v>
      </c>
      <c r="X124" s="17">
        <v>15157420222.549999</v>
      </c>
      <c r="Y124" s="17">
        <v>31508133844</v>
      </c>
      <c r="Z124" s="17">
        <v>-649607008077.25</v>
      </c>
      <c r="AA124" s="15">
        <f t="shared" si="18"/>
        <v>0</v>
      </c>
      <c r="AB124" s="17"/>
      <c r="AC124" s="15">
        <f t="shared" si="19"/>
        <v>88460188029.979996</v>
      </c>
      <c r="AD124" s="17"/>
      <c r="AE124" s="17"/>
      <c r="AF124" s="17">
        <v>295434165</v>
      </c>
      <c r="AG124" s="17">
        <v>88164753864.979996</v>
      </c>
      <c r="AH124" s="14">
        <f t="shared" si="20"/>
        <v>1220558889229.2168</v>
      </c>
      <c r="AI124" s="15">
        <f t="shared" si="21"/>
        <v>6744758536</v>
      </c>
      <c r="AJ124" s="18">
        <f t="shared" si="22"/>
        <v>6744758536</v>
      </c>
      <c r="AK124" s="17"/>
      <c r="AL124" s="17"/>
      <c r="AM124" s="17"/>
      <c r="AN124" s="17"/>
      <c r="AO124" s="17">
        <v>449054379</v>
      </c>
      <c r="AP124" s="17">
        <v>6295704157</v>
      </c>
      <c r="AQ124" s="18">
        <f t="shared" si="23"/>
        <v>0</v>
      </c>
      <c r="AR124" s="17"/>
      <c r="AS124" s="17"/>
      <c r="AT124" s="15">
        <f t="shared" si="26"/>
        <v>1213814130693.2168</v>
      </c>
      <c r="AU124" s="18">
        <f t="shared" si="26"/>
        <v>1213814130693.2168</v>
      </c>
      <c r="AV124" s="17">
        <v>1213814130693.2168</v>
      </c>
    </row>
    <row r="125" spans="1:48" x14ac:dyDescent="0.25">
      <c r="A125" s="10">
        <v>124</v>
      </c>
      <c r="B125" s="11" t="s">
        <v>288</v>
      </c>
      <c r="C125" s="12" t="s">
        <v>289</v>
      </c>
      <c r="D125" s="13" t="s">
        <v>48</v>
      </c>
      <c r="E125" s="14">
        <f t="shared" si="14"/>
        <v>1611320910558.0103</v>
      </c>
      <c r="F125" s="15">
        <f t="shared" si="15"/>
        <v>108818967441.76001</v>
      </c>
      <c r="G125" s="16">
        <v>72286474952.880005</v>
      </c>
      <c r="H125" s="17"/>
      <c r="I125" s="17">
        <v>27516612253.389999</v>
      </c>
      <c r="J125" s="17">
        <v>11545780185</v>
      </c>
      <c r="K125" s="17">
        <v>-13627669020.700001</v>
      </c>
      <c r="L125" s="17">
        <v>343112272.33999997</v>
      </c>
      <c r="M125" s="17">
        <v>10754656798.85</v>
      </c>
      <c r="N125" s="17"/>
      <c r="O125" s="17"/>
      <c r="P125" s="15">
        <f t="shared" si="16"/>
        <v>23271316133.93</v>
      </c>
      <c r="Q125" s="17"/>
      <c r="R125" s="17">
        <v>23271316133.93</v>
      </c>
      <c r="S125" s="15">
        <f t="shared" si="17"/>
        <v>1434947636087.3203</v>
      </c>
      <c r="T125" s="17">
        <v>285165967223</v>
      </c>
      <c r="U125" s="17">
        <v>249282568766.72</v>
      </c>
      <c r="V125" s="17">
        <v>538594945980</v>
      </c>
      <c r="W125" s="17">
        <v>1427420340295.6001</v>
      </c>
      <c r="X125" s="17">
        <v>33810952103</v>
      </c>
      <c r="Y125" s="17">
        <v>14499414218</v>
      </c>
      <c r="Z125" s="17">
        <v>-1113826552499</v>
      </c>
      <c r="AA125" s="15">
        <f t="shared" si="18"/>
        <v>0</v>
      </c>
      <c r="AB125" s="17"/>
      <c r="AC125" s="15">
        <f t="shared" si="19"/>
        <v>44282990895</v>
      </c>
      <c r="AD125" s="17"/>
      <c r="AE125" s="17"/>
      <c r="AF125" s="17">
        <v>2277276018</v>
      </c>
      <c r="AG125" s="17">
        <v>42005714877</v>
      </c>
      <c r="AH125" s="14">
        <f t="shared" si="20"/>
        <v>1611320910558</v>
      </c>
      <c r="AI125" s="15">
        <f t="shared" si="21"/>
        <v>4666854391</v>
      </c>
      <c r="AJ125" s="18">
        <f t="shared" si="22"/>
        <v>4666854391</v>
      </c>
      <c r="AK125" s="17">
        <v>15948127</v>
      </c>
      <c r="AL125" s="17"/>
      <c r="AM125" s="17"/>
      <c r="AN125" s="17"/>
      <c r="AO125" s="17">
        <v>38563448</v>
      </c>
      <c r="AP125" s="17">
        <v>4612342816</v>
      </c>
      <c r="AQ125" s="18">
        <f t="shared" si="23"/>
        <v>0</v>
      </c>
      <c r="AR125" s="17"/>
      <c r="AS125" s="17"/>
      <c r="AT125" s="15">
        <f t="shared" si="26"/>
        <v>1606654056167</v>
      </c>
      <c r="AU125" s="18">
        <f t="shared" si="26"/>
        <v>1606654056167</v>
      </c>
      <c r="AV125" s="17">
        <v>1606654056167</v>
      </c>
    </row>
    <row r="126" spans="1:48" x14ac:dyDescent="0.25">
      <c r="A126" s="10">
        <v>125</v>
      </c>
      <c r="B126" s="11" t="s">
        <v>290</v>
      </c>
      <c r="C126" s="12" t="s">
        <v>291</v>
      </c>
      <c r="D126" s="13" t="s">
        <v>48</v>
      </c>
      <c r="E126" s="14">
        <f t="shared" si="14"/>
        <v>1513698262256.51</v>
      </c>
      <c r="F126" s="15">
        <f t="shared" si="15"/>
        <v>148968633514.00998</v>
      </c>
      <c r="G126" s="16">
        <v>116203012047.70999</v>
      </c>
      <c r="H126" s="17"/>
      <c r="I126" s="17">
        <v>16140351106.459999</v>
      </c>
      <c r="J126" s="17">
        <v>6229362838</v>
      </c>
      <c r="K126" s="17">
        <v>-3534166817.5500002</v>
      </c>
      <c r="L126" s="17">
        <v>287051050</v>
      </c>
      <c r="M126" s="17">
        <v>13643023289.389999</v>
      </c>
      <c r="N126" s="17"/>
      <c r="O126" s="17"/>
      <c r="P126" s="15">
        <f t="shared" si="16"/>
        <v>36871174339.150002</v>
      </c>
      <c r="Q126" s="17">
        <v>2257025961</v>
      </c>
      <c r="R126" s="17">
        <v>34614148378.150002</v>
      </c>
      <c r="S126" s="15">
        <f t="shared" si="17"/>
        <v>1288428646423.4702</v>
      </c>
      <c r="T126" s="17">
        <v>224643016412.25</v>
      </c>
      <c r="U126" s="17">
        <v>343431793623.78998</v>
      </c>
      <c r="V126" s="17">
        <v>638015809150.34998</v>
      </c>
      <c r="W126" s="17">
        <v>1037265592256.12</v>
      </c>
      <c r="X126" s="17">
        <v>35960302945.540001</v>
      </c>
      <c r="Y126" s="17">
        <v>34786859521</v>
      </c>
      <c r="Z126" s="17">
        <v>-1025674727485.58</v>
      </c>
      <c r="AA126" s="15">
        <f t="shared" si="18"/>
        <v>0</v>
      </c>
      <c r="AB126" s="17"/>
      <c r="AC126" s="15">
        <f t="shared" si="19"/>
        <v>39429807979.879997</v>
      </c>
      <c r="AD126" s="17">
        <v>150540550</v>
      </c>
      <c r="AE126" s="17"/>
      <c r="AF126" s="17">
        <v>404432000</v>
      </c>
      <c r="AG126" s="17">
        <v>38874835429.879997</v>
      </c>
      <c r="AH126" s="14">
        <f t="shared" si="20"/>
        <v>1513698262256.51</v>
      </c>
      <c r="AI126" s="15">
        <f t="shared" si="21"/>
        <v>15247875013.17</v>
      </c>
      <c r="AJ126" s="18">
        <f t="shared" si="22"/>
        <v>13247875013.17</v>
      </c>
      <c r="AK126" s="17">
        <v>29616996</v>
      </c>
      <c r="AL126" s="17"/>
      <c r="AM126" s="17"/>
      <c r="AN126" s="17">
        <v>159853992.16999999</v>
      </c>
      <c r="AO126" s="17"/>
      <c r="AP126" s="17">
        <v>13058404025</v>
      </c>
      <c r="AQ126" s="18">
        <f t="shared" si="23"/>
        <v>2000000000</v>
      </c>
      <c r="AR126" s="17">
        <v>2000000000</v>
      </c>
      <c r="AS126" s="17"/>
      <c r="AT126" s="15">
        <f t="shared" si="26"/>
        <v>1498450387243.3401</v>
      </c>
      <c r="AU126" s="18">
        <f t="shared" si="26"/>
        <v>1498450387243.3401</v>
      </c>
      <c r="AV126" s="17">
        <v>1498450387243.3401</v>
      </c>
    </row>
    <row r="127" spans="1:48" x14ac:dyDescent="0.25">
      <c r="A127" s="10">
        <v>126</v>
      </c>
      <c r="B127" s="11" t="s">
        <v>292</v>
      </c>
      <c r="C127" s="12" t="s">
        <v>293</v>
      </c>
      <c r="D127" s="13" t="s">
        <v>48</v>
      </c>
      <c r="E127" s="14">
        <f t="shared" si="14"/>
        <v>1798913543678.3401</v>
      </c>
      <c r="F127" s="15">
        <f t="shared" si="15"/>
        <v>133718816987.10988</v>
      </c>
      <c r="G127" s="16">
        <v>61626189368.559998</v>
      </c>
      <c r="H127" s="17"/>
      <c r="I127" s="17">
        <v>100551631345.12</v>
      </c>
      <c r="J127" s="17">
        <v>8417372943.0500002</v>
      </c>
      <c r="K127" s="17">
        <v>-45968184788.589996</v>
      </c>
      <c r="L127" s="17">
        <v>797852060</v>
      </c>
      <c r="M127" s="17">
        <v>8293956058.9699001</v>
      </c>
      <c r="N127" s="17"/>
      <c r="O127" s="17"/>
      <c r="P127" s="15">
        <f t="shared" si="16"/>
        <v>106254667697.55</v>
      </c>
      <c r="Q127" s="17">
        <v>13733780210</v>
      </c>
      <c r="R127" s="17">
        <v>92520887487.550003</v>
      </c>
      <c r="S127" s="15">
        <f t="shared" si="17"/>
        <v>1354242496640.1401</v>
      </c>
      <c r="T127" s="17">
        <v>465948622693</v>
      </c>
      <c r="U127" s="17">
        <v>278616098298.90002</v>
      </c>
      <c r="V127" s="17">
        <v>404628742538.20001</v>
      </c>
      <c r="W127" s="17">
        <v>1413294583184</v>
      </c>
      <c r="X127" s="17">
        <v>40631063624.160004</v>
      </c>
      <c r="Y127" s="17">
        <v>8055173562.2799997</v>
      </c>
      <c r="Z127" s="17">
        <v>-1256931787260.3999</v>
      </c>
      <c r="AA127" s="15">
        <f t="shared" si="18"/>
        <v>0</v>
      </c>
      <c r="AB127" s="17"/>
      <c r="AC127" s="15">
        <f t="shared" si="19"/>
        <v>204697562353.53998</v>
      </c>
      <c r="AD127" s="17">
        <v>19082000</v>
      </c>
      <c r="AE127" s="17">
        <v>102559672000</v>
      </c>
      <c r="AF127" s="17">
        <v>1586830000</v>
      </c>
      <c r="AG127" s="17">
        <v>100531978353.53999</v>
      </c>
      <c r="AH127" s="14">
        <f t="shared" si="20"/>
        <v>1798913543678.3999</v>
      </c>
      <c r="AI127" s="15">
        <f t="shared" si="21"/>
        <v>10286854923.999901</v>
      </c>
      <c r="AJ127" s="18">
        <f t="shared" si="22"/>
        <v>10286854923.999901</v>
      </c>
      <c r="AK127" s="17">
        <v>3000176616</v>
      </c>
      <c r="AL127" s="17">
        <v>104223999.9999</v>
      </c>
      <c r="AM127" s="17"/>
      <c r="AN127" s="17">
        <v>669493580</v>
      </c>
      <c r="AO127" s="17">
        <v>4923355963</v>
      </c>
      <c r="AP127" s="17">
        <v>1589604765</v>
      </c>
      <c r="AQ127" s="18">
        <f t="shared" si="23"/>
        <v>0</v>
      </c>
      <c r="AR127" s="17"/>
      <c r="AS127" s="17"/>
      <c r="AT127" s="15">
        <f t="shared" si="26"/>
        <v>1788626688754.3999</v>
      </c>
      <c r="AU127" s="18">
        <f t="shared" si="26"/>
        <v>1788626688754.3999</v>
      </c>
      <c r="AV127" s="17">
        <v>1788626688754.3999</v>
      </c>
    </row>
    <row r="128" spans="1:48" x14ac:dyDescent="0.25">
      <c r="A128" s="10">
        <v>127</v>
      </c>
      <c r="B128" s="11" t="s">
        <v>294</v>
      </c>
      <c r="C128" s="12" t="s">
        <v>295</v>
      </c>
      <c r="D128" s="13" t="s">
        <v>59</v>
      </c>
      <c r="E128" s="14">
        <f t="shared" si="14"/>
        <v>1237205533104.9036</v>
      </c>
      <c r="F128" s="15">
        <f t="shared" si="15"/>
        <v>54388652697.669991</v>
      </c>
      <c r="G128" s="16">
        <v>37512069339.979996</v>
      </c>
      <c r="H128" s="17"/>
      <c r="I128" s="17">
        <v>7221992250.75</v>
      </c>
      <c r="J128" s="17">
        <v>1282468510.3800001</v>
      </c>
      <c r="K128" s="17">
        <v>-249437671.53999999</v>
      </c>
      <c r="L128" s="17"/>
      <c r="M128" s="17">
        <v>8621560268.1000004</v>
      </c>
      <c r="N128" s="17"/>
      <c r="O128" s="17"/>
      <c r="P128" s="15">
        <f t="shared" si="16"/>
        <v>16973850000</v>
      </c>
      <c r="Q128" s="17">
        <v>2143850000</v>
      </c>
      <c r="R128" s="17">
        <v>14830000000</v>
      </c>
      <c r="S128" s="15">
        <f t="shared" si="17"/>
        <v>1131974298456.9736</v>
      </c>
      <c r="T128" s="17">
        <v>69407120892.214401</v>
      </c>
      <c r="U128" s="17">
        <v>241999349130.43719</v>
      </c>
      <c r="V128" s="17">
        <v>562546360283.21716</v>
      </c>
      <c r="W128" s="17">
        <v>870875391770.63989</v>
      </c>
      <c r="X128" s="17">
        <v>46892301924.099998</v>
      </c>
      <c r="Y128" s="17">
        <v>676851212.58000004</v>
      </c>
      <c r="Z128" s="17">
        <v>-660423076756.21545</v>
      </c>
      <c r="AA128" s="15">
        <f t="shared" si="18"/>
        <v>0</v>
      </c>
      <c r="AB128" s="17"/>
      <c r="AC128" s="15">
        <f t="shared" si="19"/>
        <v>33868731950.260002</v>
      </c>
      <c r="AD128" s="17"/>
      <c r="AE128" s="17"/>
      <c r="AF128" s="17">
        <v>6087637798.1999998</v>
      </c>
      <c r="AG128" s="17">
        <v>27781094152.060001</v>
      </c>
      <c r="AH128" s="14">
        <f t="shared" si="20"/>
        <v>1237205533104.8972</v>
      </c>
      <c r="AI128" s="15">
        <f t="shared" si="21"/>
        <v>93288544.995499998</v>
      </c>
      <c r="AJ128" s="18">
        <f t="shared" si="22"/>
        <v>93288544.995499998</v>
      </c>
      <c r="AK128" s="17">
        <v>-4.4999999999999997E-3</v>
      </c>
      <c r="AL128" s="17"/>
      <c r="AM128" s="17"/>
      <c r="AN128" s="17">
        <v>513545</v>
      </c>
      <c r="AO128" s="17"/>
      <c r="AP128" s="17">
        <v>92775000</v>
      </c>
      <c r="AQ128" s="18">
        <f t="shared" si="23"/>
        <v>0</v>
      </c>
      <c r="AR128" s="17"/>
      <c r="AS128" s="17"/>
      <c r="AT128" s="15">
        <f t="shared" si="26"/>
        <v>1237112244559.9016</v>
      </c>
      <c r="AU128" s="18">
        <f t="shared" si="26"/>
        <v>1237112244559.9016</v>
      </c>
      <c r="AV128" s="17">
        <v>1237112244559.9016</v>
      </c>
    </row>
    <row r="129" spans="1:48" x14ac:dyDescent="0.25">
      <c r="A129" s="10">
        <v>128</v>
      </c>
      <c r="B129" s="11" t="s">
        <v>296</v>
      </c>
      <c r="C129" s="12" t="s">
        <v>297</v>
      </c>
      <c r="D129" s="13" t="s">
        <v>59</v>
      </c>
      <c r="E129" s="14">
        <f t="shared" si="14"/>
        <v>1596427099061.3901</v>
      </c>
      <c r="F129" s="15">
        <f t="shared" si="15"/>
        <v>71437694473.360001</v>
      </c>
      <c r="G129" s="16">
        <v>43802069719.150002</v>
      </c>
      <c r="H129" s="17"/>
      <c r="I129" s="17">
        <v>32297740313.049999</v>
      </c>
      <c r="J129" s="17">
        <v>156600000</v>
      </c>
      <c r="K129" s="17">
        <v>-8509863676.5699997</v>
      </c>
      <c r="L129" s="17">
        <v>414742782.73000002</v>
      </c>
      <c r="M129" s="17">
        <v>3276405335</v>
      </c>
      <c r="N129" s="17"/>
      <c r="O129" s="17"/>
      <c r="P129" s="15">
        <f t="shared" si="16"/>
        <v>16912409594.129999</v>
      </c>
      <c r="Q129" s="17"/>
      <c r="R129" s="17">
        <v>16912409594.129999</v>
      </c>
      <c r="S129" s="15">
        <f t="shared" si="17"/>
        <v>1478431001210.3301</v>
      </c>
      <c r="T129" s="17">
        <v>124391788485</v>
      </c>
      <c r="U129" s="17">
        <v>295107840505.34003</v>
      </c>
      <c r="V129" s="17">
        <v>437734108688.51001</v>
      </c>
      <c r="W129" s="17">
        <v>1044806428497.6</v>
      </c>
      <c r="X129" s="17">
        <v>33793991775.400002</v>
      </c>
      <c r="Y129" s="17">
        <v>93657724708.600006</v>
      </c>
      <c r="Z129" s="17">
        <v>-551060881450.12</v>
      </c>
      <c r="AA129" s="15">
        <f t="shared" si="18"/>
        <v>0</v>
      </c>
      <c r="AB129" s="17"/>
      <c r="AC129" s="15">
        <f t="shared" si="19"/>
        <v>29645993783.57</v>
      </c>
      <c r="AD129" s="17">
        <v>2310935431</v>
      </c>
      <c r="AE129" s="17">
        <v>126914250</v>
      </c>
      <c r="AF129" s="17">
        <v>25720000</v>
      </c>
      <c r="AG129" s="17">
        <v>27182424102.57</v>
      </c>
      <c r="AH129" s="14">
        <f t="shared" si="20"/>
        <v>1596427099061.3899</v>
      </c>
      <c r="AI129" s="15">
        <f t="shared" si="21"/>
        <v>6021827021.4099998</v>
      </c>
      <c r="AJ129" s="18">
        <f t="shared" si="22"/>
        <v>6021827021.4099998</v>
      </c>
      <c r="AK129" s="17">
        <v>45216575</v>
      </c>
      <c r="AL129" s="17"/>
      <c r="AM129" s="17"/>
      <c r="AN129" s="17">
        <v>35500544.32</v>
      </c>
      <c r="AO129" s="17">
        <v>1480806047</v>
      </c>
      <c r="AP129" s="17">
        <v>4460303855.0900002</v>
      </c>
      <c r="AQ129" s="18">
        <f t="shared" si="23"/>
        <v>0</v>
      </c>
      <c r="AR129" s="17"/>
      <c r="AS129" s="17"/>
      <c r="AT129" s="15">
        <f t="shared" si="26"/>
        <v>1590405272039.98</v>
      </c>
      <c r="AU129" s="18">
        <f t="shared" si="26"/>
        <v>1590405272039.98</v>
      </c>
      <c r="AV129" s="17">
        <v>1590405272039.98</v>
      </c>
    </row>
    <row r="130" spans="1:48" x14ac:dyDescent="0.25">
      <c r="A130" s="10">
        <v>129</v>
      </c>
      <c r="B130" s="11" t="s">
        <v>298</v>
      </c>
      <c r="C130" s="12" t="s">
        <v>299</v>
      </c>
      <c r="D130" s="13" t="s">
        <v>59</v>
      </c>
      <c r="E130" s="14">
        <f t="shared" ref="E130:E193" si="27">F130+P130+S130+AA130+AC130</f>
        <v>1641014609269.5789</v>
      </c>
      <c r="F130" s="15">
        <f t="shared" ref="F130:F193" si="28">SUM(G130:O130)</f>
        <v>59146686842.259995</v>
      </c>
      <c r="G130" s="16">
        <v>24924833334.02</v>
      </c>
      <c r="H130" s="17"/>
      <c r="I130" s="17">
        <v>23884398541.82</v>
      </c>
      <c r="J130" s="17">
        <v>8700315548</v>
      </c>
      <c r="K130" s="17">
        <v>-8606164150.5799999</v>
      </c>
      <c r="L130" s="17">
        <v>11250000</v>
      </c>
      <c r="M130" s="17">
        <v>10232053569</v>
      </c>
      <c r="N130" s="17"/>
      <c r="O130" s="17"/>
      <c r="P130" s="15">
        <f t="shared" ref="P130:P193" si="29">SUM(Q130:R130)</f>
        <v>46201675198.389999</v>
      </c>
      <c r="Q130" s="17">
        <v>1169484511</v>
      </c>
      <c r="R130" s="17">
        <v>45032190687.389999</v>
      </c>
      <c r="S130" s="15">
        <f t="shared" ref="S130:S193" si="30">SUM(T130:Z130)</f>
        <v>1497316809515.9189</v>
      </c>
      <c r="T130" s="17">
        <v>129576447020.00999</v>
      </c>
      <c r="U130" s="17">
        <v>322125739328.47998</v>
      </c>
      <c r="V130" s="17">
        <v>573092734923.82996</v>
      </c>
      <c r="W130" s="17">
        <v>1158535995819.4299</v>
      </c>
      <c r="X130" s="17">
        <v>54800871406.529999</v>
      </c>
      <c r="Y130" s="17">
        <v>18649377410</v>
      </c>
      <c r="Z130" s="17">
        <v>-759464356392.36084</v>
      </c>
      <c r="AA130" s="15">
        <f t="shared" ref="AA130:AA193" si="31">SUM(AB130)</f>
        <v>0</v>
      </c>
      <c r="AB130" s="17"/>
      <c r="AC130" s="15">
        <f t="shared" ref="AC130:AC193" si="32">SUM(AD130:AG130)</f>
        <v>38349437713.009995</v>
      </c>
      <c r="AD130" s="17">
        <v>1417018008</v>
      </c>
      <c r="AE130" s="17"/>
      <c r="AF130" s="17">
        <v>3727145850</v>
      </c>
      <c r="AG130" s="17">
        <v>33205273855.009998</v>
      </c>
      <c r="AH130" s="14">
        <f t="shared" ref="AH130:AH193" si="33">AI130+AT130</f>
        <v>1641014609269.5801</v>
      </c>
      <c r="AI130" s="15">
        <f t="shared" ref="AI130:AI193" si="34">SUM(AJ130+AQ130)</f>
        <v>10115438210</v>
      </c>
      <c r="AJ130" s="18">
        <f t="shared" ref="AJ130:AJ193" si="35">SUM(AK130:AP130)</f>
        <v>10115438210</v>
      </c>
      <c r="AK130" s="17">
        <v>29729180</v>
      </c>
      <c r="AL130" s="17"/>
      <c r="AM130" s="17"/>
      <c r="AN130" s="17"/>
      <c r="AO130" s="17"/>
      <c r="AP130" s="17">
        <v>10085709030</v>
      </c>
      <c r="AQ130" s="18">
        <f t="shared" ref="AQ130:AQ193" si="36">SUM(AR130:AS130)</f>
        <v>0</v>
      </c>
      <c r="AR130" s="17"/>
      <c r="AS130" s="17"/>
      <c r="AT130" s="15">
        <f t="shared" si="26"/>
        <v>1630899171059.5801</v>
      </c>
      <c r="AU130" s="18">
        <f t="shared" si="26"/>
        <v>1630899171059.5801</v>
      </c>
      <c r="AV130" s="17">
        <v>1630899171059.5801</v>
      </c>
    </row>
    <row r="131" spans="1:48" x14ac:dyDescent="0.25">
      <c r="A131" s="10">
        <v>130</v>
      </c>
      <c r="B131" s="11" t="s">
        <v>300</v>
      </c>
      <c r="C131" s="12" t="s">
        <v>301</v>
      </c>
      <c r="D131" s="13" t="s">
        <v>59</v>
      </c>
      <c r="E131" s="14">
        <f t="shared" si="27"/>
        <v>1561519231664.4705</v>
      </c>
      <c r="F131" s="15">
        <f t="shared" si="28"/>
        <v>22784234837.420002</v>
      </c>
      <c r="G131" s="16">
        <v>10870029622.380001</v>
      </c>
      <c r="H131" s="17"/>
      <c r="I131" s="17">
        <v>7832903895.04</v>
      </c>
      <c r="J131" s="17"/>
      <c r="K131" s="17"/>
      <c r="L131" s="20">
        <v>200487093</v>
      </c>
      <c r="M131" s="20">
        <v>3880814227</v>
      </c>
      <c r="N131" s="17"/>
      <c r="O131" s="17"/>
      <c r="P131" s="15">
        <f t="shared" si="29"/>
        <v>38685682901</v>
      </c>
      <c r="Q131" s="17"/>
      <c r="R131" s="17">
        <v>38685682901</v>
      </c>
      <c r="S131" s="15">
        <f t="shared" si="30"/>
        <v>1490835979628.0505</v>
      </c>
      <c r="T131" s="17">
        <v>279984242810</v>
      </c>
      <c r="U131" s="17">
        <v>260618113735.38</v>
      </c>
      <c r="V131" s="17">
        <v>522122938749.94</v>
      </c>
      <c r="W131" s="17">
        <v>1066765007039.5</v>
      </c>
      <c r="X131" s="17">
        <v>116613746158.5</v>
      </c>
      <c r="Y131" s="17">
        <v>27443212837.990002</v>
      </c>
      <c r="Z131" s="17">
        <v>-782711281703.26001</v>
      </c>
      <c r="AA131" s="15">
        <f t="shared" si="31"/>
        <v>0</v>
      </c>
      <c r="AB131" s="17"/>
      <c r="AC131" s="15">
        <f t="shared" si="32"/>
        <v>9213334298</v>
      </c>
      <c r="AD131" s="17">
        <v>222277600</v>
      </c>
      <c r="AE131" s="17"/>
      <c r="AF131" s="17">
        <v>3124054360</v>
      </c>
      <c r="AG131" s="17">
        <v>5867002338</v>
      </c>
      <c r="AH131" s="14">
        <f t="shared" si="33"/>
        <v>1561519231664.47</v>
      </c>
      <c r="AI131" s="15">
        <f t="shared" si="34"/>
        <v>6294042475.5200005</v>
      </c>
      <c r="AJ131" s="18">
        <f t="shared" si="35"/>
        <v>6294042475.5200005</v>
      </c>
      <c r="AK131" s="17">
        <v>21437601</v>
      </c>
      <c r="AL131" s="17"/>
      <c r="AM131" s="17"/>
      <c r="AN131" s="17">
        <v>45335167.119999997</v>
      </c>
      <c r="AO131" s="17">
        <v>2659420656</v>
      </c>
      <c r="AP131" s="17">
        <v>3567849051.4000001</v>
      </c>
      <c r="AQ131" s="18">
        <f t="shared" si="36"/>
        <v>0</v>
      </c>
      <c r="AR131" s="17"/>
      <c r="AS131" s="17"/>
      <c r="AT131" s="15">
        <f t="shared" si="26"/>
        <v>1555225189188.95</v>
      </c>
      <c r="AU131" s="18">
        <f t="shared" si="26"/>
        <v>1555225189188.95</v>
      </c>
      <c r="AV131" s="17">
        <v>1555225189188.95</v>
      </c>
    </row>
    <row r="132" spans="1:48" x14ac:dyDescent="0.25">
      <c r="A132" s="10">
        <v>131</v>
      </c>
      <c r="B132" s="11" t="s">
        <v>302</v>
      </c>
      <c r="C132" s="12" t="s">
        <v>303</v>
      </c>
      <c r="D132" s="13" t="s">
        <v>48</v>
      </c>
      <c r="E132" s="14">
        <f t="shared" si="27"/>
        <v>1214275007120.9973</v>
      </c>
      <c r="F132" s="15">
        <f t="shared" si="28"/>
        <v>75246696165.016998</v>
      </c>
      <c r="G132" s="16">
        <v>44592173462.507004</v>
      </c>
      <c r="H132" s="17"/>
      <c r="I132" s="17">
        <v>15786761648.01</v>
      </c>
      <c r="J132" s="17">
        <v>1655157056.1900001</v>
      </c>
      <c r="K132" s="17">
        <v>-2033959048.6900001</v>
      </c>
      <c r="L132" s="17"/>
      <c r="M132" s="17">
        <v>15246563047</v>
      </c>
      <c r="N132" s="17"/>
      <c r="O132" s="17"/>
      <c r="P132" s="15">
        <f t="shared" si="29"/>
        <v>36703650959.230003</v>
      </c>
      <c r="Q132" s="17"/>
      <c r="R132" s="17">
        <v>36703650959.230003</v>
      </c>
      <c r="S132" s="15">
        <f t="shared" si="30"/>
        <v>1087399345777.1401</v>
      </c>
      <c r="T132" s="17">
        <v>78385701438</v>
      </c>
      <c r="U132" s="17">
        <v>244442595503.54001</v>
      </c>
      <c r="V132" s="17">
        <v>477871099203.34003</v>
      </c>
      <c r="W132" s="17">
        <v>916483932173.28003</v>
      </c>
      <c r="X132" s="17">
        <v>37142364368</v>
      </c>
      <c r="Y132" s="17">
        <v>90831482797.520004</v>
      </c>
      <c r="Z132" s="17">
        <v>-757757829706.54004</v>
      </c>
      <c r="AA132" s="15">
        <f t="shared" si="31"/>
        <v>0</v>
      </c>
      <c r="AB132" s="17"/>
      <c r="AC132" s="15">
        <f t="shared" si="32"/>
        <v>14925314219.610001</v>
      </c>
      <c r="AD132" s="17"/>
      <c r="AE132" s="17"/>
      <c r="AF132" s="17">
        <v>129245000</v>
      </c>
      <c r="AG132" s="17">
        <v>14796069219.610001</v>
      </c>
      <c r="AH132" s="14">
        <f t="shared" si="33"/>
        <v>1214275007121</v>
      </c>
      <c r="AI132" s="15">
        <f t="shared" si="34"/>
        <v>13584890521</v>
      </c>
      <c r="AJ132" s="18">
        <f t="shared" si="35"/>
        <v>13584890521</v>
      </c>
      <c r="AK132" s="17">
        <v>314386667</v>
      </c>
      <c r="AL132" s="17"/>
      <c r="AM132" s="17"/>
      <c r="AN132" s="17"/>
      <c r="AO132" s="17">
        <v>11119549138</v>
      </c>
      <c r="AP132" s="17">
        <v>2150954716</v>
      </c>
      <c r="AQ132" s="18">
        <f t="shared" si="36"/>
        <v>0</v>
      </c>
      <c r="AR132" s="17"/>
      <c r="AS132" s="17"/>
      <c r="AT132" s="15">
        <f t="shared" si="26"/>
        <v>1200690116600</v>
      </c>
      <c r="AU132" s="18">
        <f t="shared" si="26"/>
        <v>1200690116600</v>
      </c>
      <c r="AV132" s="17">
        <v>1200690116600</v>
      </c>
    </row>
    <row r="133" spans="1:48" x14ac:dyDescent="0.25">
      <c r="A133" s="10">
        <v>132</v>
      </c>
      <c r="B133" s="11" t="s">
        <v>304</v>
      </c>
      <c r="C133" s="12" t="s">
        <v>305</v>
      </c>
      <c r="D133" s="13" t="s">
        <v>59</v>
      </c>
      <c r="E133" s="14">
        <f t="shared" si="27"/>
        <v>1251627320958.4863</v>
      </c>
      <c r="F133" s="15">
        <f t="shared" si="28"/>
        <v>60905252585.75</v>
      </c>
      <c r="G133" s="16">
        <v>48241835540.32</v>
      </c>
      <c r="H133" s="17"/>
      <c r="I133" s="17">
        <v>11227151360.969999</v>
      </c>
      <c r="J133" s="17">
        <v>368047973</v>
      </c>
      <c r="K133" s="17">
        <v>-3107195684.54</v>
      </c>
      <c r="L133" s="17"/>
      <c r="M133" s="17">
        <v>4175413396</v>
      </c>
      <c r="N133" s="17"/>
      <c r="O133" s="17"/>
      <c r="P133" s="15">
        <f t="shared" si="29"/>
        <v>51574047279.919998</v>
      </c>
      <c r="Q133" s="17">
        <v>700000000</v>
      </c>
      <c r="R133" s="17">
        <v>50874047279.919998</v>
      </c>
      <c r="S133" s="15">
        <f t="shared" si="30"/>
        <v>1132706962807.6165</v>
      </c>
      <c r="T133" s="17">
        <v>83919296092.485992</v>
      </c>
      <c r="U133" s="17">
        <v>229537422470.6106</v>
      </c>
      <c r="V133" s="17">
        <v>377481520647.51001</v>
      </c>
      <c r="W133" s="17">
        <v>837911008190.52002</v>
      </c>
      <c r="X133" s="17">
        <v>55416350101.940002</v>
      </c>
      <c r="Y133" s="17">
        <v>9552666000</v>
      </c>
      <c r="Z133" s="17">
        <v>-461111300695.45001</v>
      </c>
      <c r="AA133" s="15">
        <f t="shared" si="31"/>
        <v>0</v>
      </c>
      <c r="AB133" s="17"/>
      <c r="AC133" s="15">
        <f t="shared" si="32"/>
        <v>6441058285.1999998</v>
      </c>
      <c r="AD133" s="17"/>
      <c r="AE133" s="17"/>
      <c r="AF133" s="17"/>
      <c r="AG133" s="17">
        <v>6441058285.1999998</v>
      </c>
      <c r="AH133" s="14">
        <f t="shared" si="33"/>
        <v>1251627320958.49</v>
      </c>
      <c r="AI133" s="15">
        <f t="shared" si="34"/>
        <v>331171487</v>
      </c>
      <c r="AJ133" s="18">
        <f t="shared" si="35"/>
        <v>331171487</v>
      </c>
      <c r="AK133" s="17">
        <v>52301187</v>
      </c>
      <c r="AL133" s="17"/>
      <c r="AM133" s="17"/>
      <c r="AN133" s="17">
        <v>24000000</v>
      </c>
      <c r="AO133" s="17">
        <v>254870300</v>
      </c>
      <c r="AP133" s="17"/>
      <c r="AQ133" s="18">
        <f t="shared" si="36"/>
        <v>0</v>
      </c>
      <c r="AR133" s="17"/>
      <c r="AS133" s="17"/>
      <c r="AT133" s="15">
        <f t="shared" si="26"/>
        <v>1251296149471.49</v>
      </c>
      <c r="AU133" s="18">
        <f t="shared" si="26"/>
        <v>1251296149471.49</v>
      </c>
      <c r="AV133" s="17">
        <v>1251296149471.49</v>
      </c>
    </row>
    <row r="134" spans="1:48" x14ac:dyDescent="0.25">
      <c r="A134" s="10">
        <v>133</v>
      </c>
      <c r="B134" s="11" t="s">
        <v>306</v>
      </c>
      <c r="C134" s="12" t="s">
        <v>1229</v>
      </c>
      <c r="D134" s="13" t="s">
        <v>48</v>
      </c>
      <c r="E134" s="14">
        <f t="shared" si="27"/>
        <v>8885680474126.9824</v>
      </c>
      <c r="F134" s="15">
        <f t="shared" si="28"/>
        <v>269920524637.37</v>
      </c>
      <c r="G134" s="16">
        <v>97126322586.669998</v>
      </c>
      <c r="H134" s="17"/>
      <c r="I134" s="17">
        <v>8494892740.7600002</v>
      </c>
      <c r="J134" s="17">
        <v>4318475422</v>
      </c>
      <c r="K134" s="17">
        <v>-35638826.869999997</v>
      </c>
      <c r="L134" s="17">
        <v>147572106.66</v>
      </c>
      <c r="M134" s="17">
        <v>159868900608.14999</v>
      </c>
      <c r="N134" s="17"/>
      <c r="O134" s="17"/>
      <c r="P134" s="15">
        <f t="shared" si="29"/>
        <v>415860451815.5</v>
      </c>
      <c r="Q134" s="17">
        <v>14695904055</v>
      </c>
      <c r="R134" s="17">
        <v>401164547760.5</v>
      </c>
      <c r="S134" s="15">
        <f t="shared" si="30"/>
        <v>8000613873590.502</v>
      </c>
      <c r="T134" s="17">
        <v>837019725944.59998</v>
      </c>
      <c r="U134" s="17">
        <v>1557506048926</v>
      </c>
      <c r="V134" s="17">
        <v>2763330766527.1001</v>
      </c>
      <c r="W134" s="17">
        <v>5419480535308.9004</v>
      </c>
      <c r="X134" s="17">
        <v>170683008008</v>
      </c>
      <c r="Y134" s="17">
        <v>894548842176</v>
      </c>
      <c r="Z134" s="17">
        <v>-3641955053300.1001</v>
      </c>
      <c r="AA134" s="15">
        <f t="shared" si="31"/>
        <v>0</v>
      </c>
      <c r="AB134" s="17"/>
      <c r="AC134" s="15">
        <f t="shared" si="32"/>
        <v>199285624083.60999</v>
      </c>
      <c r="AD134" s="17">
        <v>21337844127.830002</v>
      </c>
      <c r="AE134" s="17"/>
      <c r="AF134" s="17">
        <v>-113900794243.82001</v>
      </c>
      <c r="AG134" s="17">
        <v>291848574199.59998</v>
      </c>
      <c r="AH134" s="14">
        <f t="shared" si="33"/>
        <v>8885680474126.9805</v>
      </c>
      <c r="AI134" s="15">
        <f t="shared" si="34"/>
        <v>1269515207876.75</v>
      </c>
      <c r="AJ134" s="18">
        <f t="shared" si="35"/>
        <v>789631270376.75</v>
      </c>
      <c r="AK134" s="17"/>
      <c r="AL134" s="17">
        <v>3676050590</v>
      </c>
      <c r="AM134" s="17"/>
      <c r="AN134" s="17"/>
      <c r="AO134" s="17">
        <v>4648227693</v>
      </c>
      <c r="AP134" s="17">
        <v>781306992093.75</v>
      </c>
      <c r="AQ134" s="18">
        <f t="shared" si="36"/>
        <v>479883937500</v>
      </c>
      <c r="AR134" s="17">
        <v>479883937500</v>
      </c>
      <c r="AS134" s="17"/>
      <c r="AT134" s="15">
        <f t="shared" si="26"/>
        <v>7616165266250.2305</v>
      </c>
      <c r="AU134" s="18">
        <f t="shared" si="26"/>
        <v>7616165266250.2305</v>
      </c>
      <c r="AV134" s="17">
        <v>7616165266250.2305</v>
      </c>
    </row>
    <row r="135" spans="1:48" x14ac:dyDescent="0.25">
      <c r="A135" s="10">
        <v>134</v>
      </c>
      <c r="B135" s="11" t="s">
        <v>307</v>
      </c>
      <c r="C135" s="12" t="s">
        <v>308</v>
      </c>
      <c r="D135" s="13" t="s">
        <v>48</v>
      </c>
      <c r="E135" s="14">
        <f t="shared" si="27"/>
        <v>2174055841417.6501</v>
      </c>
      <c r="F135" s="15">
        <f t="shared" si="28"/>
        <v>85718112181.199982</v>
      </c>
      <c r="G135" s="16">
        <v>40478865947.339996</v>
      </c>
      <c r="H135" s="17"/>
      <c r="I135" s="17">
        <v>36385449379.269997</v>
      </c>
      <c r="J135" s="17"/>
      <c r="K135" s="17">
        <v>-270848651.41000003</v>
      </c>
      <c r="L135" s="17">
        <v>111597627</v>
      </c>
      <c r="M135" s="17">
        <v>9013047879</v>
      </c>
      <c r="N135" s="17"/>
      <c r="O135" s="17"/>
      <c r="P135" s="15">
        <f t="shared" si="29"/>
        <v>32655158175.739998</v>
      </c>
      <c r="Q135" s="17">
        <v>485232816.85000002</v>
      </c>
      <c r="R135" s="17">
        <v>32169925358.889999</v>
      </c>
      <c r="S135" s="15">
        <f t="shared" si="30"/>
        <v>1906985512531.8901</v>
      </c>
      <c r="T135" s="17">
        <v>141630583864</v>
      </c>
      <c r="U135" s="17">
        <v>317801155404.12</v>
      </c>
      <c r="V135" s="17">
        <v>699042893467.54004</v>
      </c>
      <c r="W135" s="17">
        <v>1635887856251.8401</v>
      </c>
      <c r="X135" s="17">
        <v>46782659555.389999</v>
      </c>
      <c r="Y135" s="17">
        <v>10493293637</v>
      </c>
      <c r="Z135" s="17">
        <v>-944652929648</v>
      </c>
      <c r="AA135" s="15">
        <f t="shared" si="31"/>
        <v>0</v>
      </c>
      <c r="AB135" s="17"/>
      <c r="AC135" s="15">
        <f t="shared" si="32"/>
        <v>148697058528.81998</v>
      </c>
      <c r="AD135" s="17"/>
      <c r="AE135" s="17"/>
      <c r="AF135" s="17">
        <v>752948581.11000001</v>
      </c>
      <c r="AG135" s="17">
        <v>147944109947.70999</v>
      </c>
      <c r="AH135" s="14">
        <f t="shared" si="33"/>
        <v>2174055841417.71</v>
      </c>
      <c r="AI135" s="15">
        <f t="shared" si="34"/>
        <v>7528367176.9499998</v>
      </c>
      <c r="AJ135" s="18">
        <f t="shared" si="35"/>
        <v>6998986889.9899998</v>
      </c>
      <c r="AK135" s="17">
        <v>30709000</v>
      </c>
      <c r="AL135" s="17"/>
      <c r="AM135" s="17"/>
      <c r="AN135" s="17"/>
      <c r="AO135" s="17">
        <v>6968277889.9899998</v>
      </c>
      <c r="AP135" s="17"/>
      <c r="AQ135" s="18">
        <f t="shared" si="36"/>
        <v>529380286.95999998</v>
      </c>
      <c r="AR135" s="17"/>
      <c r="AS135" s="17">
        <v>529380286.95999998</v>
      </c>
      <c r="AT135" s="15">
        <f t="shared" si="26"/>
        <v>2166527474240.76</v>
      </c>
      <c r="AU135" s="18">
        <f t="shared" si="26"/>
        <v>2166527474240.76</v>
      </c>
      <c r="AV135" s="17">
        <v>2166527474240.76</v>
      </c>
    </row>
    <row r="136" spans="1:48" x14ac:dyDescent="0.25">
      <c r="A136" s="10">
        <v>135</v>
      </c>
      <c r="B136" s="11" t="s">
        <v>309</v>
      </c>
      <c r="C136" s="12" t="s">
        <v>310</v>
      </c>
      <c r="D136" s="13" t="s">
        <v>48</v>
      </c>
      <c r="E136" s="14">
        <f t="shared" si="27"/>
        <v>3351413355425.8496</v>
      </c>
      <c r="F136" s="15">
        <f t="shared" si="28"/>
        <v>312429717114.13995</v>
      </c>
      <c r="G136" s="16">
        <v>189640858022.12</v>
      </c>
      <c r="H136" s="17"/>
      <c r="I136" s="17">
        <v>113748692881.82001</v>
      </c>
      <c r="J136" s="17">
        <v>21016412813</v>
      </c>
      <c r="K136" s="17">
        <v>-27933809862.689999</v>
      </c>
      <c r="L136" s="17">
        <v>271355975.67000002</v>
      </c>
      <c r="M136" s="17">
        <v>15686207284.219999</v>
      </c>
      <c r="N136" s="17"/>
      <c r="O136" s="17"/>
      <c r="P136" s="15">
        <f t="shared" si="29"/>
        <v>37984154542.949997</v>
      </c>
      <c r="Q136" s="17">
        <v>0</v>
      </c>
      <c r="R136" s="17">
        <v>37984154542.949997</v>
      </c>
      <c r="S136" s="15">
        <f t="shared" si="30"/>
        <v>2645799968778.5</v>
      </c>
      <c r="T136" s="17">
        <v>563343058735</v>
      </c>
      <c r="U136" s="17">
        <v>357192527076.5</v>
      </c>
      <c r="V136" s="17">
        <v>967788947684</v>
      </c>
      <c r="W136" s="17">
        <v>1593679397400</v>
      </c>
      <c r="X136" s="17">
        <v>215501811139</v>
      </c>
      <c r="Y136" s="17">
        <v>27093105072</v>
      </c>
      <c r="Z136" s="17">
        <v>-1078798878328</v>
      </c>
      <c r="AA136" s="15">
        <f t="shared" si="31"/>
        <v>0</v>
      </c>
      <c r="AB136" s="17"/>
      <c r="AC136" s="15">
        <f t="shared" si="32"/>
        <v>355199514990.26001</v>
      </c>
      <c r="AD136" s="17">
        <v>2358249145.2600002</v>
      </c>
      <c r="AE136" s="17"/>
      <c r="AF136" s="17">
        <v>197518300</v>
      </c>
      <c r="AG136" s="17">
        <v>352643747545</v>
      </c>
      <c r="AH136" s="14">
        <f t="shared" si="33"/>
        <v>3351413355425.8398</v>
      </c>
      <c r="AI136" s="15">
        <f t="shared" si="34"/>
        <v>90398179488.440002</v>
      </c>
      <c r="AJ136" s="18">
        <f t="shared" si="35"/>
        <v>72277337688.440002</v>
      </c>
      <c r="AK136" s="17"/>
      <c r="AL136" s="17">
        <v>65184695</v>
      </c>
      <c r="AM136" s="17">
        <v>24161122400</v>
      </c>
      <c r="AN136" s="17">
        <v>668903666.66999996</v>
      </c>
      <c r="AO136" s="17">
        <v>23353179871.77</v>
      </c>
      <c r="AP136" s="17">
        <v>24028947055</v>
      </c>
      <c r="AQ136" s="18">
        <f t="shared" si="36"/>
        <v>18120841800</v>
      </c>
      <c r="AR136" s="17">
        <v>18120841800</v>
      </c>
      <c r="AS136" s="17"/>
      <c r="AT136" s="15">
        <f t="shared" si="26"/>
        <v>3261015175937.3999</v>
      </c>
      <c r="AU136" s="18">
        <f t="shared" si="26"/>
        <v>3261015175937.3999</v>
      </c>
      <c r="AV136" s="17">
        <v>3261015175937.3999</v>
      </c>
    </row>
    <row r="137" spans="1:48" x14ac:dyDescent="0.25">
      <c r="A137" s="10">
        <v>136</v>
      </c>
      <c r="B137" s="11" t="s">
        <v>311</v>
      </c>
      <c r="C137" s="12" t="s">
        <v>312</v>
      </c>
      <c r="D137" s="13" t="s">
        <v>48</v>
      </c>
      <c r="E137" s="14">
        <f t="shared" si="27"/>
        <v>3253872868186.4194</v>
      </c>
      <c r="F137" s="15">
        <f t="shared" si="28"/>
        <v>257771462026.63004</v>
      </c>
      <c r="G137" s="16">
        <v>140609114544.15002</v>
      </c>
      <c r="H137" s="17"/>
      <c r="I137" s="17">
        <v>25550638333.509998</v>
      </c>
      <c r="J137" s="17">
        <v>77450410720.449997</v>
      </c>
      <c r="K137" s="17">
        <v>-18721746594.57</v>
      </c>
      <c r="L137" s="17"/>
      <c r="M137" s="17">
        <v>32883045023.09</v>
      </c>
      <c r="N137" s="17"/>
      <c r="O137" s="17"/>
      <c r="P137" s="15">
        <f t="shared" si="29"/>
        <v>24114573922</v>
      </c>
      <c r="Q137" s="17"/>
      <c r="R137" s="17">
        <v>24114573922</v>
      </c>
      <c r="S137" s="15">
        <f t="shared" si="30"/>
        <v>2854248515360.7598</v>
      </c>
      <c r="T137" s="17">
        <v>168049814391.57001</v>
      </c>
      <c r="U137" s="17">
        <v>522554829843.75</v>
      </c>
      <c r="V137" s="17">
        <v>900788422961.06006</v>
      </c>
      <c r="W137" s="17">
        <v>2773550346815.6201</v>
      </c>
      <c r="X137" s="17">
        <v>11066856198.16</v>
      </c>
      <c r="Y137" s="17">
        <v>54588833038.510002</v>
      </c>
      <c r="Z137" s="17">
        <v>-1576350587887.9099</v>
      </c>
      <c r="AA137" s="15">
        <f t="shared" si="31"/>
        <v>0</v>
      </c>
      <c r="AB137" s="17"/>
      <c r="AC137" s="15">
        <f t="shared" si="32"/>
        <v>117738316877.03</v>
      </c>
      <c r="AD137" s="17">
        <v>9422690</v>
      </c>
      <c r="AE137" s="17">
        <v>2602556000</v>
      </c>
      <c r="AF137" s="17">
        <v>230475500</v>
      </c>
      <c r="AG137" s="17">
        <v>114895862687.03</v>
      </c>
      <c r="AH137" s="14">
        <f t="shared" si="33"/>
        <v>3253872868186.4199</v>
      </c>
      <c r="AI137" s="15">
        <f t="shared" si="34"/>
        <v>38035334318.419998</v>
      </c>
      <c r="AJ137" s="18">
        <f t="shared" si="35"/>
        <v>38035334318.419998</v>
      </c>
      <c r="AK137" s="17">
        <v>907836462</v>
      </c>
      <c r="AL137" s="17"/>
      <c r="AM137" s="17"/>
      <c r="AN137" s="17">
        <v>571738503.41999996</v>
      </c>
      <c r="AO137" s="17">
        <v>7408076023</v>
      </c>
      <c r="AP137" s="17">
        <v>29147683330</v>
      </c>
      <c r="AQ137" s="18">
        <f t="shared" si="36"/>
        <v>0</v>
      </c>
      <c r="AR137" s="17"/>
      <c r="AS137" s="17"/>
      <c r="AT137" s="15">
        <f t="shared" si="26"/>
        <v>3215837533868</v>
      </c>
      <c r="AU137" s="18">
        <f t="shared" si="26"/>
        <v>3215837533868</v>
      </c>
      <c r="AV137" s="17">
        <v>3215837533868</v>
      </c>
    </row>
    <row r="138" spans="1:48" x14ac:dyDescent="0.25">
      <c r="A138" s="10">
        <v>137</v>
      </c>
      <c r="B138" s="11" t="s">
        <v>313</v>
      </c>
      <c r="C138" s="12" t="s">
        <v>314</v>
      </c>
      <c r="D138" s="13" t="s">
        <v>48</v>
      </c>
      <c r="E138" s="14">
        <f t="shared" si="27"/>
        <v>2447783506377.9009</v>
      </c>
      <c r="F138" s="15">
        <f t="shared" si="28"/>
        <v>82391737065.039993</v>
      </c>
      <c r="G138" s="16">
        <v>20878851899.209999</v>
      </c>
      <c r="H138" s="17"/>
      <c r="I138" s="17">
        <v>73254556286.759995</v>
      </c>
      <c r="J138" s="17">
        <v>47534280</v>
      </c>
      <c r="K138" s="17">
        <v>-19619265798.880001</v>
      </c>
      <c r="L138" s="17">
        <v>745315385.95000005</v>
      </c>
      <c r="M138" s="17">
        <v>7084745012</v>
      </c>
      <c r="N138" s="17"/>
      <c r="O138" s="17"/>
      <c r="P138" s="15">
        <f t="shared" si="29"/>
        <v>42243014186.239998</v>
      </c>
      <c r="Q138" s="17"/>
      <c r="R138" s="17">
        <v>42243014186.239998</v>
      </c>
      <c r="S138" s="15">
        <f t="shared" si="30"/>
        <v>2240592986411.3809</v>
      </c>
      <c r="T138" s="17">
        <v>163552818500</v>
      </c>
      <c r="U138" s="17">
        <v>543823270973.65997</v>
      </c>
      <c r="V138" s="17">
        <v>983910153885.56006</v>
      </c>
      <c r="W138" s="17">
        <v>2168745063881.3999</v>
      </c>
      <c r="X138" s="17">
        <v>60095360047.739998</v>
      </c>
      <c r="Y138" s="17">
        <v>4268460305.2199998</v>
      </c>
      <c r="Z138" s="17">
        <v>-1683802141182.2</v>
      </c>
      <c r="AA138" s="15">
        <f t="shared" si="31"/>
        <v>0</v>
      </c>
      <c r="AB138" s="17"/>
      <c r="AC138" s="15">
        <f t="shared" si="32"/>
        <v>82555768715.240005</v>
      </c>
      <c r="AD138" s="17">
        <v>7025919103.5500002</v>
      </c>
      <c r="AE138" s="17">
        <v>10276000000</v>
      </c>
      <c r="AF138" s="17">
        <v>804669125</v>
      </c>
      <c r="AG138" s="17">
        <v>64449180486.690002</v>
      </c>
      <c r="AH138" s="14">
        <f t="shared" si="33"/>
        <v>2447783506377.9199</v>
      </c>
      <c r="AI138" s="15">
        <f t="shared" si="34"/>
        <v>177345536675.92001</v>
      </c>
      <c r="AJ138" s="18">
        <f t="shared" si="35"/>
        <v>156342517055.92001</v>
      </c>
      <c r="AK138" s="17">
        <v>13626332950</v>
      </c>
      <c r="AL138" s="17">
        <v>393514909</v>
      </c>
      <c r="AM138" s="17">
        <v>21003019620</v>
      </c>
      <c r="AN138" s="17">
        <v>413744589.95999998</v>
      </c>
      <c r="AO138" s="17">
        <v>119764434336.96001</v>
      </c>
      <c r="AP138" s="17">
        <v>1141470650</v>
      </c>
      <c r="AQ138" s="18">
        <f t="shared" si="36"/>
        <v>21003019620</v>
      </c>
      <c r="AR138" s="17">
        <v>21003019620</v>
      </c>
      <c r="AS138" s="17"/>
      <c r="AT138" s="15">
        <f t="shared" si="26"/>
        <v>2270437969702</v>
      </c>
      <c r="AU138" s="18">
        <f t="shared" si="26"/>
        <v>2270437969702</v>
      </c>
      <c r="AV138" s="17">
        <v>2270437969702</v>
      </c>
    </row>
    <row r="139" spans="1:48" x14ac:dyDescent="0.25">
      <c r="A139" s="10">
        <v>138</v>
      </c>
      <c r="B139" s="11" t="s">
        <v>315</v>
      </c>
      <c r="C139" s="12" t="s">
        <v>316</v>
      </c>
      <c r="D139" s="13" t="s">
        <v>48</v>
      </c>
      <c r="E139" s="14">
        <f t="shared" si="27"/>
        <v>2519705992781.0864</v>
      </c>
      <c r="F139" s="15">
        <f t="shared" si="28"/>
        <v>260945375811.76669</v>
      </c>
      <c r="G139" s="16">
        <v>153177905145.79999</v>
      </c>
      <c r="H139" s="17"/>
      <c r="I139" s="17">
        <v>89348641685.029999</v>
      </c>
      <c r="J139" s="17">
        <v>6668253379</v>
      </c>
      <c r="K139" s="17">
        <v>-25419938200.27</v>
      </c>
      <c r="L139" s="17">
        <v>317631583.49669999</v>
      </c>
      <c r="M139" s="17">
        <v>36852882218.709999</v>
      </c>
      <c r="N139" s="17"/>
      <c r="O139" s="17"/>
      <c r="P139" s="15">
        <f t="shared" si="29"/>
        <v>18422459240.18</v>
      </c>
      <c r="Q139" s="17"/>
      <c r="R139" s="17">
        <v>18422459240.18</v>
      </c>
      <c r="S139" s="15">
        <f t="shared" si="30"/>
        <v>2100484453469.2998</v>
      </c>
      <c r="T139" s="17">
        <v>384263875392.90002</v>
      </c>
      <c r="U139" s="17">
        <v>408636576309.01001</v>
      </c>
      <c r="V139" s="17">
        <v>587826554506.58997</v>
      </c>
      <c r="W139" s="17">
        <v>1994214255512.8</v>
      </c>
      <c r="X139" s="17">
        <v>90022988348.809998</v>
      </c>
      <c r="Y139" s="17">
        <v>22669747955.59</v>
      </c>
      <c r="Z139" s="17">
        <v>-1387149544556.3999</v>
      </c>
      <c r="AA139" s="15">
        <f t="shared" si="31"/>
        <v>0</v>
      </c>
      <c r="AB139" s="17"/>
      <c r="AC139" s="15">
        <f t="shared" si="32"/>
        <v>139853704259.84</v>
      </c>
      <c r="AD139" s="17">
        <v>136537500</v>
      </c>
      <c r="AE139" s="17"/>
      <c r="AF139" s="17"/>
      <c r="AG139" s="17">
        <v>139717166759.84</v>
      </c>
      <c r="AH139" s="14">
        <f t="shared" si="33"/>
        <v>2519705992781.1304</v>
      </c>
      <c r="AI139" s="15">
        <f t="shared" si="34"/>
        <v>27710409762.43</v>
      </c>
      <c r="AJ139" s="18">
        <f t="shared" si="35"/>
        <v>27710409762.43</v>
      </c>
      <c r="AK139" s="17">
        <v>8845183</v>
      </c>
      <c r="AL139" s="17"/>
      <c r="AM139" s="17"/>
      <c r="AN139" s="17">
        <v>462511919.08999997</v>
      </c>
      <c r="AO139" s="17">
        <v>7335953352.25</v>
      </c>
      <c r="AP139" s="17">
        <v>19903099308.09</v>
      </c>
      <c r="AQ139" s="18">
        <f t="shared" si="36"/>
        <v>0</v>
      </c>
      <c r="AR139" s="17"/>
      <c r="AS139" s="17"/>
      <c r="AT139" s="15">
        <f t="shared" si="26"/>
        <v>2491995583018.7002</v>
      </c>
      <c r="AU139" s="18">
        <f t="shared" si="26"/>
        <v>2491995583018.7002</v>
      </c>
      <c r="AV139" s="17">
        <v>2491995583018.7002</v>
      </c>
    </row>
    <row r="140" spans="1:48" x14ac:dyDescent="0.25">
      <c r="A140" s="10">
        <v>139</v>
      </c>
      <c r="B140" s="11" t="s">
        <v>317</v>
      </c>
      <c r="C140" s="12" t="s">
        <v>318</v>
      </c>
      <c r="D140" s="13" t="s">
        <v>48</v>
      </c>
      <c r="E140" s="14">
        <f t="shared" si="27"/>
        <v>2132701158665.7698</v>
      </c>
      <c r="F140" s="15">
        <f t="shared" si="28"/>
        <v>90216875754.5</v>
      </c>
      <c r="G140" s="16">
        <v>25399521475.349998</v>
      </c>
      <c r="H140" s="17"/>
      <c r="I140" s="17">
        <v>52669925714.18</v>
      </c>
      <c r="J140" s="17">
        <v>6276963</v>
      </c>
      <c r="K140" s="17">
        <v>-6377846089.8000002</v>
      </c>
      <c r="L140" s="17"/>
      <c r="M140" s="17">
        <v>18518997691.77</v>
      </c>
      <c r="N140" s="17"/>
      <c r="O140" s="17"/>
      <c r="P140" s="15">
        <f t="shared" si="29"/>
        <v>28001827810.919998</v>
      </c>
      <c r="Q140" s="17">
        <v>888742965</v>
      </c>
      <c r="R140" s="17">
        <v>27113084845.919998</v>
      </c>
      <c r="S140" s="15">
        <f t="shared" si="30"/>
        <v>1926861130962.3298</v>
      </c>
      <c r="T140" s="17">
        <v>126429605500</v>
      </c>
      <c r="U140" s="17">
        <v>353196832674.54999</v>
      </c>
      <c r="V140" s="17">
        <v>826000091381.93994</v>
      </c>
      <c r="W140" s="17">
        <v>1630946553875.3999</v>
      </c>
      <c r="X140" s="17">
        <v>58156307253.739998</v>
      </c>
      <c r="Y140" s="17">
        <v>1308715000</v>
      </c>
      <c r="Z140" s="17">
        <v>-1069176974723.3</v>
      </c>
      <c r="AA140" s="15">
        <f t="shared" si="31"/>
        <v>0</v>
      </c>
      <c r="AB140" s="17"/>
      <c r="AC140" s="15">
        <f t="shared" si="32"/>
        <v>87621324138.020004</v>
      </c>
      <c r="AD140" s="17">
        <v>1284494755.1600001</v>
      </c>
      <c r="AE140" s="17">
        <v>38928239000</v>
      </c>
      <c r="AF140" s="17"/>
      <c r="AG140" s="17">
        <v>47408590382.860001</v>
      </c>
      <c r="AH140" s="14">
        <f t="shared" si="33"/>
        <v>2132701158665.76</v>
      </c>
      <c r="AI140" s="15">
        <f t="shared" si="34"/>
        <v>36136158040.660004</v>
      </c>
      <c r="AJ140" s="18">
        <f t="shared" si="35"/>
        <v>36136158040.660004</v>
      </c>
      <c r="AK140" s="17">
        <v>4368294.96</v>
      </c>
      <c r="AL140" s="17"/>
      <c r="AM140" s="17"/>
      <c r="AN140" s="17">
        <v>356672100</v>
      </c>
      <c r="AO140" s="17">
        <v>8435845853.6999998</v>
      </c>
      <c r="AP140" s="17">
        <v>27339271792</v>
      </c>
      <c r="AQ140" s="18">
        <f t="shared" si="36"/>
        <v>0</v>
      </c>
      <c r="AR140" s="17"/>
      <c r="AS140" s="17"/>
      <c r="AT140" s="15">
        <f t="shared" si="26"/>
        <v>2096565000625.1001</v>
      </c>
      <c r="AU140" s="18">
        <f t="shared" si="26"/>
        <v>2096565000625.1001</v>
      </c>
      <c r="AV140" s="17">
        <v>2096565000625.1001</v>
      </c>
    </row>
    <row r="141" spans="1:48" x14ac:dyDescent="0.25">
      <c r="A141" s="10">
        <v>140</v>
      </c>
      <c r="B141" s="11" t="s">
        <v>319</v>
      </c>
      <c r="C141" s="12" t="s">
        <v>320</v>
      </c>
      <c r="D141" s="13" t="s">
        <v>48</v>
      </c>
      <c r="E141" s="14">
        <f t="shared" si="27"/>
        <v>2159983898446.2021</v>
      </c>
      <c r="F141" s="15">
        <f t="shared" si="28"/>
        <v>149140393897.96201</v>
      </c>
      <c r="G141" s="16">
        <v>81676364880.960007</v>
      </c>
      <c r="H141" s="17"/>
      <c r="I141" s="17">
        <v>55778013163.860001</v>
      </c>
      <c r="J141" s="17">
        <v>12117355683</v>
      </c>
      <c r="K141" s="17">
        <v>-9960592534.7600002</v>
      </c>
      <c r="L141" s="17">
        <v>166666666.66999999</v>
      </c>
      <c r="M141" s="17">
        <v>9362586038.2320004</v>
      </c>
      <c r="N141" s="17"/>
      <c r="O141" s="17"/>
      <c r="P141" s="15">
        <f t="shared" si="29"/>
        <v>19005687060.77</v>
      </c>
      <c r="Q141" s="17"/>
      <c r="R141" s="17">
        <v>19005687060.77</v>
      </c>
      <c r="S141" s="15">
        <f t="shared" si="30"/>
        <v>1945091052993.4702</v>
      </c>
      <c r="T141" s="17">
        <v>614314683589</v>
      </c>
      <c r="U141" s="17">
        <v>389823495559.76001</v>
      </c>
      <c r="V141" s="17">
        <v>835615852311.81006</v>
      </c>
      <c r="W141" s="17">
        <v>1469214136137</v>
      </c>
      <c r="X141" s="17">
        <v>48289087261.800003</v>
      </c>
      <c r="Y141" s="17">
        <v>7593849000</v>
      </c>
      <c r="Z141" s="17">
        <v>-1419760050865.8999</v>
      </c>
      <c r="AA141" s="15">
        <f t="shared" si="31"/>
        <v>0</v>
      </c>
      <c r="AB141" s="17"/>
      <c r="AC141" s="15">
        <f t="shared" si="32"/>
        <v>46746764494</v>
      </c>
      <c r="AD141" s="17">
        <v>443684933</v>
      </c>
      <c r="AE141" s="17"/>
      <c r="AF141" s="17">
        <v>8055311000</v>
      </c>
      <c r="AG141" s="17">
        <v>38247768561</v>
      </c>
      <c r="AH141" s="14">
        <f t="shared" si="33"/>
        <v>2159983898446.2</v>
      </c>
      <c r="AI141" s="15">
        <f t="shared" si="34"/>
        <v>33591258219</v>
      </c>
      <c r="AJ141" s="18">
        <f t="shared" si="35"/>
        <v>33591258219</v>
      </c>
      <c r="AK141" s="17">
        <v>124112732</v>
      </c>
      <c r="AL141" s="17"/>
      <c r="AM141" s="17"/>
      <c r="AN141" s="17">
        <v>5342722529.8699999</v>
      </c>
      <c r="AO141" s="17">
        <v>11444991034.129999</v>
      </c>
      <c r="AP141" s="17">
        <v>16679431923</v>
      </c>
      <c r="AQ141" s="18">
        <f t="shared" si="36"/>
        <v>0</v>
      </c>
      <c r="AR141" s="17"/>
      <c r="AS141" s="17"/>
      <c r="AT141" s="15">
        <f t="shared" si="26"/>
        <v>2126392640227.2</v>
      </c>
      <c r="AU141" s="18">
        <f t="shared" si="26"/>
        <v>2126392640227.2</v>
      </c>
      <c r="AV141" s="17">
        <v>2126392640227.2</v>
      </c>
    </row>
    <row r="142" spans="1:48" x14ac:dyDescent="0.25">
      <c r="A142" s="10">
        <v>141</v>
      </c>
      <c r="B142" s="11" t="s">
        <v>321</v>
      </c>
      <c r="C142" s="12" t="s">
        <v>322</v>
      </c>
      <c r="D142" s="13" t="s">
        <v>48</v>
      </c>
      <c r="E142" s="14">
        <f t="shared" si="27"/>
        <v>2390406586375.8599</v>
      </c>
      <c r="F142" s="15">
        <f t="shared" si="28"/>
        <v>80350157713.589996</v>
      </c>
      <c r="G142" s="16">
        <v>9021329822.7399998</v>
      </c>
      <c r="H142" s="17"/>
      <c r="I142" s="17">
        <v>42532132161.169998</v>
      </c>
      <c r="J142" s="17">
        <v>14070458571</v>
      </c>
      <c r="K142" s="17">
        <v>-1611780090.77</v>
      </c>
      <c r="L142" s="17"/>
      <c r="M142" s="17">
        <v>16338017249.450001</v>
      </c>
      <c r="N142" s="17"/>
      <c r="O142" s="17"/>
      <c r="P142" s="15">
        <f t="shared" si="29"/>
        <v>22668707537.310001</v>
      </c>
      <c r="Q142" s="17">
        <v>0</v>
      </c>
      <c r="R142" s="17">
        <v>22668707537.310001</v>
      </c>
      <c r="S142" s="15">
        <f t="shared" si="30"/>
        <v>2115776911307.96</v>
      </c>
      <c r="T142" s="17">
        <v>146513942658</v>
      </c>
      <c r="U142" s="17">
        <v>344263219747</v>
      </c>
      <c r="V142" s="17">
        <v>626416423652</v>
      </c>
      <c r="W142" s="17">
        <v>2526124594114</v>
      </c>
      <c r="X142" s="17">
        <v>41154139884</v>
      </c>
      <c r="Y142" s="17">
        <v>3259220497</v>
      </c>
      <c r="Z142" s="17">
        <v>-1571954629244.04</v>
      </c>
      <c r="AA142" s="15">
        <f t="shared" si="31"/>
        <v>0</v>
      </c>
      <c r="AB142" s="17"/>
      <c r="AC142" s="15">
        <f t="shared" si="32"/>
        <v>171610809817</v>
      </c>
      <c r="AD142" s="17"/>
      <c r="AE142" s="17"/>
      <c r="AF142" s="17">
        <v>993712000</v>
      </c>
      <c r="AG142" s="17">
        <v>170617097817</v>
      </c>
      <c r="AH142" s="14">
        <f t="shared" si="33"/>
        <v>2390406586375.8599</v>
      </c>
      <c r="AI142" s="15">
        <f t="shared" si="34"/>
        <v>127211095054</v>
      </c>
      <c r="AJ142" s="18">
        <f t="shared" si="35"/>
        <v>40443023804</v>
      </c>
      <c r="AK142" s="17">
        <v>1056471529</v>
      </c>
      <c r="AL142" s="17">
        <v>377464359</v>
      </c>
      <c r="AM142" s="17">
        <v>12395438750</v>
      </c>
      <c r="AN142" s="17"/>
      <c r="AO142" s="17">
        <v>8319574434</v>
      </c>
      <c r="AP142" s="17">
        <v>18294074732</v>
      </c>
      <c r="AQ142" s="18">
        <f t="shared" si="36"/>
        <v>86768071250</v>
      </c>
      <c r="AR142" s="17">
        <v>86768071250</v>
      </c>
      <c r="AS142" s="17"/>
      <c r="AT142" s="15">
        <f t="shared" ref="AT142:AU161" si="37">SUM(AU142)</f>
        <v>2263195491321.8599</v>
      </c>
      <c r="AU142" s="18">
        <f t="shared" si="37"/>
        <v>2263195491321.8599</v>
      </c>
      <c r="AV142" s="17">
        <v>2263195491321.8599</v>
      </c>
    </row>
    <row r="143" spans="1:48" x14ac:dyDescent="0.25">
      <c r="A143" s="10">
        <v>142</v>
      </c>
      <c r="B143" s="11" t="s">
        <v>323</v>
      </c>
      <c r="C143" s="12" t="s">
        <v>324</v>
      </c>
      <c r="D143" s="13" t="s">
        <v>59</v>
      </c>
      <c r="E143" s="14">
        <f t="shared" si="27"/>
        <v>4845482340685.1592</v>
      </c>
      <c r="F143" s="15">
        <f t="shared" si="28"/>
        <v>319534947210.04004</v>
      </c>
      <c r="G143" s="16">
        <v>8826410171.6499996</v>
      </c>
      <c r="H143" s="17"/>
      <c r="I143" s="17">
        <v>111321243636.60001</v>
      </c>
      <c r="J143" s="17">
        <v>107175710231.44</v>
      </c>
      <c r="K143" s="17"/>
      <c r="L143" s="17">
        <v>1046183333.66</v>
      </c>
      <c r="M143" s="17">
        <v>91165399836.690002</v>
      </c>
      <c r="N143" s="17"/>
      <c r="O143" s="17"/>
      <c r="P143" s="15">
        <f t="shared" si="29"/>
        <v>160465595637.42999</v>
      </c>
      <c r="Q143" s="17">
        <v>1517712767</v>
      </c>
      <c r="R143" s="17">
        <v>158947882870.42999</v>
      </c>
      <c r="S143" s="15">
        <f t="shared" si="30"/>
        <v>4308814612719.6191</v>
      </c>
      <c r="T143" s="17">
        <v>1980851059736.1399</v>
      </c>
      <c r="U143" s="17">
        <v>381691615875.31</v>
      </c>
      <c r="V143" s="17">
        <v>866056452067.88</v>
      </c>
      <c r="W143" s="17">
        <v>2385063208288.1499</v>
      </c>
      <c r="X143" s="17">
        <v>81979213935</v>
      </c>
      <c r="Y143" s="17">
        <v>172346271188.20999</v>
      </c>
      <c r="Z143" s="17">
        <v>-1559173208371.0701</v>
      </c>
      <c r="AA143" s="15">
        <f t="shared" si="31"/>
        <v>0</v>
      </c>
      <c r="AB143" s="17"/>
      <c r="AC143" s="15">
        <f t="shared" si="32"/>
        <v>56667185118.070007</v>
      </c>
      <c r="AD143" s="17">
        <v>48400000</v>
      </c>
      <c r="AE143" s="17">
        <v>12857132774.09</v>
      </c>
      <c r="AF143" s="17"/>
      <c r="AG143" s="17">
        <v>43761652343.980003</v>
      </c>
      <c r="AH143" s="14">
        <f t="shared" si="33"/>
        <v>4845482340685.1602</v>
      </c>
      <c r="AI143" s="15">
        <f t="shared" si="34"/>
        <v>448986914261.10999</v>
      </c>
      <c r="AJ143" s="18">
        <f t="shared" si="35"/>
        <v>286672461136.10999</v>
      </c>
      <c r="AK143" s="17"/>
      <c r="AL143" s="17">
        <v>887177267</v>
      </c>
      <c r="AM143" s="17">
        <v>59023437500</v>
      </c>
      <c r="AN143" s="17">
        <v>10612117790.879999</v>
      </c>
      <c r="AO143" s="17">
        <v>216149728578.23001</v>
      </c>
      <c r="AP143" s="17"/>
      <c r="AQ143" s="18">
        <f t="shared" si="36"/>
        <v>162314453125</v>
      </c>
      <c r="AR143" s="17">
        <v>162314453125</v>
      </c>
      <c r="AS143" s="17"/>
      <c r="AT143" s="15">
        <f t="shared" si="37"/>
        <v>4396495426424.0498</v>
      </c>
      <c r="AU143" s="18">
        <f t="shared" si="37"/>
        <v>4396495426424.0498</v>
      </c>
      <c r="AV143" s="17">
        <v>4396495426424.0498</v>
      </c>
    </row>
    <row r="144" spans="1:48" x14ac:dyDescent="0.25">
      <c r="A144" s="10">
        <v>143</v>
      </c>
      <c r="B144" s="11" t="s">
        <v>325</v>
      </c>
      <c r="C144" s="12" t="s">
        <v>326</v>
      </c>
      <c r="D144" s="13" t="s">
        <v>48</v>
      </c>
      <c r="E144" s="14">
        <f t="shared" si="27"/>
        <v>2808143461945.4175</v>
      </c>
      <c r="F144" s="15">
        <f t="shared" si="28"/>
        <v>187584420717.03</v>
      </c>
      <c r="G144" s="16">
        <v>85589435528.050003</v>
      </c>
      <c r="H144" s="17"/>
      <c r="I144" s="17">
        <v>95737334640.149994</v>
      </c>
      <c r="J144" s="17">
        <v>2038762440.75</v>
      </c>
      <c r="K144" s="17">
        <v>-15015592955.92</v>
      </c>
      <c r="L144" s="17">
        <v>737205827</v>
      </c>
      <c r="M144" s="17">
        <v>18497275237</v>
      </c>
      <c r="N144" s="17"/>
      <c r="O144" s="17"/>
      <c r="P144" s="15">
        <f t="shared" si="29"/>
        <v>14081457352.030001</v>
      </c>
      <c r="Q144" s="17"/>
      <c r="R144" s="17">
        <v>14081457352.030001</v>
      </c>
      <c r="S144" s="15">
        <f t="shared" si="30"/>
        <v>2516537093268.2476</v>
      </c>
      <c r="T144" s="17">
        <v>1240014470258</v>
      </c>
      <c r="U144" s="17">
        <v>309172989972.84998</v>
      </c>
      <c r="V144" s="17">
        <v>592234909711</v>
      </c>
      <c r="W144" s="17">
        <v>1208774977457</v>
      </c>
      <c r="X144" s="17">
        <v>44404264848</v>
      </c>
      <c r="Y144" s="17">
        <v>30489997000</v>
      </c>
      <c r="Z144" s="17">
        <v>-908554515978.60266</v>
      </c>
      <c r="AA144" s="15">
        <f t="shared" si="31"/>
        <v>0</v>
      </c>
      <c r="AB144" s="17"/>
      <c r="AC144" s="15">
        <f t="shared" si="32"/>
        <v>89940490608.110001</v>
      </c>
      <c r="AD144" s="17"/>
      <c r="AE144" s="17">
        <v>42406880000</v>
      </c>
      <c r="AF144" s="17">
        <v>5235267259</v>
      </c>
      <c r="AG144" s="17">
        <v>42298343349.110001</v>
      </c>
      <c r="AH144" s="14">
        <f t="shared" si="33"/>
        <v>2808143461945.4175</v>
      </c>
      <c r="AI144" s="15">
        <f t="shared" si="34"/>
        <v>24671025176.389999</v>
      </c>
      <c r="AJ144" s="18">
        <f t="shared" si="35"/>
        <v>24671025176.389999</v>
      </c>
      <c r="AK144" s="17"/>
      <c r="AL144" s="17"/>
      <c r="AM144" s="17"/>
      <c r="AN144" s="17">
        <v>246125251.69999999</v>
      </c>
      <c r="AO144" s="17">
        <v>22943102890.689999</v>
      </c>
      <c r="AP144" s="17">
        <v>1481797034</v>
      </c>
      <c r="AQ144" s="18">
        <f t="shared" si="36"/>
        <v>0</v>
      </c>
      <c r="AR144" s="17"/>
      <c r="AS144" s="17"/>
      <c r="AT144" s="15">
        <f t="shared" si="37"/>
        <v>2783472436769.0273</v>
      </c>
      <c r="AU144" s="18">
        <f t="shared" si="37"/>
        <v>2783472436769.0273</v>
      </c>
      <c r="AV144" s="17">
        <v>2783472436769.0273</v>
      </c>
    </row>
    <row r="145" spans="1:48" x14ac:dyDescent="0.25">
      <c r="A145" s="10">
        <v>144</v>
      </c>
      <c r="B145" s="11" t="s">
        <v>327</v>
      </c>
      <c r="C145" s="12" t="s">
        <v>328</v>
      </c>
      <c r="D145" s="13" t="s">
        <v>48</v>
      </c>
      <c r="E145" s="14">
        <f t="shared" si="27"/>
        <v>2117076230779.2981</v>
      </c>
      <c r="F145" s="15">
        <f t="shared" si="28"/>
        <v>66991303667.520004</v>
      </c>
      <c r="G145" s="16">
        <v>3767144524.0799999</v>
      </c>
      <c r="H145" s="17"/>
      <c r="I145" s="17">
        <v>45985679209.830002</v>
      </c>
      <c r="J145" s="17"/>
      <c r="K145" s="17">
        <v>-2453121618.1199999</v>
      </c>
      <c r="L145" s="17">
        <v>1159906493</v>
      </c>
      <c r="M145" s="17">
        <v>18531695058.73</v>
      </c>
      <c r="N145" s="17"/>
      <c r="O145" s="17"/>
      <c r="P145" s="15">
        <f t="shared" si="29"/>
        <v>16153543526</v>
      </c>
      <c r="Q145" s="17"/>
      <c r="R145" s="17">
        <v>16153543526</v>
      </c>
      <c r="S145" s="15">
        <f t="shared" si="30"/>
        <v>1988941186660.478</v>
      </c>
      <c r="T145" s="17">
        <v>83057169434</v>
      </c>
      <c r="U145" s="17">
        <v>236929073527.60001</v>
      </c>
      <c r="V145" s="17">
        <v>640143929954.91003</v>
      </c>
      <c r="W145" s="17">
        <v>1615833198021.2</v>
      </c>
      <c r="X145" s="17">
        <v>60006138826.087997</v>
      </c>
      <c r="Y145" s="17">
        <v>4460915623.1999998</v>
      </c>
      <c r="Z145" s="17">
        <v>-651489238726.52002</v>
      </c>
      <c r="AA145" s="15">
        <f t="shared" si="31"/>
        <v>0</v>
      </c>
      <c r="AB145" s="17"/>
      <c r="AC145" s="15">
        <f t="shared" si="32"/>
        <v>44990196925.300003</v>
      </c>
      <c r="AD145" s="17">
        <v>46050000</v>
      </c>
      <c r="AE145" s="17"/>
      <c r="AF145" s="17"/>
      <c r="AG145" s="17">
        <v>44944146925.300003</v>
      </c>
      <c r="AH145" s="14">
        <f t="shared" si="33"/>
        <v>2117076230779.3</v>
      </c>
      <c r="AI145" s="15">
        <f t="shared" si="34"/>
        <v>28585456465</v>
      </c>
      <c r="AJ145" s="18">
        <f t="shared" si="35"/>
        <v>28585456465</v>
      </c>
      <c r="AK145" s="17">
        <v>240320422</v>
      </c>
      <c r="AL145" s="17"/>
      <c r="AM145" s="17"/>
      <c r="AN145" s="17"/>
      <c r="AO145" s="17">
        <v>476200612</v>
      </c>
      <c r="AP145" s="17">
        <v>27868935431</v>
      </c>
      <c r="AQ145" s="18">
        <f t="shared" si="36"/>
        <v>0</v>
      </c>
      <c r="AR145" s="17"/>
      <c r="AS145" s="17"/>
      <c r="AT145" s="15">
        <f t="shared" si="37"/>
        <v>2088490774314.3</v>
      </c>
      <c r="AU145" s="18">
        <f t="shared" si="37"/>
        <v>2088490774314.3</v>
      </c>
      <c r="AV145" s="17">
        <v>2088490774314.3</v>
      </c>
    </row>
    <row r="146" spans="1:48" x14ac:dyDescent="0.25">
      <c r="A146" s="10">
        <v>145</v>
      </c>
      <c r="B146" s="11" t="s">
        <v>329</v>
      </c>
      <c r="C146" s="12" t="s">
        <v>330</v>
      </c>
      <c r="D146" s="13" t="s">
        <v>48</v>
      </c>
      <c r="E146" s="14">
        <f t="shared" si="27"/>
        <v>2063358231315.1809</v>
      </c>
      <c r="F146" s="15">
        <f t="shared" si="28"/>
        <v>89851066771.091003</v>
      </c>
      <c r="G146" s="16">
        <v>33994635665.750999</v>
      </c>
      <c r="H146" s="17"/>
      <c r="I146" s="17">
        <v>52981141477.839996</v>
      </c>
      <c r="J146" s="17">
        <v>5195050</v>
      </c>
      <c r="K146" s="17">
        <v>-4581281384.5</v>
      </c>
      <c r="L146" s="17">
        <v>384575508</v>
      </c>
      <c r="M146" s="17">
        <v>7066800454</v>
      </c>
      <c r="N146" s="17"/>
      <c r="O146" s="17"/>
      <c r="P146" s="15">
        <f t="shared" si="29"/>
        <v>16099133165.860001</v>
      </c>
      <c r="Q146" s="17"/>
      <c r="R146" s="17">
        <v>16099133165.860001</v>
      </c>
      <c r="S146" s="15">
        <f t="shared" si="30"/>
        <v>1924112653300.23</v>
      </c>
      <c r="T146" s="17">
        <v>522853226560.79999</v>
      </c>
      <c r="U146" s="17">
        <v>240045647334.10001</v>
      </c>
      <c r="V146" s="17">
        <v>672810919052.63</v>
      </c>
      <c r="W146" s="17">
        <v>1064029720497.3</v>
      </c>
      <c r="X146" s="17">
        <v>38458606930.839996</v>
      </c>
      <c r="Y146" s="17">
        <v>5438980968</v>
      </c>
      <c r="Z146" s="17">
        <v>-619524448043.43994</v>
      </c>
      <c r="AA146" s="15">
        <f t="shared" si="31"/>
        <v>0</v>
      </c>
      <c r="AB146" s="17"/>
      <c r="AC146" s="15">
        <f t="shared" si="32"/>
        <v>33295378078</v>
      </c>
      <c r="AD146" s="17">
        <v>113782000</v>
      </c>
      <c r="AE146" s="17"/>
      <c r="AF146" s="17"/>
      <c r="AG146" s="17">
        <v>33181596078</v>
      </c>
      <c r="AH146" s="14">
        <f t="shared" si="33"/>
        <v>2063358231315.1699</v>
      </c>
      <c r="AI146" s="15">
        <f t="shared" si="34"/>
        <v>20382323993.77</v>
      </c>
      <c r="AJ146" s="18">
        <f t="shared" si="35"/>
        <v>20382323993.77</v>
      </c>
      <c r="AK146" s="17"/>
      <c r="AL146" s="17"/>
      <c r="AM146" s="17"/>
      <c r="AN146" s="17"/>
      <c r="AO146" s="17">
        <v>9879378441.8400002</v>
      </c>
      <c r="AP146" s="17">
        <v>10502945551.93</v>
      </c>
      <c r="AQ146" s="18">
        <f t="shared" si="36"/>
        <v>0</v>
      </c>
      <c r="AR146" s="17"/>
      <c r="AS146" s="17"/>
      <c r="AT146" s="15">
        <f t="shared" si="37"/>
        <v>2042975907321.3999</v>
      </c>
      <c r="AU146" s="18">
        <f t="shared" si="37"/>
        <v>2042975907321.3999</v>
      </c>
      <c r="AV146" s="17">
        <v>2042975907321.3999</v>
      </c>
    </row>
    <row r="147" spans="1:48" x14ac:dyDescent="0.25">
      <c r="A147" s="10">
        <v>146</v>
      </c>
      <c r="B147" s="11" t="s">
        <v>331</v>
      </c>
      <c r="C147" s="12" t="s">
        <v>332</v>
      </c>
      <c r="D147" s="13" t="s">
        <v>48</v>
      </c>
      <c r="E147" s="14">
        <f t="shared" si="27"/>
        <v>1663200038761.1499</v>
      </c>
      <c r="F147" s="15">
        <f t="shared" si="28"/>
        <v>199825468134.42001</v>
      </c>
      <c r="G147" s="16">
        <v>114415462326.25999</v>
      </c>
      <c r="H147" s="17"/>
      <c r="I147" s="17">
        <v>37229361732</v>
      </c>
      <c r="J147" s="17">
        <v>1827781790.2</v>
      </c>
      <c r="K147" s="17">
        <v>-3709329422.75</v>
      </c>
      <c r="L147" s="17">
        <v>647298441.34000003</v>
      </c>
      <c r="M147" s="17">
        <v>49414893267.370003</v>
      </c>
      <c r="N147" s="17"/>
      <c r="O147" s="17"/>
      <c r="P147" s="15">
        <f t="shared" si="29"/>
        <v>6580724360</v>
      </c>
      <c r="Q147" s="17">
        <v>2080724360</v>
      </c>
      <c r="R147" s="17">
        <v>4500000000</v>
      </c>
      <c r="S147" s="15">
        <f t="shared" si="30"/>
        <v>1453544434527.73</v>
      </c>
      <c r="T147" s="17">
        <v>90145296950</v>
      </c>
      <c r="U147" s="17">
        <v>230774400510.16</v>
      </c>
      <c r="V147" s="17">
        <v>523595831365.54999</v>
      </c>
      <c r="W147" s="17">
        <v>896326189330.18994</v>
      </c>
      <c r="X147" s="17">
        <v>12079399794.33</v>
      </c>
      <c r="Y147" s="17">
        <v>97211345065.660004</v>
      </c>
      <c r="Z147" s="17">
        <v>-396588028488.15997</v>
      </c>
      <c r="AA147" s="15">
        <f t="shared" si="31"/>
        <v>0</v>
      </c>
      <c r="AB147" s="17"/>
      <c r="AC147" s="15">
        <f t="shared" si="32"/>
        <v>3249411739</v>
      </c>
      <c r="AD147" s="17"/>
      <c r="AE147" s="17"/>
      <c r="AF147" s="17"/>
      <c r="AG147" s="17">
        <v>3249411739</v>
      </c>
      <c r="AH147" s="14">
        <f t="shared" si="33"/>
        <v>1663200038761.1499</v>
      </c>
      <c r="AI147" s="15">
        <f t="shared" si="34"/>
        <v>34519019632.520004</v>
      </c>
      <c r="AJ147" s="18">
        <f t="shared" si="35"/>
        <v>34519019632.520004</v>
      </c>
      <c r="AK147" s="17">
        <v>14726623.449999999</v>
      </c>
      <c r="AL147" s="17"/>
      <c r="AM147" s="17"/>
      <c r="AN147" s="17"/>
      <c r="AO147" s="17">
        <v>14741120188.07</v>
      </c>
      <c r="AP147" s="17">
        <v>19763172821</v>
      </c>
      <c r="AQ147" s="18">
        <f t="shared" si="36"/>
        <v>0</v>
      </c>
      <c r="AR147" s="17"/>
      <c r="AS147" s="17"/>
      <c r="AT147" s="15">
        <f t="shared" si="37"/>
        <v>1628681019128.6299</v>
      </c>
      <c r="AU147" s="18">
        <f t="shared" si="37"/>
        <v>1628681019128.6299</v>
      </c>
      <c r="AV147" s="17">
        <v>1628681019128.6299</v>
      </c>
    </row>
    <row r="148" spans="1:48" x14ac:dyDescent="0.25">
      <c r="A148" s="10">
        <v>147</v>
      </c>
      <c r="B148" s="11" t="s">
        <v>333</v>
      </c>
      <c r="C148" s="12" t="s">
        <v>334</v>
      </c>
      <c r="D148" s="13" t="s">
        <v>48</v>
      </c>
      <c r="E148" s="14">
        <f t="shared" si="27"/>
        <v>1959122444549.1663</v>
      </c>
      <c r="F148" s="15">
        <f t="shared" si="28"/>
        <v>77214381175.716003</v>
      </c>
      <c r="G148" s="16">
        <v>25490768770.259998</v>
      </c>
      <c r="H148" s="17"/>
      <c r="I148" s="17">
        <v>40075637939.93</v>
      </c>
      <c r="J148" s="17">
        <v>4955886000</v>
      </c>
      <c r="K148" s="17">
        <v>-590832469.50399995</v>
      </c>
      <c r="L148" s="17">
        <v>98789943.030000001</v>
      </c>
      <c r="M148" s="17">
        <v>7184130992</v>
      </c>
      <c r="N148" s="17"/>
      <c r="O148" s="17"/>
      <c r="P148" s="15">
        <f t="shared" si="29"/>
        <v>13000000000</v>
      </c>
      <c r="Q148" s="17"/>
      <c r="R148" s="17">
        <v>13000000000</v>
      </c>
      <c r="S148" s="15">
        <f t="shared" si="30"/>
        <v>1845173480217.4502</v>
      </c>
      <c r="T148" s="17">
        <v>108439085990</v>
      </c>
      <c r="U148" s="17">
        <v>221600605620.54999</v>
      </c>
      <c r="V148" s="17">
        <v>600434277313.56995</v>
      </c>
      <c r="W148" s="17">
        <v>1483827712409</v>
      </c>
      <c r="X148" s="17">
        <v>16915579675.33</v>
      </c>
      <c r="Y148" s="17">
        <v>46934926674</v>
      </c>
      <c r="Z148" s="17">
        <v>-632978707465</v>
      </c>
      <c r="AA148" s="15">
        <f t="shared" si="31"/>
        <v>0</v>
      </c>
      <c r="AB148" s="17"/>
      <c r="AC148" s="15">
        <f t="shared" si="32"/>
        <v>23734583156</v>
      </c>
      <c r="AD148" s="17"/>
      <c r="AE148" s="17"/>
      <c r="AF148" s="17">
        <v>7486711</v>
      </c>
      <c r="AG148" s="17">
        <v>23727096445</v>
      </c>
      <c r="AH148" s="14">
        <f t="shared" si="33"/>
        <v>1959122444549.1201</v>
      </c>
      <c r="AI148" s="15">
        <f t="shared" si="34"/>
        <v>86743531049.320007</v>
      </c>
      <c r="AJ148" s="18">
        <f t="shared" si="35"/>
        <v>67887918299.32</v>
      </c>
      <c r="AK148" s="17">
        <v>3968302214.3200002</v>
      </c>
      <c r="AL148" s="17"/>
      <c r="AM148" s="17"/>
      <c r="AN148" s="17"/>
      <c r="AO148" s="17">
        <v>414284085</v>
      </c>
      <c r="AP148" s="17">
        <v>63505332000</v>
      </c>
      <c r="AQ148" s="18">
        <f t="shared" si="36"/>
        <v>18855612750</v>
      </c>
      <c r="AR148" s="17">
        <v>18855612750</v>
      </c>
      <c r="AS148" s="17"/>
      <c r="AT148" s="15">
        <f t="shared" si="37"/>
        <v>1872378913499.8</v>
      </c>
      <c r="AU148" s="18">
        <f t="shared" si="37"/>
        <v>1872378913499.8</v>
      </c>
      <c r="AV148" s="17">
        <v>1872378913499.8</v>
      </c>
    </row>
    <row r="149" spans="1:48" x14ac:dyDescent="0.25">
      <c r="A149" s="10">
        <v>148</v>
      </c>
      <c r="B149" s="11" t="s">
        <v>335</v>
      </c>
      <c r="C149" s="12" t="s">
        <v>336</v>
      </c>
      <c r="D149" s="13" t="s">
        <v>59</v>
      </c>
      <c r="E149" s="14">
        <f t="shared" si="27"/>
        <v>1486793686058.4031</v>
      </c>
      <c r="F149" s="15">
        <f t="shared" si="28"/>
        <v>101189152645.53299</v>
      </c>
      <c r="G149" s="16">
        <v>59407730161.892998</v>
      </c>
      <c r="H149" s="17"/>
      <c r="I149" s="17">
        <v>35155502735.150002</v>
      </c>
      <c r="J149" s="17"/>
      <c r="K149" s="17">
        <v>-701532552.59000003</v>
      </c>
      <c r="L149" s="17">
        <v>202309862.65000001</v>
      </c>
      <c r="M149" s="17">
        <v>7125142438.4300003</v>
      </c>
      <c r="N149" s="17"/>
      <c r="O149" s="17"/>
      <c r="P149" s="15">
        <f t="shared" si="29"/>
        <v>5000000000</v>
      </c>
      <c r="Q149" s="17"/>
      <c r="R149" s="17">
        <v>5000000000</v>
      </c>
      <c r="S149" s="15">
        <f t="shared" si="30"/>
        <v>1376665333217.7102</v>
      </c>
      <c r="T149" s="17">
        <v>175443697402</v>
      </c>
      <c r="U149" s="17">
        <v>180275690486.35001</v>
      </c>
      <c r="V149" s="17">
        <v>349438807227.88</v>
      </c>
      <c r="W149" s="17">
        <v>891823888369.66003</v>
      </c>
      <c r="X149" s="17">
        <v>26093276804</v>
      </c>
      <c r="Y149" s="17">
        <v>176991524517.82001</v>
      </c>
      <c r="Z149" s="17">
        <v>-423401551590</v>
      </c>
      <c r="AA149" s="15">
        <f t="shared" si="31"/>
        <v>0</v>
      </c>
      <c r="AB149" s="17"/>
      <c r="AC149" s="15">
        <f t="shared" si="32"/>
        <v>3939200195.1599998</v>
      </c>
      <c r="AD149" s="17">
        <v>1591741042.5599999</v>
      </c>
      <c r="AE149" s="17"/>
      <c r="AF149" s="17">
        <v>184954000</v>
      </c>
      <c r="AG149" s="17">
        <v>2162505152.5999999</v>
      </c>
      <c r="AH149" s="14">
        <f t="shared" si="33"/>
        <v>1486793686058.3801</v>
      </c>
      <c r="AI149" s="15">
        <f t="shared" si="34"/>
        <v>60619721058.779999</v>
      </c>
      <c r="AJ149" s="18">
        <f t="shared" si="35"/>
        <v>60619721058.779999</v>
      </c>
      <c r="AK149" s="17">
        <v>196818811.56</v>
      </c>
      <c r="AL149" s="17"/>
      <c r="AM149" s="17"/>
      <c r="AN149" s="17"/>
      <c r="AO149" s="17">
        <v>311985534</v>
      </c>
      <c r="AP149" s="17">
        <v>60110916713.220001</v>
      </c>
      <c r="AQ149" s="18">
        <f t="shared" si="36"/>
        <v>0</v>
      </c>
      <c r="AR149" s="17"/>
      <c r="AS149" s="17"/>
      <c r="AT149" s="15">
        <f t="shared" si="37"/>
        <v>1426173964999.6001</v>
      </c>
      <c r="AU149" s="18">
        <f t="shared" si="37"/>
        <v>1426173964999.6001</v>
      </c>
      <c r="AV149" s="17">
        <v>1426173964999.6001</v>
      </c>
    </row>
    <row r="150" spans="1:48" x14ac:dyDescent="0.25">
      <c r="A150" s="10">
        <v>149</v>
      </c>
      <c r="B150" s="11" t="s">
        <v>337</v>
      </c>
      <c r="C150" s="12" t="s">
        <v>1161</v>
      </c>
      <c r="D150" s="13" t="s">
        <v>48</v>
      </c>
      <c r="E150" s="14">
        <f t="shared" si="27"/>
        <v>492902439208040</v>
      </c>
      <c r="F150" s="15">
        <f t="shared" si="28"/>
        <v>22088118960796</v>
      </c>
      <c r="G150" s="16">
        <v>9756644970273</v>
      </c>
      <c r="H150" s="17"/>
      <c r="I150" s="17">
        <v>15717967484228</v>
      </c>
      <c r="J150" s="17">
        <v>56651018280</v>
      </c>
      <c r="K150" s="17">
        <v>-4871155010686</v>
      </c>
      <c r="L150" s="17">
        <v>139698307515</v>
      </c>
      <c r="M150" s="17">
        <v>1288312191186</v>
      </c>
      <c r="N150" s="17"/>
      <c r="O150" s="17"/>
      <c r="P150" s="15">
        <f t="shared" si="29"/>
        <v>51958283137470</v>
      </c>
      <c r="Q150" s="17">
        <v>1174671681</v>
      </c>
      <c r="R150" s="17">
        <v>51957108465789</v>
      </c>
      <c r="S150" s="15">
        <f t="shared" si="30"/>
        <v>384807313577940</v>
      </c>
      <c r="T150" s="17">
        <v>324292891946299</v>
      </c>
      <c r="U150" s="17">
        <v>26134914404283</v>
      </c>
      <c r="V150" s="17">
        <v>38173300197016</v>
      </c>
      <c r="W150" s="17">
        <v>44158554876581</v>
      </c>
      <c r="X150" s="17">
        <v>1627233353138</v>
      </c>
      <c r="Y150" s="17">
        <v>1853184803674</v>
      </c>
      <c r="Z150" s="17">
        <v>-51432766003051</v>
      </c>
      <c r="AA150" s="15">
        <f t="shared" si="31"/>
        <v>1284001053923</v>
      </c>
      <c r="AB150" s="17">
        <v>1284001053923</v>
      </c>
      <c r="AC150" s="15">
        <f t="shared" si="32"/>
        <v>32764722477911</v>
      </c>
      <c r="AD150" s="17">
        <v>6236787982</v>
      </c>
      <c r="AE150" s="17">
        <v>5709079163104</v>
      </c>
      <c r="AF150" s="17">
        <v>37335288536</v>
      </c>
      <c r="AG150" s="17">
        <v>27012071238289</v>
      </c>
      <c r="AH150" s="14">
        <f t="shared" si="33"/>
        <v>492902439208040</v>
      </c>
      <c r="AI150" s="15">
        <f t="shared" si="34"/>
        <v>6458589188882</v>
      </c>
      <c r="AJ150" s="18">
        <f t="shared" si="35"/>
        <v>1414286893989</v>
      </c>
      <c r="AK150" s="17">
        <v>871316728</v>
      </c>
      <c r="AL150" s="17">
        <v>12019886176</v>
      </c>
      <c r="AM150" s="17">
        <v>33629623430</v>
      </c>
      <c r="AN150" s="17">
        <v>1006599388131</v>
      </c>
      <c r="AO150" s="17">
        <v>356950539339</v>
      </c>
      <c r="AP150" s="17">
        <v>4216140185</v>
      </c>
      <c r="AQ150" s="18">
        <f t="shared" si="36"/>
        <v>5044302294893</v>
      </c>
      <c r="AR150" s="17">
        <v>5044302294893</v>
      </c>
      <c r="AS150" s="17"/>
      <c r="AT150" s="15">
        <f t="shared" si="37"/>
        <v>486443850019158</v>
      </c>
      <c r="AU150" s="18">
        <f t="shared" si="37"/>
        <v>486443850019158</v>
      </c>
      <c r="AV150" s="17">
        <v>486443850019158</v>
      </c>
    </row>
    <row r="151" spans="1:48" x14ac:dyDescent="0.25">
      <c r="A151" s="10">
        <v>150</v>
      </c>
      <c r="B151" s="11" t="s">
        <v>338</v>
      </c>
      <c r="C151" s="12" t="s">
        <v>1162</v>
      </c>
      <c r="D151" s="13" t="s">
        <v>59</v>
      </c>
      <c r="E151" s="14">
        <f t="shared" si="27"/>
        <v>39334503039638.594</v>
      </c>
      <c r="F151" s="15">
        <f t="shared" si="28"/>
        <v>3698028268028.6499</v>
      </c>
      <c r="G151" s="16">
        <v>3058703487666</v>
      </c>
      <c r="H151" s="17"/>
      <c r="I151" s="17">
        <v>346991143791</v>
      </c>
      <c r="J151" s="17">
        <v>32604739196.799999</v>
      </c>
      <c r="K151" s="17">
        <v>-38207338450.830002</v>
      </c>
      <c r="L151" s="17">
        <v>6048339977.0200005</v>
      </c>
      <c r="M151" s="17">
        <v>291887895848.65997</v>
      </c>
      <c r="N151" s="17"/>
      <c r="O151" s="17"/>
      <c r="P151" s="15">
        <f t="shared" si="29"/>
        <v>10500752853070.199</v>
      </c>
      <c r="Q151" s="17">
        <v>149250000000</v>
      </c>
      <c r="R151" s="17">
        <v>10351502853070.199</v>
      </c>
      <c r="S151" s="15">
        <f t="shared" si="30"/>
        <v>23763072398992.328</v>
      </c>
      <c r="T151" s="17">
        <v>11755360838223.6</v>
      </c>
      <c r="U151" s="17">
        <v>5097590400898.3604</v>
      </c>
      <c r="V151" s="17">
        <v>7182916038809.6299</v>
      </c>
      <c r="W151" s="17">
        <v>8478755549176.3203</v>
      </c>
      <c r="X151" s="17">
        <v>682825734417</v>
      </c>
      <c r="Y151" s="17">
        <v>1432169457043.8201</v>
      </c>
      <c r="Z151" s="17">
        <v>-10866545619576.4</v>
      </c>
      <c r="AA151" s="15">
        <f t="shared" si="31"/>
        <v>0</v>
      </c>
      <c r="AB151" s="17"/>
      <c r="AC151" s="15">
        <f t="shared" si="32"/>
        <v>1372649519547.4102</v>
      </c>
      <c r="AD151" s="17">
        <v>158635717569.64999</v>
      </c>
      <c r="AE151" s="17">
        <v>491300091329.44</v>
      </c>
      <c r="AF151" s="17">
        <v>53875000</v>
      </c>
      <c r="AG151" s="17">
        <v>722659835648.32007</v>
      </c>
      <c r="AH151" s="14">
        <f t="shared" si="33"/>
        <v>39334503039638.563</v>
      </c>
      <c r="AI151" s="15">
        <f t="shared" si="34"/>
        <v>412395718371.46002</v>
      </c>
      <c r="AJ151" s="18">
        <f t="shared" si="35"/>
        <v>412395718371.46002</v>
      </c>
      <c r="AK151" s="17">
        <v>113494896</v>
      </c>
      <c r="AL151" s="17"/>
      <c r="AM151" s="17"/>
      <c r="AN151" s="17">
        <v>5130207112.46</v>
      </c>
      <c r="AO151" s="17">
        <v>407152016363</v>
      </c>
      <c r="AP151" s="17"/>
      <c r="AQ151" s="18">
        <f t="shared" si="36"/>
        <v>0</v>
      </c>
      <c r="AR151" s="17"/>
      <c r="AS151" s="17"/>
      <c r="AT151" s="15">
        <f t="shared" si="37"/>
        <v>38922107321267.102</v>
      </c>
      <c r="AU151" s="18">
        <f t="shared" si="37"/>
        <v>38922107321267.102</v>
      </c>
      <c r="AV151" s="17">
        <v>38922107321267.102</v>
      </c>
    </row>
    <row r="152" spans="1:48" x14ac:dyDescent="0.25">
      <c r="A152" s="10">
        <v>151</v>
      </c>
      <c r="B152" s="11" t="s">
        <v>339</v>
      </c>
      <c r="C152" s="12" t="s">
        <v>340</v>
      </c>
      <c r="D152" s="13" t="s">
        <v>48</v>
      </c>
      <c r="E152" s="14">
        <f t="shared" si="27"/>
        <v>10429388051099.93</v>
      </c>
      <c r="F152" s="15">
        <f t="shared" si="28"/>
        <v>1002480317507.4301</v>
      </c>
      <c r="G152" s="16">
        <v>709427895085.09998</v>
      </c>
      <c r="H152" s="17"/>
      <c r="I152" s="17">
        <v>536258449191.96002</v>
      </c>
      <c r="J152" s="17">
        <v>52618855776.290001</v>
      </c>
      <c r="K152" s="17">
        <v>-358362917845.06</v>
      </c>
      <c r="L152" s="17">
        <v>910940282</v>
      </c>
      <c r="M152" s="17">
        <v>61627095017.139999</v>
      </c>
      <c r="N152" s="17"/>
      <c r="O152" s="17"/>
      <c r="P152" s="15">
        <f t="shared" si="29"/>
        <v>377212739237.32001</v>
      </c>
      <c r="Q152" s="17">
        <v>3500000000</v>
      </c>
      <c r="R152" s="17">
        <v>373712739237.32001</v>
      </c>
      <c r="S152" s="15">
        <f t="shared" si="30"/>
        <v>8927448121345.1699</v>
      </c>
      <c r="T152" s="17">
        <v>3690923803172</v>
      </c>
      <c r="U152" s="17">
        <v>1065897853670</v>
      </c>
      <c r="V152" s="17">
        <v>2472343810110.1699</v>
      </c>
      <c r="W152" s="17">
        <v>4582865498080</v>
      </c>
      <c r="X152" s="17">
        <v>295913207059</v>
      </c>
      <c r="Y152" s="17">
        <v>21197016790</v>
      </c>
      <c r="Z152" s="17">
        <v>-3201693067536</v>
      </c>
      <c r="AA152" s="15">
        <f t="shared" si="31"/>
        <v>0</v>
      </c>
      <c r="AB152" s="17"/>
      <c r="AC152" s="15">
        <f t="shared" si="32"/>
        <v>122246873010.00999</v>
      </c>
      <c r="AD152" s="17">
        <v>36646646.009999998</v>
      </c>
      <c r="AE152" s="17">
        <v>14337216800</v>
      </c>
      <c r="AF152" s="17"/>
      <c r="AG152" s="17">
        <v>107873009564</v>
      </c>
      <c r="AH152" s="14">
        <f t="shared" si="33"/>
        <v>10429388051099.871</v>
      </c>
      <c r="AI152" s="15">
        <f t="shared" si="34"/>
        <v>73618485195.470001</v>
      </c>
      <c r="AJ152" s="18">
        <f t="shared" si="35"/>
        <v>73618485195.470001</v>
      </c>
      <c r="AK152" s="17">
        <v>2000000</v>
      </c>
      <c r="AL152" s="17"/>
      <c r="AM152" s="17"/>
      <c r="AN152" s="17">
        <v>2920399619.4699998</v>
      </c>
      <c r="AO152" s="17">
        <v>70503956962</v>
      </c>
      <c r="AP152" s="17">
        <v>192128614</v>
      </c>
      <c r="AQ152" s="18">
        <f t="shared" si="36"/>
        <v>0</v>
      </c>
      <c r="AR152" s="17"/>
      <c r="AS152" s="17"/>
      <c r="AT152" s="15">
        <f t="shared" si="37"/>
        <v>10355769565904.4</v>
      </c>
      <c r="AU152" s="18">
        <f t="shared" si="37"/>
        <v>10355769565904.4</v>
      </c>
      <c r="AV152" s="17">
        <v>10355769565904.4</v>
      </c>
    </row>
    <row r="153" spans="1:48" x14ac:dyDescent="0.25">
      <c r="A153" s="10">
        <v>152</v>
      </c>
      <c r="B153" s="11" t="s">
        <v>341</v>
      </c>
      <c r="C153" s="12" t="s">
        <v>342</v>
      </c>
      <c r="D153" s="13" t="s">
        <v>48</v>
      </c>
      <c r="E153" s="14">
        <f t="shared" si="27"/>
        <v>12486837156654.602</v>
      </c>
      <c r="F153" s="15">
        <f t="shared" si="28"/>
        <v>1396665110101.02</v>
      </c>
      <c r="G153" s="16">
        <v>1029219164179</v>
      </c>
      <c r="H153" s="17"/>
      <c r="I153" s="17">
        <v>685113604584.84998</v>
      </c>
      <c r="J153" s="17">
        <v>21144365793</v>
      </c>
      <c r="K153" s="17">
        <v>-390496125946.15002</v>
      </c>
      <c r="L153" s="17">
        <v>316356164.38999999</v>
      </c>
      <c r="M153" s="17">
        <v>51367745325.93</v>
      </c>
      <c r="N153" s="17"/>
      <c r="O153" s="17"/>
      <c r="P153" s="15">
        <f t="shared" si="29"/>
        <v>614398932043.87</v>
      </c>
      <c r="Q153" s="17">
        <v>0</v>
      </c>
      <c r="R153" s="17">
        <v>614398932043.87</v>
      </c>
      <c r="S153" s="15">
        <f t="shared" si="30"/>
        <v>9766345365120.6016</v>
      </c>
      <c r="T153" s="17">
        <v>3434806745877.1401</v>
      </c>
      <c r="U153" s="17">
        <v>1268716232857.7153</v>
      </c>
      <c r="V153" s="17">
        <v>3749212243671.7402</v>
      </c>
      <c r="W153" s="17">
        <v>4917232806798.8096</v>
      </c>
      <c r="X153" s="17">
        <v>236074301481.4137</v>
      </c>
      <c r="Y153" s="17">
        <v>72671122238.570007</v>
      </c>
      <c r="Z153" s="17">
        <v>-3912368087804.79</v>
      </c>
      <c r="AA153" s="15">
        <f t="shared" si="31"/>
        <v>0</v>
      </c>
      <c r="AB153" s="17"/>
      <c r="AC153" s="15">
        <f t="shared" si="32"/>
        <v>709427749389.10999</v>
      </c>
      <c r="AD153" s="17">
        <v>137397000</v>
      </c>
      <c r="AE153" s="17">
        <v>111503487600</v>
      </c>
      <c r="AF153" s="17">
        <v>1097337915</v>
      </c>
      <c r="AG153" s="17">
        <v>596689526874.10999</v>
      </c>
      <c r="AH153" s="14">
        <f t="shared" si="33"/>
        <v>12486837156654.598</v>
      </c>
      <c r="AI153" s="15">
        <f t="shared" si="34"/>
        <v>49934766029.259995</v>
      </c>
      <c r="AJ153" s="18">
        <f t="shared" si="35"/>
        <v>49934766029.259995</v>
      </c>
      <c r="AK153" s="17"/>
      <c r="AL153" s="17"/>
      <c r="AM153" s="17"/>
      <c r="AN153" s="17">
        <v>26499645925.259998</v>
      </c>
      <c r="AO153" s="17">
        <v>20584569404</v>
      </c>
      <c r="AP153" s="17">
        <v>2850550700</v>
      </c>
      <c r="AQ153" s="18">
        <f t="shared" si="36"/>
        <v>0</v>
      </c>
      <c r="AR153" s="17"/>
      <c r="AS153" s="17"/>
      <c r="AT153" s="15">
        <f t="shared" si="37"/>
        <v>12436902390625.338</v>
      </c>
      <c r="AU153" s="18">
        <f t="shared" si="37"/>
        <v>12436902390625.338</v>
      </c>
      <c r="AV153" s="17">
        <v>12436902390625.338</v>
      </c>
    </row>
    <row r="154" spans="1:48" x14ac:dyDescent="0.25">
      <c r="A154" s="10">
        <v>153</v>
      </c>
      <c r="B154" s="11" t="s">
        <v>343</v>
      </c>
      <c r="C154" s="12" t="s">
        <v>344</v>
      </c>
      <c r="D154" s="13" t="s">
        <v>48</v>
      </c>
      <c r="E154" s="14">
        <f t="shared" si="27"/>
        <v>23369459813922.852</v>
      </c>
      <c r="F154" s="15">
        <f t="shared" si="28"/>
        <v>2122125036105.1702</v>
      </c>
      <c r="G154" s="16">
        <v>848602931060.96997</v>
      </c>
      <c r="H154" s="17"/>
      <c r="I154" s="17">
        <v>1830496204483.1799</v>
      </c>
      <c r="J154" s="17">
        <v>103794688650.60001</v>
      </c>
      <c r="K154" s="17">
        <v>-788317838907.17004</v>
      </c>
      <c r="L154" s="17">
        <v>20000000</v>
      </c>
      <c r="M154" s="17">
        <v>127529050817.59</v>
      </c>
      <c r="N154" s="17"/>
      <c r="O154" s="17"/>
      <c r="P154" s="15">
        <f t="shared" si="29"/>
        <v>970345037258.69995</v>
      </c>
      <c r="Q154" s="17">
        <v>746691866</v>
      </c>
      <c r="R154" s="17">
        <v>969598345392.69995</v>
      </c>
      <c r="S154" s="15">
        <f t="shared" si="30"/>
        <v>19235817933881.148</v>
      </c>
      <c r="T154" s="17">
        <v>11713554119346.801</v>
      </c>
      <c r="U154" s="17">
        <v>2207651272283.0601</v>
      </c>
      <c r="V154" s="17">
        <v>4919131349752.9805</v>
      </c>
      <c r="W154" s="17">
        <v>5303984157258.2998</v>
      </c>
      <c r="X154" s="17">
        <v>318166826567.41998</v>
      </c>
      <c r="Y154" s="17">
        <v>116390484665.44</v>
      </c>
      <c r="Z154" s="17">
        <v>-5343060275992.8604</v>
      </c>
      <c r="AA154" s="15">
        <f t="shared" si="31"/>
        <v>0</v>
      </c>
      <c r="AB154" s="17"/>
      <c r="AC154" s="15">
        <f t="shared" si="32"/>
        <v>1041171806677.8301</v>
      </c>
      <c r="AD154" s="17">
        <v>283449891001.84003</v>
      </c>
      <c r="AE154" s="17">
        <v>19961000000</v>
      </c>
      <c r="AF154" s="17">
        <v>10818479977.870001</v>
      </c>
      <c r="AG154" s="17">
        <v>726942435698.12</v>
      </c>
      <c r="AH154" s="14">
        <f t="shared" si="33"/>
        <v>23369459813916.289</v>
      </c>
      <c r="AI154" s="15">
        <f t="shared" si="34"/>
        <v>219143283772.48999</v>
      </c>
      <c r="AJ154" s="18">
        <f t="shared" si="35"/>
        <v>219143283772.48999</v>
      </c>
      <c r="AK154" s="17">
        <v>2238287210</v>
      </c>
      <c r="AL154" s="17"/>
      <c r="AM154" s="17"/>
      <c r="AN154" s="17">
        <v>12270636013.879999</v>
      </c>
      <c r="AO154" s="17">
        <v>203575263738.60999</v>
      </c>
      <c r="AP154" s="17">
        <v>1059096810</v>
      </c>
      <c r="AQ154" s="18">
        <f t="shared" si="36"/>
        <v>0</v>
      </c>
      <c r="AR154" s="17"/>
      <c r="AS154" s="17"/>
      <c r="AT154" s="15">
        <f t="shared" si="37"/>
        <v>23150316530143.801</v>
      </c>
      <c r="AU154" s="18">
        <f t="shared" si="37"/>
        <v>23150316530143.801</v>
      </c>
      <c r="AV154" s="17">
        <v>23150316530143.801</v>
      </c>
    </row>
    <row r="155" spans="1:48" x14ac:dyDescent="0.25">
      <c r="A155" s="10">
        <v>154</v>
      </c>
      <c r="B155" s="11" t="s">
        <v>345</v>
      </c>
      <c r="C155" s="12" t="s">
        <v>346</v>
      </c>
      <c r="D155" s="13" t="s">
        <v>48</v>
      </c>
      <c r="E155" s="14">
        <f t="shared" si="27"/>
        <v>3062199637596.1602</v>
      </c>
      <c r="F155" s="15">
        <f t="shared" si="28"/>
        <v>85888363118.160004</v>
      </c>
      <c r="G155" s="16">
        <v>7121270115.1599998</v>
      </c>
      <c r="H155" s="17"/>
      <c r="I155" s="17">
        <v>71357860136</v>
      </c>
      <c r="J155" s="17">
        <v>495234982</v>
      </c>
      <c r="K155" s="17">
        <v>-20482813272</v>
      </c>
      <c r="L155" s="17"/>
      <c r="M155" s="17">
        <v>27396811157</v>
      </c>
      <c r="N155" s="17"/>
      <c r="O155" s="17"/>
      <c r="P155" s="15">
        <f t="shared" si="29"/>
        <v>71538479315</v>
      </c>
      <c r="Q155" s="17"/>
      <c r="R155" s="17">
        <v>71538479315</v>
      </c>
      <c r="S155" s="15">
        <f t="shared" si="30"/>
        <v>2894181934083</v>
      </c>
      <c r="T155" s="17">
        <v>261609111560</v>
      </c>
      <c r="U155" s="17">
        <v>688055223681</v>
      </c>
      <c r="V155" s="17">
        <v>1520941627568</v>
      </c>
      <c r="W155" s="17">
        <v>2446193269094</v>
      </c>
      <c r="X155" s="17">
        <v>152418271700</v>
      </c>
      <c r="Y155" s="17">
        <v>40007589850</v>
      </c>
      <c r="Z155" s="17">
        <v>-2215043159370</v>
      </c>
      <c r="AA155" s="15">
        <f t="shared" si="31"/>
        <v>10941831</v>
      </c>
      <c r="AB155" s="17">
        <v>10941831</v>
      </c>
      <c r="AC155" s="15">
        <f t="shared" si="32"/>
        <v>10579919249</v>
      </c>
      <c r="AD155" s="17">
        <v>60630000</v>
      </c>
      <c r="AE155" s="17"/>
      <c r="AF155" s="17">
        <v>10515469249</v>
      </c>
      <c r="AG155" s="17">
        <v>3820000</v>
      </c>
      <c r="AH155" s="14">
        <f t="shared" si="33"/>
        <v>3062199637597</v>
      </c>
      <c r="AI155" s="15">
        <f t="shared" si="34"/>
        <v>81733325165</v>
      </c>
      <c r="AJ155" s="18">
        <f t="shared" si="35"/>
        <v>78633162781</v>
      </c>
      <c r="AK155" s="17"/>
      <c r="AL155" s="17"/>
      <c r="AM155" s="17"/>
      <c r="AN155" s="17">
        <v>363877583</v>
      </c>
      <c r="AO155" s="17">
        <v>61677089500</v>
      </c>
      <c r="AP155" s="17">
        <v>16592195698</v>
      </c>
      <c r="AQ155" s="18">
        <f t="shared" si="36"/>
        <v>3100162384</v>
      </c>
      <c r="AR155" s="17">
        <v>3100162384</v>
      </c>
      <c r="AS155" s="17"/>
      <c r="AT155" s="15">
        <f t="shared" si="37"/>
        <v>2980466312432</v>
      </c>
      <c r="AU155" s="18">
        <f t="shared" si="37"/>
        <v>2980466312432</v>
      </c>
      <c r="AV155" s="17">
        <v>2980466312432</v>
      </c>
    </row>
    <row r="156" spans="1:48" x14ac:dyDescent="0.25">
      <c r="A156" s="10">
        <v>155</v>
      </c>
      <c r="B156" s="11" t="s">
        <v>347</v>
      </c>
      <c r="C156" s="12" t="s">
        <v>348</v>
      </c>
      <c r="D156" s="13" t="s">
        <v>48</v>
      </c>
      <c r="E156" s="14">
        <f t="shared" si="27"/>
        <v>6136887781642.4717</v>
      </c>
      <c r="F156" s="15">
        <f t="shared" si="28"/>
        <v>420234664576.42993</v>
      </c>
      <c r="G156" s="16">
        <v>209790276287.07999</v>
      </c>
      <c r="H156" s="17"/>
      <c r="I156" s="17">
        <v>282665704834.48999</v>
      </c>
      <c r="J156" s="17">
        <v>747826922.20000005</v>
      </c>
      <c r="K156" s="17">
        <v>-151423852842.35999</v>
      </c>
      <c r="L156" s="17">
        <v>7420927760.8599997</v>
      </c>
      <c r="M156" s="17">
        <v>71033781614.160004</v>
      </c>
      <c r="N156" s="17"/>
      <c r="O156" s="17"/>
      <c r="P156" s="15">
        <f t="shared" si="29"/>
        <v>175820239245.06</v>
      </c>
      <c r="Q156" s="17"/>
      <c r="R156" s="17">
        <v>175820239245.06</v>
      </c>
      <c r="S156" s="15">
        <f t="shared" si="30"/>
        <v>5467803161266.6113</v>
      </c>
      <c r="T156" s="17">
        <v>1210922678051</v>
      </c>
      <c r="U156" s="17">
        <v>1223993372370.8799</v>
      </c>
      <c r="V156" s="17">
        <v>2145631236689.49</v>
      </c>
      <c r="W156" s="17">
        <v>2433742652222.1299</v>
      </c>
      <c r="X156" s="17">
        <v>332943947527.31</v>
      </c>
      <c r="Y156" s="17">
        <v>67303851677.290001</v>
      </c>
      <c r="Z156" s="17">
        <v>-1946734577271.488</v>
      </c>
      <c r="AA156" s="15">
        <f t="shared" si="31"/>
        <v>0</v>
      </c>
      <c r="AB156" s="17"/>
      <c r="AC156" s="15">
        <f t="shared" si="32"/>
        <v>73029716554.369995</v>
      </c>
      <c r="AD156" s="17">
        <v>1195774518.1099999</v>
      </c>
      <c r="AE156" s="17">
        <v>22337838115</v>
      </c>
      <c r="AF156" s="17">
        <v>29410892937.549999</v>
      </c>
      <c r="AG156" s="17">
        <v>20085210983.709999</v>
      </c>
      <c r="AH156" s="14">
        <f t="shared" si="33"/>
        <v>6136887781642.4717</v>
      </c>
      <c r="AI156" s="15">
        <f t="shared" si="34"/>
        <v>103399402482.2</v>
      </c>
      <c r="AJ156" s="18">
        <f t="shared" si="35"/>
        <v>103399402482.2</v>
      </c>
      <c r="AK156" s="17">
        <v>137941522</v>
      </c>
      <c r="AL156" s="17"/>
      <c r="AM156" s="17"/>
      <c r="AN156" s="17">
        <v>338996442.35000002</v>
      </c>
      <c r="AO156" s="17">
        <v>61230023802.559998</v>
      </c>
      <c r="AP156" s="17">
        <v>41692440715.290001</v>
      </c>
      <c r="AQ156" s="18">
        <f t="shared" si="36"/>
        <v>0</v>
      </c>
      <c r="AR156" s="17"/>
      <c r="AS156" s="17"/>
      <c r="AT156" s="15">
        <f t="shared" si="37"/>
        <v>6033488379160.2715</v>
      </c>
      <c r="AU156" s="18">
        <f t="shared" si="37"/>
        <v>6033488379160.2715</v>
      </c>
      <c r="AV156" s="17">
        <v>6033488379160.2715</v>
      </c>
    </row>
    <row r="157" spans="1:48" x14ac:dyDescent="0.25">
      <c r="A157" s="10">
        <v>156</v>
      </c>
      <c r="B157" s="11" t="s">
        <v>349</v>
      </c>
      <c r="C157" s="12" t="s">
        <v>350</v>
      </c>
      <c r="D157" s="13" t="s">
        <v>48</v>
      </c>
      <c r="E157" s="14">
        <f t="shared" si="27"/>
        <v>4049013747016.8296</v>
      </c>
      <c r="F157" s="15">
        <f t="shared" si="28"/>
        <v>501904625473.85004</v>
      </c>
      <c r="G157" s="16">
        <v>300120443501.72998</v>
      </c>
      <c r="H157" s="17"/>
      <c r="I157" s="17">
        <v>170956654634.5</v>
      </c>
      <c r="J157" s="17">
        <v>3160733768</v>
      </c>
      <c r="K157" s="17">
        <v>-38067317105.980003</v>
      </c>
      <c r="L157" s="17">
        <v>1250825047.46</v>
      </c>
      <c r="M157" s="17">
        <v>64483285628.139999</v>
      </c>
      <c r="N157" s="17"/>
      <c r="O157" s="17"/>
      <c r="P157" s="15">
        <f t="shared" si="29"/>
        <v>134348523709.59</v>
      </c>
      <c r="Q157" s="17">
        <v>6699456404</v>
      </c>
      <c r="R157" s="17">
        <v>127649067305.59</v>
      </c>
      <c r="S157" s="15">
        <f t="shared" si="30"/>
        <v>3383925041979.6797</v>
      </c>
      <c r="T157" s="17">
        <v>481622553941.5</v>
      </c>
      <c r="U157" s="17">
        <v>819075004802.42004</v>
      </c>
      <c r="V157" s="17">
        <v>1618863081296.2998</v>
      </c>
      <c r="W157" s="17">
        <v>1980555642669.5801</v>
      </c>
      <c r="X157" s="17">
        <v>325011219479.08997</v>
      </c>
      <c r="Y157" s="17">
        <v>161233829916.35999</v>
      </c>
      <c r="Z157" s="17">
        <v>-2002436290125.5701</v>
      </c>
      <c r="AA157" s="15">
        <f t="shared" si="31"/>
        <v>0</v>
      </c>
      <c r="AB157" s="17"/>
      <c r="AC157" s="15">
        <f t="shared" si="32"/>
        <v>28835555853.709999</v>
      </c>
      <c r="AD157" s="17"/>
      <c r="AE157" s="17"/>
      <c r="AF157" s="17">
        <v>10874767798.199997</v>
      </c>
      <c r="AG157" s="17">
        <v>17960788055.510002</v>
      </c>
      <c r="AH157" s="14">
        <f t="shared" si="33"/>
        <v>4049013747016.9199</v>
      </c>
      <c r="AI157" s="15">
        <f t="shared" si="34"/>
        <v>75157759326.12001</v>
      </c>
      <c r="AJ157" s="18">
        <f t="shared" si="35"/>
        <v>75157759326.12001</v>
      </c>
      <c r="AK157" s="17"/>
      <c r="AL157" s="17"/>
      <c r="AM157" s="17"/>
      <c r="AN157" s="17">
        <v>2873536769.8299999</v>
      </c>
      <c r="AO157" s="17">
        <v>71943349915.290009</v>
      </c>
      <c r="AP157" s="17">
        <v>340872641</v>
      </c>
      <c r="AQ157" s="18">
        <f t="shared" si="36"/>
        <v>0</v>
      </c>
      <c r="AR157" s="17"/>
      <c r="AS157" s="17"/>
      <c r="AT157" s="15">
        <f t="shared" si="37"/>
        <v>3973855987690.7998</v>
      </c>
      <c r="AU157" s="18">
        <f t="shared" si="37"/>
        <v>3973855987690.7998</v>
      </c>
      <c r="AV157" s="17">
        <v>3973855987690.7998</v>
      </c>
    </row>
    <row r="158" spans="1:48" x14ac:dyDescent="0.25">
      <c r="A158" s="10">
        <v>157</v>
      </c>
      <c r="B158" s="11" t="s">
        <v>351</v>
      </c>
      <c r="C158" s="12" t="s">
        <v>352</v>
      </c>
      <c r="D158" s="13" t="s">
        <v>48</v>
      </c>
      <c r="E158" s="14">
        <f t="shared" si="27"/>
        <v>4682207780155.1797</v>
      </c>
      <c r="F158" s="15">
        <f t="shared" si="28"/>
        <v>453833404523.21002</v>
      </c>
      <c r="G158" s="16">
        <v>210087653923</v>
      </c>
      <c r="H158" s="17"/>
      <c r="I158" s="17">
        <v>94167462973</v>
      </c>
      <c r="J158" s="17"/>
      <c r="K158" s="17">
        <v>-11127903903.370001</v>
      </c>
      <c r="L158" s="17">
        <v>3169126621.0700002</v>
      </c>
      <c r="M158" s="17">
        <v>157537064909.51001</v>
      </c>
      <c r="N158" s="17"/>
      <c r="O158" s="17"/>
      <c r="P158" s="15">
        <f t="shared" si="29"/>
        <v>97973202288.330002</v>
      </c>
      <c r="Q158" s="17"/>
      <c r="R158" s="17">
        <v>97973202288.330002</v>
      </c>
      <c r="S158" s="15">
        <f t="shared" si="30"/>
        <v>3325612619805.4897</v>
      </c>
      <c r="T158" s="17">
        <v>778366241195.02002</v>
      </c>
      <c r="U158" s="17">
        <v>747189531085.97998</v>
      </c>
      <c r="V158" s="17">
        <v>1515160977154.8101</v>
      </c>
      <c r="W158" s="17">
        <v>1082245997233.09</v>
      </c>
      <c r="X158" s="17">
        <v>250264708811.20999</v>
      </c>
      <c r="Y158" s="17">
        <v>22174915045</v>
      </c>
      <c r="Z158" s="17">
        <v>-1069789750719.62</v>
      </c>
      <c r="AA158" s="15">
        <f t="shared" si="31"/>
        <v>12000000000</v>
      </c>
      <c r="AB158" s="17">
        <v>12000000000</v>
      </c>
      <c r="AC158" s="15">
        <f t="shared" si="32"/>
        <v>792788553538.15002</v>
      </c>
      <c r="AD158" s="17">
        <v>534104500</v>
      </c>
      <c r="AE158" s="17">
        <v>5072506170</v>
      </c>
      <c r="AF158" s="17">
        <v>3321361407</v>
      </c>
      <c r="AG158" s="17">
        <v>783860581461.15002</v>
      </c>
      <c r="AH158" s="14">
        <f t="shared" si="33"/>
        <v>4682207780155.1396</v>
      </c>
      <c r="AI158" s="15">
        <f t="shared" si="34"/>
        <v>74266948448.830002</v>
      </c>
      <c r="AJ158" s="18">
        <f t="shared" si="35"/>
        <v>74266948448.830002</v>
      </c>
      <c r="AK158" s="17">
        <v>7100553</v>
      </c>
      <c r="AL158" s="17"/>
      <c r="AM158" s="17"/>
      <c r="AN158" s="17">
        <v>2283325641.8299999</v>
      </c>
      <c r="AO158" s="17">
        <v>58058155733</v>
      </c>
      <c r="AP158" s="17">
        <v>13918366521</v>
      </c>
      <c r="AQ158" s="18">
        <f t="shared" si="36"/>
        <v>0</v>
      </c>
      <c r="AR158" s="17"/>
      <c r="AS158" s="17"/>
      <c r="AT158" s="15">
        <f t="shared" si="37"/>
        <v>4607940831706.3096</v>
      </c>
      <c r="AU158" s="18">
        <f t="shared" si="37"/>
        <v>4607940831706.3096</v>
      </c>
      <c r="AV158" s="17">
        <v>4607940831706.3096</v>
      </c>
    </row>
    <row r="159" spans="1:48" x14ac:dyDescent="0.25">
      <c r="A159" s="10">
        <v>158</v>
      </c>
      <c r="B159" s="11" t="s">
        <v>353</v>
      </c>
      <c r="C159" s="12" t="s">
        <v>354</v>
      </c>
      <c r="D159" s="13" t="s">
        <v>59</v>
      </c>
      <c r="E159" s="14">
        <f t="shared" si="27"/>
        <v>4962991484890.0498</v>
      </c>
      <c r="F159" s="15">
        <f t="shared" si="28"/>
        <v>234115648231.82004</v>
      </c>
      <c r="G159" s="16">
        <v>79707865597</v>
      </c>
      <c r="H159" s="17"/>
      <c r="I159" s="17">
        <v>219065980177.64999</v>
      </c>
      <c r="J159" s="17"/>
      <c r="K159" s="17">
        <v>-116714972484.55</v>
      </c>
      <c r="L159" s="17">
        <v>299779714.72000003</v>
      </c>
      <c r="M159" s="17">
        <v>51756995227</v>
      </c>
      <c r="N159" s="17"/>
      <c r="O159" s="17"/>
      <c r="P159" s="15">
        <f t="shared" si="29"/>
        <v>302832397064.27997</v>
      </c>
      <c r="Q159" s="17">
        <v>16927036915.969999</v>
      </c>
      <c r="R159" s="17">
        <v>285905360148.31</v>
      </c>
      <c r="S159" s="15">
        <f t="shared" si="30"/>
        <v>4335241086648.6299</v>
      </c>
      <c r="T159" s="17">
        <v>779678527413</v>
      </c>
      <c r="U159" s="17">
        <v>878458379656.41003</v>
      </c>
      <c r="V159" s="17">
        <v>2146893799857.54</v>
      </c>
      <c r="W159" s="17">
        <v>3171216359988</v>
      </c>
      <c r="X159" s="17">
        <v>50086696536.019997</v>
      </c>
      <c r="Y159" s="17">
        <v>176896070093</v>
      </c>
      <c r="Z159" s="17">
        <v>-2867988746895.3398</v>
      </c>
      <c r="AA159" s="15">
        <f t="shared" si="31"/>
        <v>0</v>
      </c>
      <c r="AB159" s="17"/>
      <c r="AC159" s="15">
        <f t="shared" si="32"/>
        <v>90802352945.320007</v>
      </c>
      <c r="AD159" s="17">
        <v>4581271175</v>
      </c>
      <c r="AE159" s="17">
        <v>76111564822</v>
      </c>
      <c r="AF159" s="17">
        <v>54190842.5</v>
      </c>
      <c r="AG159" s="17">
        <v>10055326105.82</v>
      </c>
      <c r="AH159" s="14">
        <f t="shared" si="33"/>
        <v>4962991484890.0498</v>
      </c>
      <c r="AI159" s="15">
        <f t="shared" si="34"/>
        <v>95151354683.894394</v>
      </c>
      <c r="AJ159" s="18">
        <f t="shared" si="35"/>
        <v>95151354683.894394</v>
      </c>
      <c r="AK159" s="17"/>
      <c r="AL159" s="17"/>
      <c r="AM159" s="17"/>
      <c r="AN159" s="17">
        <v>890915588.8944</v>
      </c>
      <c r="AO159" s="17">
        <v>84941022563</v>
      </c>
      <c r="AP159" s="17">
        <v>9319416532</v>
      </c>
      <c r="AQ159" s="18">
        <f t="shared" si="36"/>
        <v>0</v>
      </c>
      <c r="AR159" s="17"/>
      <c r="AS159" s="17"/>
      <c r="AT159" s="15">
        <f t="shared" si="37"/>
        <v>4867840130206.1553</v>
      </c>
      <c r="AU159" s="18">
        <f t="shared" si="37"/>
        <v>4867840130206.1553</v>
      </c>
      <c r="AV159" s="17">
        <v>4867840130206.1553</v>
      </c>
    </row>
    <row r="160" spans="1:48" x14ac:dyDescent="0.25">
      <c r="A160" s="10">
        <v>159</v>
      </c>
      <c r="B160" s="11" t="s">
        <v>355</v>
      </c>
      <c r="C160" s="12" t="s">
        <v>356</v>
      </c>
      <c r="D160" s="13" t="s">
        <v>48</v>
      </c>
      <c r="E160" s="14">
        <f t="shared" si="27"/>
        <v>4832949592660.4004</v>
      </c>
      <c r="F160" s="15">
        <f t="shared" si="28"/>
        <v>435890679614.34003</v>
      </c>
      <c r="G160" s="16">
        <v>168954111764.82001</v>
      </c>
      <c r="H160" s="17"/>
      <c r="I160" s="17">
        <v>595889558419.93994</v>
      </c>
      <c r="J160" s="17">
        <v>6369708688</v>
      </c>
      <c r="K160" s="17">
        <v>-390844138869.72998</v>
      </c>
      <c r="L160" s="17">
        <v>510703408.88</v>
      </c>
      <c r="M160" s="17">
        <v>55010736202.43</v>
      </c>
      <c r="N160" s="17"/>
      <c r="O160" s="17"/>
      <c r="P160" s="15">
        <f t="shared" si="29"/>
        <v>106330204649.90001</v>
      </c>
      <c r="Q160" s="17">
        <v>4628336779.3500004</v>
      </c>
      <c r="R160" s="17">
        <v>101701867870.55</v>
      </c>
      <c r="S160" s="15">
        <f t="shared" si="30"/>
        <v>4130631760607.6699</v>
      </c>
      <c r="T160" s="17">
        <v>1206040960096.2</v>
      </c>
      <c r="U160" s="17">
        <v>905322101726.27002</v>
      </c>
      <c r="V160" s="17">
        <v>1509203256511.6001</v>
      </c>
      <c r="W160" s="17">
        <v>3172329807689.1001</v>
      </c>
      <c r="X160" s="17">
        <v>99954082746.699997</v>
      </c>
      <c r="Y160" s="17">
        <v>127112609050</v>
      </c>
      <c r="Z160" s="17">
        <v>-2889331057212.2002</v>
      </c>
      <c r="AA160" s="15">
        <f t="shared" si="31"/>
        <v>0</v>
      </c>
      <c r="AB160" s="17"/>
      <c r="AC160" s="15">
        <f t="shared" si="32"/>
        <v>160096947788.48999</v>
      </c>
      <c r="AD160" s="17">
        <v>112559958.33</v>
      </c>
      <c r="AE160" s="17">
        <v>34501646159</v>
      </c>
      <c r="AF160" s="17">
        <v>8781957609.5</v>
      </c>
      <c r="AG160" s="17">
        <v>116700784061.66</v>
      </c>
      <c r="AH160" s="14">
        <f t="shared" si="33"/>
        <v>4832949592660.3604</v>
      </c>
      <c r="AI160" s="15">
        <f t="shared" si="34"/>
        <v>76564794368.160004</v>
      </c>
      <c r="AJ160" s="18">
        <f t="shared" si="35"/>
        <v>76564794368.160004</v>
      </c>
      <c r="AK160" s="17">
        <v>8851248</v>
      </c>
      <c r="AL160" s="17"/>
      <c r="AM160" s="17"/>
      <c r="AN160" s="17">
        <v>13324150746.93</v>
      </c>
      <c r="AO160" s="17">
        <v>10359668273</v>
      </c>
      <c r="AP160" s="17">
        <v>52872124100.230003</v>
      </c>
      <c r="AQ160" s="18">
        <f t="shared" si="36"/>
        <v>0</v>
      </c>
      <c r="AR160" s="17"/>
      <c r="AS160" s="17"/>
      <c r="AT160" s="15">
        <f t="shared" si="37"/>
        <v>4756384798292.2002</v>
      </c>
      <c r="AU160" s="18">
        <f t="shared" si="37"/>
        <v>4756384798292.2002</v>
      </c>
      <c r="AV160" s="17">
        <v>4756384798292.2002</v>
      </c>
    </row>
    <row r="161" spans="1:48" x14ac:dyDescent="0.25">
      <c r="A161" s="10">
        <v>160</v>
      </c>
      <c r="B161" s="11" t="s">
        <v>357</v>
      </c>
      <c r="C161" s="12" t="s">
        <v>358</v>
      </c>
      <c r="D161" s="13" t="s">
        <v>48</v>
      </c>
      <c r="E161" s="14">
        <f t="shared" si="27"/>
        <v>2297683141886.1104</v>
      </c>
      <c r="F161" s="15">
        <f t="shared" si="28"/>
        <v>106050232961</v>
      </c>
      <c r="G161" s="16">
        <v>34478547930</v>
      </c>
      <c r="H161" s="17"/>
      <c r="I161" s="17">
        <v>14590679007</v>
      </c>
      <c r="J161" s="17">
        <v>40846135707</v>
      </c>
      <c r="K161" s="17">
        <v>-11502916703</v>
      </c>
      <c r="L161" s="17"/>
      <c r="M161" s="17">
        <v>27637787020</v>
      </c>
      <c r="N161" s="17"/>
      <c r="O161" s="17"/>
      <c r="P161" s="15">
        <f t="shared" si="29"/>
        <v>83525223307</v>
      </c>
      <c r="Q161" s="17"/>
      <c r="R161" s="17">
        <v>83525223307</v>
      </c>
      <c r="S161" s="15">
        <f t="shared" si="30"/>
        <v>2104677857380.0103</v>
      </c>
      <c r="T161" s="17">
        <v>656977788005</v>
      </c>
      <c r="U161" s="17">
        <v>448148974820.64001</v>
      </c>
      <c r="V161" s="17">
        <v>1215243281069.26</v>
      </c>
      <c r="W161" s="17">
        <v>1892512340668.6001</v>
      </c>
      <c r="X161" s="17">
        <v>64642934214.800003</v>
      </c>
      <c r="Y161" s="17">
        <v>19666353000</v>
      </c>
      <c r="Z161" s="17">
        <v>-2192513814398.29</v>
      </c>
      <c r="AA161" s="15">
        <f t="shared" si="31"/>
        <v>0</v>
      </c>
      <c r="AB161" s="17"/>
      <c r="AC161" s="15">
        <f t="shared" si="32"/>
        <v>3429828238.0999999</v>
      </c>
      <c r="AD161" s="17"/>
      <c r="AE161" s="17"/>
      <c r="AF161" s="17">
        <v>7230234637</v>
      </c>
      <c r="AG161" s="17">
        <v>-3800406398.9000001</v>
      </c>
      <c r="AH161" s="14">
        <f t="shared" si="33"/>
        <v>2297683141885</v>
      </c>
      <c r="AI161" s="15">
        <f t="shared" si="34"/>
        <v>94548690578</v>
      </c>
      <c r="AJ161" s="18">
        <f t="shared" si="35"/>
        <v>94548690578</v>
      </c>
      <c r="AK161" s="17">
        <v>54851629</v>
      </c>
      <c r="AL161" s="17"/>
      <c r="AM161" s="17"/>
      <c r="AN161" s="17">
        <v>8119312143</v>
      </c>
      <c r="AO161" s="17">
        <v>626584226</v>
      </c>
      <c r="AP161" s="17">
        <v>85747942580</v>
      </c>
      <c r="AQ161" s="18">
        <f t="shared" si="36"/>
        <v>0</v>
      </c>
      <c r="AR161" s="17"/>
      <c r="AS161" s="17"/>
      <c r="AT161" s="15">
        <f t="shared" si="37"/>
        <v>2203134451307</v>
      </c>
      <c r="AU161" s="18">
        <f t="shared" si="37"/>
        <v>2203134451307</v>
      </c>
      <c r="AV161" s="17">
        <v>2203134451307</v>
      </c>
    </row>
    <row r="162" spans="1:48" x14ac:dyDescent="0.25">
      <c r="A162" s="10">
        <v>161</v>
      </c>
      <c r="B162" s="11" t="s">
        <v>359</v>
      </c>
      <c r="C162" s="12" t="s">
        <v>360</v>
      </c>
      <c r="D162" s="13" t="s">
        <v>48</v>
      </c>
      <c r="E162" s="14">
        <f t="shared" si="27"/>
        <v>4735025847196.7803</v>
      </c>
      <c r="F162" s="15">
        <f t="shared" si="28"/>
        <v>292532301873.63</v>
      </c>
      <c r="G162" s="16">
        <v>159116192126.14999</v>
      </c>
      <c r="H162" s="17"/>
      <c r="I162" s="17">
        <v>77830189129.779999</v>
      </c>
      <c r="J162" s="17">
        <v>58626702444.639999</v>
      </c>
      <c r="K162" s="17">
        <v>-27503299788.549999</v>
      </c>
      <c r="L162" s="17">
        <v>46408941.670000002</v>
      </c>
      <c r="M162" s="17">
        <v>24416109019.939999</v>
      </c>
      <c r="N162" s="17"/>
      <c r="O162" s="17"/>
      <c r="P162" s="15">
        <f t="shared" si="29"/>
        <v>58871997024.690002</v>
      </c>
      <c r="Q162" s="17">
        <v>1344960000</v>
      </c>
      <c r="R162" s="17">
        <v>57527037024.690002</v>
      </c>
      <c r="S162" s="15">
        <f t="shared" si="30"/>
        <v>4153813030501.3301</v>
      </c>
      <c r="T162" s="17">
        <v>755530615865.07996</v>
      </c>
      <c r="U162" s="17">
        <v>660302951244.55005</v>
      </c>
      <c r="V162" s="17">
        <v>1314452835842.3999</v>
      </c>
      <c r="W162" s="17">
        <v>2584610328557.3999</v>
      </c>
      <c r="X162" s="17">
        <v>112316925821.2</v>
      </c>
      <c r="Y162" s="17">
        <v>2305761224</v>
      </c>
      <c r="Z162" s="17">
        <v>-1275706388053.3</v>
      </c>
      <c r="AA162" s="15">
        <f t="shared" si="31"/>
        <v>150000000000</v>
      </c>
      <c r="AB162" s="17">
        <v>150000000000</v>
      </c>
      <c r="AC162" s="15">
        <f t="shared" si="32"/>
        <v>79808517797.130005</v>
      </c>
      <c r="AD162" s="17"/>
      <c r="AE162" s="17"/>
      <c r="AF162" s="17">
        <v>3044456825</v>
      </c>
      <c r="AG162" s="17">
        <v>76764060972.130005</v>
      </c>
      <c r="AH162" s="14">
        <f t="shared" si="33"/>
        <v>4735025847196.7002</v>
      </c>
      <c r="AI162" s="15">
        <f t="shared" si="34"/>
        <v>123176289629.39999</v>
      </c>
      <c r="AJ162" s="18">
        <f t="shared" si="35"/>
        <v>123176289629.39999</v>
      </c>
      <c r="AK162" s="17">
        <v>122122355699.39999</v>
      </c>
      <c r="AL162" s="17"/>
      <c r="AM162" s="17"/>
      <c r="AN162" s="17">
        <v>293806667</v>
      </c>
      <c r="AO162" s="17"/>
      <c r="AP162" s="17">
        <v>760127263</v>
      </c>
      <c r="AQ162" s="18">
        <f t="shared" si="36"/>
        <v>0</v>
      </c>
      <c r="AR162" s="17"/>
      <c r="AS162" s="17"/>
      <c r="AT162" s="15">
        <f t="shared" ref="AT162:AU181" si="38">SUM(AU162)</f>
        <v>4611849557567.2998</v>
      </c>
      <c r="AU162" s="18">
        <f t="shared" si="38"/>
        <v>4611849557567.2998</v>
      </c>
      <c r="AV162" s="17">
        <v>4611849557567.2998</v>
      </c>
    </row>
    <row r="163" spans="1:48" x14ac:dyDescent="0.25">
      <c r="A163" s="10">
        <v>162</v>
      </c>
      <c r="B163" s="11" t="s">
        <v>361</v>
      </c>
      <c r="C163" s="12" t="s">
        <v>362</v>
      </c>
      <c r="D163" s="13" t="s">
        <v>48</v>
      </c>
      <c r="E163" s="14">
        <f t="shared" si="27"/>
        <v>2755764325350</v>
      </c>
      <c r="F163" s="15">
        <f t="shared" si="28"/>
        <v>262997756900</v>
      </c>
      <c r="G163" s="16">
        <v>155397144853</v>
      </c>
      <c r="H163" s="17"/>
      <c r="I163" s="17">
        <v>81770214236</v>
      </c>
      <c r="J163" s="17">
        <v>40912403042</v>
      </c>
      <c r="K163" s="17">
        <v>-48125701845</v>
      </c>
      <c r="L163" s="17">
        <v>195652233</v>
      </c>
      <c r="M163" s="17">
        <v>32848044381</v>
      </c>
      <c r="N163" s="17"/>
      <c r="O163" s="17"/>
      <c r="P163" s="15">
        <f t="shared" si="29"/>
        <v>47489479372</v>
      </c>
      <c r="Q163" s="17"/>
      <c r="R163" s="17">
        <v>47489479372</v>
      </c>
      <c r="S163" s="15">
        <f t="shared" si="30"/>
        <v>2425006511143</v>
      </c>
      <c r="T163" s="17">
        <v>274903367497</v>
      </c>
      <c r="U163" s="17">
        <v>706761299335</v>
      </c>
      <c r="V163" s="17">
        <v>1072788890191</v>
      </c>
      <c r="W163" s="17">
        <v>1313070432374</v>
      </c>
      <c r="X163" s="17">
        <v>151769647769</v>
      </c>
      <c r="Y163" s="17">
        <v>15314873513</v>
      </c>
      <c r="Z163" s="17">
        <v>-1109601999536</v>
      </c>
      <c r="AA163" s="15">
        <f t="shared" si="31"/>
        <v>0</v>
      </c>
      <c r="AB163" s="17"/>
      <c r="AC163" s="15">
        <f t="shared" si="32"/>
        <v>20270577935</v>
      </c>
      <c r="AD163" s="17">
        <v>4048474385</v>
      </c>
      <c r="AE163" s="17">
        <v>4507174733</v>
      </c>
      <c r="AF163" s="17"/>
      <c r="AG163" s="17">
        <v>11714928817</v>
      </c>
      <c r="AH163" s="14">
        <f t="shared" si="33"/>
        <v>2755764325350</v>
      </c>
      <c r="AI163" s="15">
        <f t="shared" si="34"/>
        <v>126908825022</v>
      </c>
      <c r="AJ163" s="18">
        <f t="shared" si="35"/>
        <v>126908825022</v>
      </c>
      <c r="AK163" s="17">
        <v>51253165</v>
      </c>
      <c r="AL163" s="17"/>
      <c r="AM163" s="17"/>
      <c r="AN163" s="17">
        <v>5239175181</v>
      </c>
      <c r="AO163" s="17">
        <v>118818808351</v>
      </c>
      <c r="AP163" s="17">
        <v>2799588325</v>
      </c>
      <c r="AQ163" s="18">
        <f t="shared" si="36"/>
        <v>0</v>
      </c>
      <c r="AR163" s="17"/>
      <c r="AS163" s="17"/>
      <c r="AT163" s="15">
        <f t="shared" si="38"/>
        <v>2628855500328</v>
      </c>
      <c r="AU163" s="18">
        <f t="shared" si="38"/>
        <v>2628855500328</v>
      </c>
      <c r="AV163" s="17">
        <v>2628855500328</v>
      </c>
    </row>
    <row r="164" spans="1:48" x14ac:dyDescent="0.25">
      <c r="A164" s="10">
        <v>163</v>
      </c>
      <c r="B164" s="11" t="s">
        <v>363</v>
      </c>
      <c r="C164" s="12" t="s">
        <v>364</v>
      </c>
      <c r="D164" s="13" t="s">
        <v>59</v>
      </c>
      <c r="E164" s="14">
        <f t="shared" si="27"/>
        <v>4664425858192.1309</v>
      </c>
      <c r="F164" s="15">
        <f t="shared" si="28"/>
        <v>196682616458.44</v>
      </c>
      <c r="G164" s="16">
        <v>27191753073</v>
      </c>
      <c r="H164" s="17"/>
      <c r="I164" s="17">
        <v>94246537451.860001</v>
      </c>
      <c r="J164" s="17">
        <v>29146132033.110001</v>
      </c>
      <c r="K164" s="19">
        <v>-6730015753.3400002</v>
      </c>
      <c r="L164" s="19">
        <v>547692774.35000002</v>
      </c>
      <c r="M164" s="17">
        <v>52280516879.459999</v>
      </c>
      <c r="N164" s="17"/>
      <c r="O164" s="17"/>
      <c r="P164" s="15">
        <f t="shared" si="29"/>
        <v>200786766297</v>
      </c>
      <c r="Q164" s="17">
        <v>688474500</v>
      </c>
      <c r="R164" s="17">
        <v>200098291797</v>
      </c>
      <c r="S164" s="15">
        <f t="shared" si="30"/>
        <v>3879209346290.5205</v>
      </c>
      <c r="T164" s="17">
        <v>1133819787983</v>
      </c>
      <c r="U164" s="17">
        <v>638630157164.20996</v>
      </c>
      <c r="V164" s="17">
        <v>1396577318796</v>
      </c>
      <c r="W164" s="17">
        <v>1900254760926.74</v>
      </c>
      <c r="X164" s="17">
        <v>4407704785</v>
      </c>
      <c r="Y164" s="17">
        <v>19849996686</v>
      </c>
      <c r="Z164" s="17">
        <v>-1214330380050.4299</v>
      </c>
      <c r="AA164" s="15">
        <f t="shared" si="31"/>
        <v>0</v>
      </c>
      <c r="AB164" s="17"/>
      <c r="AC164" s="15">
        <f t="shared" si="32"/>
        <v>387747129146.16998</v>
      </c>
      <c r="AD164" s="17">
        <v>180943589.74000001</v>
      </c>
      <c r="AE164" s="17">
        <v>40896165800</v>
      </c>
      <c r="AF164" s="17">
        <v>6939006832</v>
      </c>
      <c r="AG164" s="17">
        <v>339731012924.42999</v>
      </c>
      <c r="AH164" s="14">
        <f t="shared" si="33"/>
        <v>4664425858192.1299</v>
      </c>
      <c r="AI164" s="15">
        <f t="shared" si="34"/>
        <v>40359811922.370003</v>
      </c>
      <c r="AJ164" s="18">
        <f t="shared" si="35"/>
        <v>40359811922.370003</v>
      </c>
      <c r="AK164" s="17"/>
      <c r="AL164" s="17"/>
      <c r="AM164" s="17"/>
      <c r="AN164" s="17">
        <v>2402086810.0100002</v>
      </c>
      <c r="AO164" s="17">
        <v>37957725112.360001</v>
      </c>
      <c r="AP164" s="17"/>
      <c r="AQ164" s="18">
        <f t="shared" si="36"/>
        <v>0</v>
      </c>
      <c r="AR164" s="17"/>
      <c r="AS164" s="17"/>
      <c r="AT164" s="15">
        <f t="shared" si="38"/>
        <v>4624066046269.7598</v>
      </c>
      <c r="AU164" s="18">
        <f t="shared" si="38"/>
        <v>4624066046269.7598</v>
      </c>
      <c r="AV164" s="17">
        <v>4624066046269.7598</v>
      </c>
    </row>
    <row r="165" spans="1:48" x14ac:dyDescent="0.25">
      <c r="A165" s="10">
        <v>164</v>
      </c>
      <c r="B165" s="11" t="s">
        <v>365</v>
      </c>
      <c r="C165" s="12" t="s">
        <v>366</v>
      </c>
      <c r="D165" s="13" t="s">
        <v>48</v>
      </c>
      <c r="E165" s="14">
        <f t="shared" si="27"/>
        <v>4237919081039.8301</v>
      </c>
      <c r="F165" s="15">
        <f t="shared" si="28"/>
        <v>383616354103.64001</v>
      </c>
      <c r="G165" s="16">
        <v>254499143294.73001</v>
      </c>
      <c r="H165" s="17"/>
      <c r="I165" s="17">
        <v>208818064739.39999</v>
      </c>
      <c r="J165" s="17">
        <v>44819717036.540001</v>
      </c>
      <c r="K165" s="17">
        <v>-169433083322.67001</v>
      </c>
      <c r="L165" s="17"/>
      <c r="M165" s="17">
        <v>44912512355.639999</v>
      </c>
      <c r="N165" s="17"/>
      <c r="O165" s="17"/>
      <c r="P165" s="15">
        <f t="shared" si="29"/>
        <v>185923883237.70001</v>
      </c>
      <c r="Q165" s="17">
        <v>62355840</v>
      </c>
      <c r="R165" s="17">
        <v>185861527397.70001</v>
      </c>
      <c r="S165" s="15">
        <f t="shared" si="30"/>
        <v>3584013469986.3604</v>
      </c>
      <c r="T165" s="17">
        <v>481512959502</v>
      </c>
      <c r="U165" s="17">
        <v>1137028101030.8999</v>
      </c>
      <c r="V165" s="17">
        <v>1742867245491.3999</v>
      </c>
      <c r="W165" s="17">
        <v>2344807427278.6001</v>
      </c>
      <c r="X165" s="17">
        <v>208081252459.76001</v>
      </c>
      <c r="Y165" s="17">
        <v>45912602517</v>
      </c>
      <c r="Z165" s="17">
        <v>-2376196118293.2998</v>
      </c>
      <c r="AA165" s="15">
        <f t="shared" si="31"/>
        <v>18904761355</v>
      </c>
      <c r="AB165" s="17">
        <v>18904761355</v>
      </c>
      <c r="AC165" s="15">
        <f t="shared" si="32"/>
        <v>65460612357.130005</v>
      </c>
      <c r="AD165" s="17">
        <v>615914000</v>
      </c>
      <c r="AE165" s="17">
        <v>24199789107</v>
      </c>
      <c r="AF165" s="17">
        <v>7290714345.3900003</v>
      </c>
      <c r="AG165" s="17">
        <v>33354194904.740002</v>
      </c>
      <c r="AH165" s="14">
        <f t="shared" si="33"/>
        <v>4237919081039.7803</v>
      </c>
      <c r="AI165" s="15">
        <f t="shared" si="34"/>
        <v>70755031869.080002</v>
      </c>
      <c r="AJ165" s="18">
        <f t="shared" si="35"/>
        <v>70755031869.080002</v>
      </c>
      <c r="AK165" s="17"/>
      <c r="AL165" s="17"/>
      <c r="AM165" s="17"/>
      <c r="AN165" s="17">
        <v>4028377075.0799999</v>
      </c>
      <c r="AO165" s="17">
        <v>2314857000</v>
      </c>
      <c r="AP165" s="17">
        <v>64411797794</v>
      </c>
      <c r="AQ165" s="18">
        <f t="shared" si="36"/>
        <v>0</v>
      </c>
      <c r="AR165" s="17"/>
      <c r="AS165" s="17"/>
      <c r="AT165" s="15">
        <f t="shared" si="38"/>
        <v>4167164049170.7002</v>
      </c>
      <c r="AU165" s="18">
        <f t="shared" si="38"/>
        <v>4167164049170.7002</v>
      </c>
      <c r="AV165" s="17">
        <v>4167164049170.7002</v>
      </c>
    </row>
    <row r="166" spans="1:48" x14ac:dyDescent="0.25">
      <c r="A166" s="10">
        <v>165</v>
      </c>
      <c r="B166" s="11" t="s">
        <v>367</v>
      </c>
      <c r="C166" s="12" t="s">
        <v>368</v>
      </c>
      <c r="D166" s="13" t="s">
        <v>48</v>
      </c>
      <c r="E166" s="14">
        <f t="shared" si="27"/>
        <v>3084379217264.3501</v>
      </c>
      <c r="F166" s="15">
        <f t="shared" si="28"/>
        <v>205862740452.47998</v>
      </c>
      <c r="G166" s="16">
        <v>83359289589.850006</v>
      </c>
      <c r="H166" s="17">
        <v>26000000000</v>
      </c>
      <c r="I166" s="17">
        <v>95006144371.330002</v>
      </c>
      <c r="J166" s="17">
        <v>389616833</v>
      </c>
      <c r="K166" s="17">
        <v>-21899036102</v>
      </c>
      <c r="L166" s="17">
        <v>104979153</v>
      </c>
      <c r="M166" s="17">
        <v>22901746607.299999</v>
      </c>
      <c r="N166" s="17"/>
      <c r="O166" s="17"/>
      <c r="P166" s="15">
        <f t="shared" si="29"/>
        <v>79078744615.789993</v>
      </c>
      <c r="Q166" s="17">
        <v>1453255480.5</v>
      </c>
      <c r="R166" s="17">
        <v>77625489135.289993</v>
      </c>
      <c r="S166" s="15">
        <f t="shared" si="30"/>
        <v>2738407730688.3398</v>
      </c>
      <c r="T166" s="17">
        <v>369769092957.72998</v>
      </c>
      <c r="U166" s="17">
        <v>782666160990.93994</v>
      </c>
      <c r="V166" s="17">
        <v>1010422917144.1</v>
      </c>
      <c r="W166" s="17">
        <v>2504668763258.3198</v>
      </c>
      <c r="X166" s="17">
        <v>137031219529.25</v>
      </c>
      <c r="Y166" s="17"/>
      <c r="Z166" s="17">
        <v>-2066150423192</v>
      </c>
      <c r="AA166" s="15">
        <f t="shared" si="31"/>
        <v>0</v>
      </c>
      <c r="AB166" s="17"/>
      <c r="AC166" s="15">
        <f t="shared" si="32"/>
        <v>61030001507.739998</v>
      </c>
      <c r="AD166" s="17">
        <v>101537012</v>
      </c>
      <c r="AE166" s="17"/>
      <c r="AF166" s="17">
        <v>28069193331.849998</v>
      </c>
      <c r="AG166" s="17">
        <v>32859271163.889999</v>
      </c>
      <c r="AH166" s="14">
        <f t="shared" si="33"/>
        <v>3084379217263.3501</v>
      </c>
      <c r="AI166" s="15">
        <f t="shared" si="34"/>
        <v>103585032149</v>
      </c>
      <c r="AJ166" s="18">
        <f t="shared" si="35"/>
        <v>103585032149</v>
      </c>
      <c r="AK166" s="17"/>
      <c r="AL166" s="17"/>
      <c r="AM166" s="17">
        <v>104221800</v>
      </c>
      <c r="AN166" s="17">
        <v>6101335179</v>
      </c>
      <c r="AO166" s="17">
        <v>46926761955</v>
      </c>
      <c r="AP166" s="17">
        <v>50452713215</v>
      </c>
      <c r="AQ166" s="18">
        <f t="shared" si="36"/>
        <v>0</v>
      </c>
      <c r="AR166" s="17"/>
      <c r="AS166" s="17"/>
      <c r="AT166" s="15">
        <f t="shared" si="38"/>
        <v>2980794185114.3501</v>
      </c>
      <c r="AU166" s="18">
        <f t="shared" si="38"/>
        <v>2980794185114.3501</v>
      </c>
      <c r="AV166" s="17">
        <v>2980794185114.3501</v>
      </c>
    </row>
    <row r="167" spans="1:48" x14ac:dyDescent="0.25">
      <c r="A167" s="10">
        <v>166</v>
      </c>
      <c r="B167" s="11" t="s">
        <v>369</v>
      </c>
      <c r="C167" s="12" t="s">
        <v>370</v>
      </c>
      <c r="D167" s="13" t="s">
        <v>48</v>
      </c>
      <c r="E167" s="14">
        <f t="shared" si="27"/>
        <v>4863200296463.6094</v>
      </c>
      <c r="F167" s="15">
        <f t="shared" si="28"/>
        <v>234952937000.45001</v>
      </c>
      <c r="G167" s="16">
        <v>178383015220.45001</v>
      </c>
      <c r="H167" s="17"/>
      <c r="I167" s="17">
        <v>19243988603</v>
      </c>
      <c r="J167" s="17">
        <v>92293000</v>
      </c>
      <c r="K167" s="17">
        <v>-345900865</v>
      </c>
      <c r="L167" s="17">
        <v>128711075</v>
      </c>
      <c r="M167" s="17">
        <v>37450829967</v>
      </c>
      <c r="N167" s="17"/>
      <c r="O167" s="17"/>
      <c r="P167" s="15">
        <f t="shared" si="29"/>
        <v>165563777195.12003</v>
      </c>
      <c r="Q167" s="17">
        <v>1816579150.45</v>
      </c>
      <c r="R167" s="17">
        <v>163747198044.67001</v>
      </c>
      <c r="S167" s="15">
        <f t="shared" si="30"/>
        <v>3986718607708.9795</v>
      </c>
      <c r="T167" s="17">
        <v>491505373631.71997</v>
      </c>
      <c r="U167" s="17">
        <v>991418726393.26001</v>
      </c>
      <c r="V167" s="17">
        <v>1306509777972.0601</v>
      </c>
      <c r="W167" s="17">
        <v>2451346342625.2002</v>
      </c>
      <c r="X167" s="17">
        <v>164684102915.42999</v>
      </c>
      <c r="Y167" s="17">
        <v>200869044745.67001</v>
      </c>
      <c r="Z167" s="17">
        <v>-1619614760574.3601</v>
      </c>
      <c r="AA167" s="15">
        <f t="shared" si="31"/>
        <v>0</v>
      </c>
      <c r="AB167" s="17"/>
      <c r="AC167" s="15">
        <f t="shared" si="32"/>
        <v>475964974559.06</v>
      </c>
      <c r="AD167" s="17">
        <v>271847438.75</v>
      </c>
      <c r="AE167" s="17"/>
      <c r="AF167" s="17">
        <v>18992232672.25</v>
      </c>
      <c r="AG167" s="17">
        <v>456700894448.06</v>
      </c>
      <c r="AH167" s="14">
        <f t="shared" si="33"/>
        <v>4863200296463.6094</v>
      </c>
      <c r="AI167" s="15">
        <f t="shared" si="34"/>
        <v>33104385373.639999</v>
      </c>
      <c r="AJ167" s="18">
        <f t="shared" si="35"/>
        <v>33104385373.639999</v>
      </c>
      <c r="AK167" s="17">
        <v>64957226</v>
      </c>
      <c r="AL167" s="17"/>
      <c r="AM167" s="17"/>
      <c r="AN167" s="17">
        <v>278160585.63999999</v>
      </c>
      <c r="AO167" s="17">
        <v>26133831106</v>
      </c>
      <c r="AP167" s="17">
        <v>6627436456</v>
      </c>
      <c r="AQ167" s="18">
        <f t="shared" si="36"/>
        <v>0</v>
      </c>
      <c r="AR167" s="17"/>
      <c r="AS167" s="17"/>
      <c r="AT167" s="15">
        <f t="shared" si="38"/>
        <v>4830095911089.9697</v>
      </c>
      <c r="AU167" s="18">
        <f t="shared" si="38"/>
        <v>4830095911089.9697</v>
      </c>
      <c r="AV167" s="17">
        <v>4830095911089.9697</v>
      </c>
    </row>
    <row r="168" spans="1:48" x14ac:dyDescent="0.25">
      <c r="A168" s="10">
        <v>167</v>
      </c>
      <c r="B168" s="11" t="s">
        <v>371</v>
      </c>
      <c r="C168" s="12" t="s">
        <v>372</v>
      </c>
      <c r="D168" s="13" t="s">
        <v>48</v>
      </c>
      <c r="E168" s="14">
        <f t="shared" si="27"/>
        <v>42615425497527.156</v>
      </c>
      <c r="F168" s="15">
        <f t="shared" si="28"/>
        <v>867302020806.74988</v>
      </c>
      <c r="G168" s="16">
        <v>234387373529.70001</v>
      </c>
      <c r="H168" s="17"/>
      <c r="I168" s="17">
        <v>1335626312169.7</v>
      </c>
      <c r="J168" s="17"/>
      <c r="K168" s="17">
        <v>-792044176443.19995</v>
      </c>
      <c r="L168" s="17">
        <v>4576898132.8400002</v>
      </c>
      <c r="M168" s="17">
        <v>84755613417.710007</v>
      </c>
      <c r="N168" s="17"/>
      <c r="O168" s="17"/>
      <c r="P168" s="15">
        <f t="shared" si="29"/>
        <v>1555766612606.1001</v>
      </c>
      <c r="Q168" s="17">
        <v>4421889322</v>
      </c>
      <c r="R168" s="17">
        <v>1551344723284.1001</v>
      </c>
      <c r="S168" s="15">
        <f t="shared" si="30"/>
        <v>39816740737210.242</v>
      </c>
      <c r="T168" s="17">
        <v>33659381049243</v>
      </c>
      <c r="U168" s="17">
        <v>2065453089057.8</v>
      </c>
      <c r="V168" s="17">
        <v>3068855252696.7002</v>
      </c>
      <c r="W168" s="17">
        <v>3318195429165.8999</v>
      </c>
      <c r="X168" s="17">
        <v>204562221761.04999</v>
      </c>
      <c r="Y168" s="17">
        <v>650597411148.40002</v>
      </c>
      <c r="Z168" s="17">
        <v>-3150303715862.6001</v>
      </c>
      <c r="AA168" s="15">
        <f t="shared" si="31"/>
        <v>0</v>
      </c>
      <c r="AB168" s="17"/>
      <c r="AC168" s="15">
        <f t="shared" si="32"/>
        <v>375616126904.06</v>
      </c>
      <c r="AD168" s="17">
        <v>512764428</v>
      </c>
      <c r="AE168" s="17">
        <v>13262400000</v>
      </c>
      <c r="AF168" s="17">
        <v>2658509786</v>
      </c>
      <c r="AG168" s="17">
        <v>359182452690.06</v>
      </c>
      <c r="AH168" s="14">
        <f t="shared" si="33"/>
        <v>42615425497527.648</v>
      </c>
      <c r="AI168" s="15">
        <f t="shared" si="34"/>
        <v>299711259934.65002</v>
      </c>
      <c r="AJ168" s="18">
        <f t="shared" si="35"/>
        <v>299711259934.65002</v>
      </c>
      <c r="AK168" s="17">
        <v>7364863</v>
      </c>
      <c r="AL168" s="17"/>
      <c r="AM168" s="17"/>
      <c r="AN168" s="17">
        <v>45851333872.25</v>
      </c>
      <c r="AO168" s="17">
        <v>199083326330</v>
      </c>
      <c r="AP168" s="17">
        <v>54769234869.400002</v>
      </c>
      <c r="AQ168" s="18">
        <f t="shared" si="36"/>
        <v>0</v>
      </c>
      <c r="AR168" s="17"/>
      <c r="AS168" s="17"/>
      <c r="AT168" s="15">
        <f t="shared" si="38"/>
        <v>42315714237593</v>
      </c>
      <c r="AU168" s="18">
        <f t="shared" si="38"/>
        <v>42315714237593</v>
      </c>
      <c r="AV168" s="17">
        <v>42315714237593</v>
      </c>
    </row>
    <row r="169" spans="1:48" x14ac:dyDescent="0.25">
      <c r="A169" s="10">
        <v>168</v>
      </c>
      <c r="B169" s="11" t="s">
        <v>373</v>
      </c>
      <c r="C169" s="12" t="s">
        <v>374</v>
      </c>
      <c r="D169" s="13" t="s">
        <v>59</v>
      </c>
      <c r="E169" s="14">
        <f t="shared" si="27"/>
        <v>11707468561698.682</v>
      </c>
      <c r="F169" s="15">
        <f t="shared" si="28"/>
        <v>675702677336.33008</v>
      </c>
      <c r="G169" s="16">
        <v>99502538249</v>
      </c>
      <c r="H169" s="17"/>
      <c r="I169" s="17">
        <v>429089168648.91003</v>
      </c>
      <c r="J169" s="17">
        <v>8976138044.5599995</v>
      </c>
      <c r="K169" s="17"/>
      <c r="L169" s="17">
        <v>927300970</v>
      </c>
      <c r="M169" s="17">
        <v>137207531423.86</v>
      </c>
      <c r="N169" s="17"/>
      <c r="O169" s="17"/>
      <c r="P169" s="15">
        <f t="shared" si="29"/>
        <v>322476449770.70996</v>
      </c>
      <c r="Q169" s="17">
        <v>17891244950.48</v>
      </c>
      <c r="R169" s="17">
        <v>304585204820.22998</v>
      </c>
      <c r="S169" s="15">
        <f t="shared" si="30"/>
        <v>10571060216833.422</v>
      </c>
      <c r="T169" s="17">
        <v>4819027827247</v>
      </c>
      <c r="U169" s="17">
        <v>1380217090541.1699</v>
      </c>
      <c r="V169" s="17">
        <v>2858809392710.3599</v>
      </c>
      <c r="W169" s="17">
        <v>4895658326944.2197</v>
      </c>
      <c r="X169" s="17">
        <v>71648039720.130005</v>
      </c>
      <c r="Y169" s="17">
        <v>276798843760</v>
      </c>
      <c r="Z169" s="17">
        <v>-3731099304089.46</v>
      </c>
      <c r="AA169" s="15">
        <f t="shared" si="31"/>
        <v>0</v>
      </c>
      <c r="AB169" s="17"/>
      <c r="AC169" s="15">
        <f t="shared" si="32"/>
        <v>138229217758.22</v>
      </c>
      <c r="AD169" s="17">
        <v>301270860</v>
      </c>
      <c r="AE169" s="17">
        <v>75030000000</v>
      </c>
      <c r="AF169" s="17">
        <v>14620150928.5</v>
      </c>
      <c r="AG169" s="17">
        <v>48277795969.720001</v>
      </c>
      <c r="AH169" s="14">
        <f t="shared" si="33"/>
        <v>11707468561698.73</v>
      </c>
      <c r="AI169" s="15">
        <f t="shared" si="34"/>
        <v>575893472947.72998</v>
      </c>
      <c r="AJ169" s="18">
        <f t="shared" si="35"/>
        <v>575803341697.72998</v>
      </c>
      <c r="AK169" s="17">
        <v>142354935.86000001</v>
      </c>
      <c r="AL169" s="17"/>
      <c r="AM169" s="17"/>
      <c r="AN169" s="17">
        <v>24412505996</v>
      </c>
      <c r="AO169" s="17">
        <v>453493781524.08002</v>
      </c>
      <c r="AP169" s="17">
        <v>97754699241.789993</v>
      </c>
      <c r="AQ169" s="18">
        <f t="shared" si="36"/>
        <v>90131250</v>
      </c>
      <c r="AR169" s="17"/>
      <c r="AS169" s="17">
        <v>90131250</v>
      </c>
      <c r="AT169" s="15">
        <f t="shared" si="38"/>
        <v>11131575088751</v>
      </c>
      <c r="AU169" s="18">
        <f t="shared" si="38"/>
        <v>11131575088751</v>
      </c>
      <c r="AV169" s="17">
        <v>11131575088751</v>
      </c>
    </row>
    <row r="170" spans="1:48" x14ac:dyDescent="0.25">
      <c r="A170" s="10">
        <v>169</v>
      </c>
      <c r="B170" s="11" t="s">
        <v>375</v>
      </c>
      <c r="C170" s="12" t="s">
        <v>376</v>
      </c>
      <c r="D170" s="13" t="s">
        <v>48</v>
      </c>
      <c r="E170" s="14">
        <f t="shared" si="27"/>
        <v>8134004234559.6494</v>
      </c>
      <c r="F170" s="15">
        <f t="shared" si="28"/>
        <v>597909309350.40833</v>
      </c>
      <c r="G170" s="16">
        <v>256864207166.5206</v>
      </c>
      <c r="H170" s="17"/>
      <c r="I170" s="17">
        <v>290103493941</v>
      </c>
      <c r="J170" s="17">
        <v>192470717640.38</v>
      </c>
      <c r="K170" s="17">
        <v>-168778975776.2085</v>
      </c>
      <c r="L170" s="17">
        <v>540978634.030038</v>
      </c>
      <c r="M170" s="17">
        <v>26708887744.686199</v>
      </c>
      <c r="N170" s="17"/>
      <c r="O170" s="17"/>
      <c r="P170" s="15">
        <f t="shared" si="29"/>
        <v>504156265652.35962</v>
      </c>
      <c r="Q170" s="17">
        <v>63742100</v>
      </c>
      <c r="R170" s="17">
        <v>504092523552.35962</v>
      </c>
      <c r="S170" s="15">
        <f t="shared" si="30"/>
        <v>6805408855781.4629</v>
      </c>
      <c r="T170" s="17">
        <v>4749339012961.6299</v>
      </c>
      <c r="U170" s="17">
        <v>627792307268.29041</v>
      </c>
      <c r="V170" s="17">
        <v>1064887956865.9474</v>
      </c>
      <c r="W170" s="17">
        <v>1904629267613.0056</v>
      </c>
      <c r="X170" s="17">
        <v>9114028408.3227081</v>
      </c>
      <c r="Y170" s="17">
        <v>58417911301.159988</v>
      </c>
      <c r="Z170" s="17">
        <v>-1608771628636.8926</v>
      </c>
      <c r="AA170" s="15">
        <f t="shared" si="31"/>
        <v>0</v>
      </c>
      <c r="AB170" s="17"/>
      <c r="AC170" s="15">
        <f t="shared" si="32"/>
        <v>226529803775.41937</v>
      </c>
      <c r="AD170" s="17">
        <v>3350792857</v>
      </c>
      <c r="AE170" s="17">
        <v>52526184310</v>
      </c>
      <c r="AF170" s="17">
        <v>1889493439.3941746</v>
      </c>
      <c r="AG170" s="17">
        <v>168763333169.02521</v>
      </c>
      <c r="AH170" s="14">
        <f t="shared" si="33"/>
        <v>8134004234559.6465</v>
      </c>
      <c r="AI170" s="15">
        <f t="shared" si="34"/>
        <v>115314415636.826</v>
      </c>
      <c r="AJ170" s="18">
        <f t="shared" si="35"/>
        <v>33042922985.826004</v>
      </c>
      <c r="AK170" s="17">
        <v>118059579</v>
      </c>
      <c r="AL170" s="17"/>
      <c r="AM170" s="17"/>
      <c r="AN170" s="17">
        <v>1657035105.1360002</v>
      </c>
      <c r="AO170" s="17">
        <v>7843210475</v>
      </c>
      <c r="AP170" s="17">
        <v>23424617826.690002</v>
      </c>
      <c r="AQ170" s="18">
        <f t="shared" si="36"/>
        <v>82271492651</v>
      </c>
      <c r="AR170" s="17">
        <v>82271492651</v>
      </c>
      <c r="AS170" s="17"/>
      <c r="AT170" s="15">
        <f t="shared" si="38"/>
        <v>8018689818922.8203</v>
      </c>
      <c r="AU170" s="18">
        <f t="shared" si="38"/>
        <v>8018689818922.8203</v>
      </c>
      <c r="AV170" s="17">
        <v>8018689818922.8203</v>
      </c>
    </row>
    <row r="171" spans="1:48" x14ac:dyDescent="0.25">
      <c r="A171" s="10">
        <v>170</v>
      </c>
      <c r="B171" s="11" t="s">
        <v>377</v>
      </c>
      <c r="C171" s="12" t="s">
        <v>378</v>
      </c>
      <c r="D171" s="13" t="s">
        <v>59</v>
      </c>
      <c r="E171" s="14">
        <f t="shared" si="27"/>
        <v>3239513218349.8994</v>
      </c>
      <c r="F171" s="15">
        <f t="shared" si="28"/>
        <v>219975445985.67996</v>
      </c>
      <c r="G171" s="16">
        <v>73756338442</v>
      </c>
      <c r="H171" s="17"/>
      <c r="I171" s="17">
        <v>62460109242.650002</v>
      </c>
      <c r="J171" s="17">
        <v>100365808852.33</v>
      </c>
      <c r="K171" s="19">
        <v>-37342132108.949997</v>
      </c>
      <c r="L171" s="17">
        <v>256365400.65000001</v>
      </c>
      <c r="M171" s="17">
        <v>20478956157</v>
      </c>
      <c r="N171" s="17"/>
      <c r="O171" s="17"/>
      <c r="P171" s="15">
        <f t="shared" si="29"/>
        <v>88458097256.619995</v>
      </c>
      <c r="Q171" s="17">
        <v>0</v>
      </c>
      <c r="R171" s="17">
        <v>88458097256.619995</v>
      </c>
      <c r="S171" s="15">
        <f t="shared" si="30"/>
        <v>2872829133478.6396</v>
      </c>
      <c r="T171" s="17">
        <v>1546453209015.8</v>
      </c>
      <c r="U171" s="17">
        <v>702167390881.30005</v>
      </c>
      <c r="V171" s="17">
        <v>804235785141.06995</v>
      </c>
      <c r="W171" s="17">
        <v>811915369941.27002</v>
      </c>
      <c r="X171" s="17">
        <v>16928126675</v>
      </c>
      <c r="Y171" s="17">
        <v>128904720294.39999</v>
      </c>
      <c r="Z171" s="17">
        <v>-1137775468470.2</v>
      </c>
      <c r="AA171" s="15">
        <f t="shared" si="31"/>
        <v>0</v>
      </c>
      <c r="AB171" s="17"/>
      <c r="AC171" s="15">
        <f t="shared" si="32"/>
        <v>58250541628.959999</v>
      </c>
      <c r="AD171" s="17">
        <v>791666.67</v>
      </c>
      <c r="AE171" s="17">
        <v>17354498500</v>
      </c>
      <c r="AF171" s="17">
        <v>9015201723</v>
      </c>
      <c r="AG171" s="17">
        <v>31880049739.290001</v>
      </c>
      <c r="AH171" s="14">
        <f t="shared" si="33"/>
        <v>3239513218349.8999</v>
      </c>
      <c r="AI171" s="15">
        <f t="shared" si="34"/>
        <v>55720734247.269997</v>
      </c>
      <c r="AJ171" s="18">
        <f t="shared" si="35"/>
        <v>55720734247.269997</v>
      </c>
      <c r="AK171" s="17">
        <v>5001800</v>
      </c>
      <c r="AL171" s="17"/>
      <c r="AM171" s="17">
        <v>68709000</v>
      </c>
      <c r="AN171" s="17">
        <v>3493812976.71</v>
      </c>
      <c r="AO171" s="17">
        <v>2047213878</v>
      </c>
      <c r="AP171" s="17">
        <v>50105996592.559998</v>
      </c>
      <c r="AQ171" s="18">
        <f t="shared" si="36"/>
        <v>0</v>
      </c>
      <c r="AR171" s="17"/>
      <c r="AS171" s="17"/>
      <c r="AT171" s="15">
        <f t="shared" si="38"/>
        <v>3183792484102.6299</v>
      </c>
      <c r="AU171" s="18">
        <f t="shared" si="38"/>
        <v>3183792484102.6299</v>
      </c>
      <c r="AV171" s="19">
        <v>3183792484102.6299</v>
      </c>
    </row>
    <row r="172" spans="1:48" x14ac:dyDescent="0.25">
      <c r="A172" s="10">
        <v>171</v>
      </c>
      <c r="B172" s="11" t="s">
        <v>379</v>
      </c>
      <c r="C172" s="12" t="s">
        <v>380</v>
      </c>
      <c r="D172" s="13" t="s">
        <v>59</v>
      </c>
      <c r="E172" s="14">
        <f t="shared" si="27"/>
        <v>10190832640978.65</v>
      </c>
      <c r="F172" s="15">
        <f t="shared" si="28"/>
        <v>1283858080241.72</v>
      </c>
      <c r="G172" s="16">
        <v>765647579351.55005</v>
      </c>
      <c r="H172" s="17"/>
      <c r="I172" s="17">
        <v>431432175885.06</v>
      </c>
      <c r="J172" s="17">
        <v>49661145760.709999</v>
      </c>
      <c r="K172" s="17"/>
      <c r="L172" s="17">
        <v>384010461.23000002</v>
      </c>
      <c r="M172" s="17">
        <v>36733168783.169998</v>
      </c>
      <c r="N172" s="17"/>
      <c r="O172" s="17"/>
      <c r="P172" s="15">
        <f t="shared" si="29"/>
        <v>480841387576.67999</v>
      </c>
      <c r="Q172" s="17"/>
      <c r="R172" s="17">
        <v>480841387576.67999</v>
      </c>
      <c r="S172" s="15">
        <f t="shared" si="30"/>
        <v>8291316199958.6104</v>
      </c>
      <c r="T172" s="17">
        <v>3712437958608.2402</v>
      </c>
      <c r="U172" s="17">
        <v>1169973841821.8601</v>
      </c>
      <c r="V172" s="17">
        <v>1947618582546.8501</v>
      </c>
      <c r="W172" s="17">
        <v>4675527618788.5195</v>
      </c>
      <c r="X172" s="17">
        <v>118063012530.06</v>
      </c>
      <c r="Y172" s="17">
        <v>78667885166.699997</v>
      </c>
      <c r="Z172" s="17">
        <v>-3410972699503.6201</v>
      </c>
      <c r="AA172" s="15">
        <f t="shared" si="31"/>
        <v>0</v>
      </c>
      <c r="AB172" s="17"/>
      <c r="AC172" s="15">
        <f t="shared" si="32"/>
        <v>134816973201.64</v>
      </c>
      <c r="AD172" s="17"/>
      <c r="AE172" s="17">
        <v>112406440000</v>
      </c>
      <c r="AF172" s="17">
        <v>1113127212.4000001</v>
      </c>
      <c r="AG172" s="17">
        <v>21297405989.240002</v>
      </c>
      <c r="AH172" s="14">
        <f t="shared" si="33"/>
        <v>10190832640978.611</v>
      </c>
      <c r="AI172" s="15">
        <f t="shared" si="34"/>
        <v>19609313040.810001</v>
      </c>
      <c r="AJ172" s="18">
        <f t="shared" si="35"/>
        <v>19292900888.02</v>
      </c>
      <c r="AK172" s="17">
        <v>2092600</v>
      </c>
      <c r="AL172" s="17"/>
      <c r="AM172" s="17"/>
      <c r="AN172" s="17">
        <v>4868280337.3400002</v>
      </c>
      <c r="AO172" s="17">
        <v>2132872932</v>
      </c>
      <c r="AP172" s="17">
        <v>12289655018.68</v>
      </c>
      <c r="AQ172" s="18">
        <f t="shared" si="36"/>
        <v>316412152.79000002</v>
      </c>
      <c r="AR172" s="17"/>
      <c r="AS172" s="17">
        <v>316412152.79000002</v>
      </c>
      <c r="AT172" s="15">
        <f t="shared" si="38"/>
        <v>10171223327937.801</v>
      </c>
      <c r="AU172" s="18">
        <f t="shared" si="38"/>
        <v>10171223327937.801</v>
      </c>
      <c r="AV172" s="17">
        <v>10171223327937.801</v>
      </c>
    </row>
    <row r="173" spans="1:48" x14ac:dyDescent="0.25">
      <c r="A173" s="10">
        <v>172</v>
      </c>
      <c r="B173" s="11" t="s">
        <v>381</v>
      </c>
      <c r="C173" s="12" t="s">
        <v>382</v>
      </c>
      <c r="D173" s="13" t="s">
        <v>48</v>
      </c>
      <c r="E173" s="14">
        <f t="shared" si="27"/>
        <v>1774212462622</v>
      </c>
      <c r="F173" s="15">
        <f t="shared" si="28"/>
        <v>245755244501</v>
      </c>
      <c r="G173" s="16">
        <v>166327962490</v>
      </c>
      <c r="H173" s="17"/>
      <c r="I173" s="17">
        <v>26315985439</v>
      </c>
      <c r="J173" s="17">
        <v>35457520901</v>
      </c>
      <c r="K173" s="17">
        <v>-10004177736</v>
      </c>
      <c r="L173" s="17">
        <v>200810295</v>
      </c>
      <c r="M173" s="17">
        <v>27457143112</v>
      </c>
      <c r="N173" s="17"/>
      <c r="O173" s="17"/>
      <c r="P173" s="15">
        <f t="shared" si="29"/>
        <v>80383731669</v>
      </c>
      <c r="Q173" s="17">
        <v>125000000</v>
      </c>
      <c r="R173" s="17">
        <v>80258731669</v>
      </c>
      <c r="S173" s="15">
        <f t="shared" si="30"/>
        <v>1421049844201</v>
      </c>
      <c r="T173" s="17">
        <v>394837799296</v>
      </c>
      <c r="U173" s="17">
        <v>456624375584</v>
      </c>
      <c r="V173" s="17">
        <v>545168165767</v>
      </c>
      <c r="W173" s="17">
        <v>851167635117</v>
      </c>
      <c r="X173" s="17">
        <v>46503582966</v>
      </c>
      <c r="Y173" s="17">
        <v>10496965905</v>
      </c>
      <c r="Z173" s="17">
        <v>-883748680434</v>
      </c>
      <c r="AA173" s="15">
        <f t="shared" si="31"/>
        <v>0</v>
      </c>
      <c r="AB173" s="17"/>
      <c r="AC173" s="15">
        <f t="shared" si="32"/>
        <v>27023642251</v>
      </c>
      <c r="AD173" s="17"/>
      <c r="AE173" s="17">
        <v>7646430000</v>
      </c>
      <c r="AF173" s="17">
        <v>9820178101</v>
      </c>
      <c r="AG173" s="17">
        <v>9557034150</v>
      </c>
      <c r="AH173" s="14">
        <f t="shared" si="33"/>
        <v>1774212462622</v>
      </c>
      <c r="AI173" s="15">
        <f t="shared" si="34"/>
        <v>18810410068</v>
      </c>
      <c r="AJ173" s="18">
        <f t="shared" si="35"/>
        <v>16126767521</v>
      </c>
      <c r="AK173" s="17">
        <v>55790405</v>
      </c>
      <c r="AL173" s="17"/>
      <c r="AM173" s="17"/>
      <c r="AN173" s="17">
        <v>760937967</v>
      </c>
      <c r="AO173" s="17">
        <v>633411333</v>
      </c>
      <c r="AP173" s="17">
        <v>14676627816</v>
      </c>
      <c r="AQ173" s="18">
        <f t="shared" si="36"/>
        <v>2683642547</v>
      </c>
      <c r="AR173" s="17"/>
      <c r="AS173" s="17">
        <v>2683642547</v>
      </c>
      <c r="AT173" s="15">
        <f t="shared" si="38"/>
        <v>1755402052554</v>
      </c>
      <c r="AU173" s="18">
        <f t="shared" si="38"/>
        <v>1755402052554</v>
      </c>
      <c r="AV173" s="17">
        <v>1755402052554</v>
      </c>
    </row>
    <row r="174" spans="1:48" x14ac:dyDescent="0.25">
      <c r="A174" s="10">
        <v>173</v>
      </c>
      <c r="B174" s="11" t="s">
        <v>383</v>
      </c>
      <c r="C174" s="12" t="s">
        <v>384</v>
      </c>
      <c r="D174" s="13" t="s">
        <v>48</v>
      </c>
      <c r="E174" s="14">
        <f t="shared" si="27"/>
        <v>3251943587128.4009</v>
      </c>
      <c r="F174" s="15">
        <f t="shared" si="28"/>
        <v>103292895888.69998</v>
      </c>
      <c r="G174" s="16">
        <v>16356675978.76</v>
      </c>
      <c r="H174" s="17"/>
      <c r="I174" s="17">
        <v>86398706126</v>
      </c>
      <c r="J174" s="17">
        <v>1161638750</v>
      </c>
      <c r="K174" s="17">
        <v>-18001250587.75</v>
      </c>
      <c r="L174" s="17">
        <v>1238695072.23</v>
      </c>
      <c r="M174" s="17">
        <v>16138430549.459999</v>
      </c>
      <c r="N174" s="17"/>
      <c r="O174" s="17"/>
      <c r="P174" s="15">
        <f t="shared" si="29"/>
        <v>68619706808.009995</v>
      </c>
      <c r="Q174" s="17">
        <v>2733414946.0599999</v>
      </c>
      <c r="R174" s="17">
        <v>65886291861.949997</v>
      </c>
      <c r="S174" s="15">
        <f t="shared" si="30"/>
        <v>3034491416631.3711</v>
      </c>
      <c r="T174" s="17">
        <v>1196505756920.04</v>
      </c>
      <c r="U174" s="17">
        <v>710129106100.64001</v>
      </c>
      <c r="V174" s="17">
        <v>712316949169.78003</v>
      </c>
      <c r="W174" s="17">
        <v>2158395783179.77</v>
      </c>
      <c r="X174" s="17">
        <v>99397437197.110001</v>
      </c>
      <c r="Y174" s="17">
        <v>72455600412.279999</v>
      </c>
      <c r="Z174" s="17">
        <v>-1914709216348.25</v>
      </c>
      <c r="AA174" s="15">
        <f t="shared" si="31"/>
        <v>0</v>
      </c>
      <c r="AB174" s="17"/>
      <c r="AC174" s="15">
        <f t="shared" si="32"/>
        <v>45539567800.32</v>
      </c>
      <c r="AD174" s="17">
        <v>3125000</v>
      </c>
      <c r="AE174" s="17"/>
      <c r="AF174" s="17">
        <v>8064228298.54</v>
      </c>
      <c r="AG174" s="17">
        <v>37472214501.779999</v>
      </c>
      <c r="AH174" s="14">
        <f t="shared" si="33"/>
        <v>3251943587128.3999</v>
      </c>
      <c r="AI174" s="15">
        <f t="shared" si="34"/>
        <v>102479679047.58</v>
      </c>
      <c r="AJ174" s="18">
        <f t="shared" si="35"/>
        <v>102479679047.58</v>
      </c>
      <c r="AK174" s="17"/>
      <c r="AL174" s="17"/>
      <c r="AM174" s="17"/>
      <c r="AN174" s="17">
        <v>1451786392.5799999</v>
      </c>
      <c r="AO174" s="17">
        <v>59413254285</v>
      </c>
      <c r="AP174" s="17">
        <v>41614638370</v>
      </c>
      <c r="AQ174" s="18">
        <f t="shared" si="36"/>
        <v>0</v>
      </c>
      <c r="AR174" s="17"/>
      <c r="AS174" s="17"/>
      <c r="AT174" s="15">
        <f t="shared" si="38"/>
        <v>3149463908080.8198</v>
      </c>
      <c r="AU174" s="18">
        <f t="shared" si="38"/>
        <v>3149463908080.8198</v>
      </c>
      <c r="AV174" s="17">
        <v>3149463908080.8198</v>
      </c>
    </row>
    <row r="175" spans="1:48" x14ac:dyDescent="0.25">
      <c r="A175" s="10">
        <v>174</v>
      </c>
      <c r="B175" s="11" t="s">
        <v>385</v>
      </c>
      <c r="C175" s="12" t="s">
        <v>386</v>
      </c>
      <c r="D175" s="13" t="s">
        <v>48</v>
      </c>
      <c r="E175" s="14">
        <f t="shared" si="27"/>
        <v>2389225778954.0103</v>
      </c>
      <c r="F175" s="15">
        <f t="shared" si="28"/>
        <v>263105359608.14001</v>
      </c>
      <c r="G175" s="16">
        <v>166922701217.92999</v>
      </c>
      <c r="H175" s="17"/>
      <c r="I175" s="17">
        <v>169099304530</v>
      </c>
      <c r="J175" s="17">
        <v>22057970643</v>
      </c>
      <c r="K175" s="17">
        <v>-118725326985.73</v>
      </c>
      <c r="L175" s="17">
        <v>6274150752.3100004</v>
      </c>
      <c r="M175" s="17">
        <v>17476559450.630001</v>
      </c>
      <c r="N175" s="17"/>
      <c r="O175" s="17"/>
      <c r="P175" s="15">
        <f t="shared" si="29"/>
        <v>68915607116</v>
      </c>
      <c r="Q175" s="17">
        <v>44010962</v>
      </c>
      <c r="R175" s="17">
        <v>68871596154</v>
      </c>
      <c r="S175" s="15">
        <f t="shared" si="30"/>
        <v>2045100437275.8203</v>
      </c>
      <c r="T175" s="17">
        <v>865753848202</v>
      </c>
      <c r="U175" s="17">
        <v>525332197651.75</v>
      </c>
      <c r="V175" s="17">
        <v>717012793219</v>
      </c>
      <c r="W175" s="17">
        <v>721185375765</v>
      </c>
      <c r="X175" s="17">
        <v>67001544801.470001</v>
      </c>
      <c r="Y175" s="17">
        <v>8537078500</v>
      </c>
      <c r="Z175" s="17">
        <v>-859722400863.40002</v>
      </c>
      <c r="AA175" s="15">
        <f t="shared" si="31"/>
        <v>0</v>
      </c>
      <c r="AB175" s="17"/>
      <c r="AC175" s="15">
        <f t="shared" si="32"/>
        <v>12104374954.049999</v>
      </c>
      <c r="AD175" s="17"/>
      <c r="AE175" s="17">
        <v>3348345000</v>
      </c>
      <c r="AF175" s="17">
        <v>2646678250.2199998</v>
      </c>
      <c r="AG175" s="17">
        <v>6109351703.8299999</v>
      </c>
      <c r="AH175" s="14">
        <f t="shared" si="33"/>
        <v>2389225778954.02</v>
      </c>
      <c r="AI175" s="15">
        <f t="shared" si="34"/>
        <v>35274702541.690002</v>
      </c>
      <c r="AJ175" s="18">
        <f t="shared" si="35"/>
        <v>30141653222.57</v>
      </c>
      <c r="AK175" s="17">
        <v>907590853</v>
      </c>
      <c r="AL175" s="17">
        <v>127256847.70999999</v>
      </c>
      <c r="AM175" s="17">
        <v>855508219.86000001</v>
      </c>
      <c r="AN175" s="17"/>
      <c r="AO175" s="17">
        <v>9097680634</v>
      </c>
      <c r="AP175" s="17">
        <v>19153616668</v>
      </c>
      <c r="AQ175" s="18">
        <f t="shared" si="36"/>
        <v>5133049319.1199999</v>
      </c>
      <c r="AR175" s="17">
        <v>5133049319.1199999</v>
      </c>
      <c r="AS175" s="17"/>
      <c r="AT175" s="15">
        <f t="shared" si="38"/>
        <v>2353951076412.3301</v>
      </c>
      <c r="AU175" s="18">
        <f t="shared" si="38"/>
        <v>2353951076412.3301</v>
      </c>
      <c r="AV175" s="17">
        <v>2353951076412.3301</v>
      </c>
    </row>
    <row r="176" spans="1:48" x14ac:dyDescent="0.25">
      <c r="A176" s="10">
        <v>175</v>
      </c>
      <c r="B176" s="11" t="s">
        <v>387</v>
      </c>
      <c r="C176" s="12" t="s">
        <v>388</v>
      </c>
      <c r="D176" s="13" t="s">
        <v>48</v>
      </c>
      <c r="E176" s="14">
        <f t="shared" si="27"/>
        <v>1646583795408.99</v>
      </c>
      <c r="F176" s="15">
        <f t="shared" si="28"/>
        <v>111259966590.3</v>
      </c>
      <c r="G176" s="16">
        <v>53587827935</v>
      </c>
      <c r="H176" s="17">
        <v>30000000000</v>
      </c>
      <c r="I176" s="17">
        <v>10857419758.5</v>
      </c>
      <c r="J176" s="17">
        <v>10540647069</v>
      </c>
      <c r="K176" s="17">
        <v>-3630568044.4000001</v>
      </c>
      <c r="L176" s="17">
        <v>2017122753.1400001</v>
      </c>
      <c r="M176" s="17">
        <v>7887517119.0600004</v>
      </c>
      <c r="N176" s="17"/>
      <c r="O176" s="17"/>
      <c r="P176" s="15">
        <f t="shared" si="29"/>
        <v>34197673607.040001</v>
      </c>
      <c r="Q176" s="17"/>
      <c r="R176" s="17">
        <v>34197673607.040001</v>
      </c>
      <c r="S176" s="15">
        <f t="shared" si="30"/>
        <v>1471692291805.21</v>
      </c>
      <c r="T176" s="17">
        <v>156674297948.70999</v>
      </c>
      <c r="U176" s="17">
        <v>337798018069.54999</v>
      </c>
      <c r="V176" s="17">
        <v>566553978531.62</v>
      </c>
      <c r="W176" s="17">
        <v>1185986575093.25</v>
      </c>
      <c r="X176" s="17">
        <v>4251515148.3499999</v>
      </c>
      <c r="Y176" s="17">
        <v>60270977263.790001</v>
      </c>
      <c r="Z176" s="17">
        <v>-839843070250.06006</v>
      </c>
      <c r="AA176" s="15">
        <f t="shared" si="31"/>
        <v>0</v>
      </c>
      <c r="AB176" s="17"/>
      <c r="AC176" s="15">
        <f t="shared" si="32"/>
        <v>29433863406.439995</v>
      </c>
      <c r="AD176" s="17"/>
      <c r="AE176" s="17"/>
      <c r="AF176" s="17">
        <v>402341419.98999977</v>
      </c>
      <c r="AG176" s="17">
        <v>29031521986.449997</v>
      </c>
      <c r="AH176" s="14">
        <f t="shared" si="33"/>
        <v>1646583795409.02</v>
      </c>
      <c r="AI176" s="15">
        <f t="shared" si="34"/>
        <v>7953055875.2799997</v>
      </c>
      <c r="AJ176" s="18">
        <f t="shared" si="35"/>
        <v>7953055875.2799997</v>
      </c>
      <c r="AK176" s="17"/>
      <c r="AL176" s="17"/>
      <c r="AM176" s="17"/>
      <c r="AN176" s="17">
        <v>208299583.41</v>
      </c>
      <c r="AO176" s="17">
        <v>185883446</v>
      </c>
      <c r="AP176" s="17">
        <v>7558872845.8699999</v>
      </c>
      <c r="AQ176" s="18">
        <f t="shared" si="36"/>
        <v>0</v>
      </c>
      <c r="AR176" s="17"/>
      <c r="AS176" s="17"/>
      <c r="AT176" s="15">
        <f t="shared" si="38"/>
        <v>1638630739533.74</v>
      </c>
      <c r="AU176" s="18">
        <f t="shared" si="38"/>
        <v>1638630739533.74</v>
      </c>
      <c r="AV176" s="17">
        <v>1638630739533.74</v>
      </c>
    </row>
    <row r="177" spans="1:48" x14ac:dyDescent="0.25">
      <c r="A177" s="10">
        <v>176</v>
      </c>
      <c r="B177" s="11" t="s">
        <v>389</v>
      </c>
      <c r="C177" s="12" t="s">
        <v>390</v>
      </c>
      <c r="D177" s="13" t="s">
        <v>48</v>
      </c>
      <c r="E177" s="14">
        <f t="shared" si="27"/>
        <v>3317744837732.2803</v>
      </c>
      <c r="F177" s="15">
        <f t="shared" si="28"/>
        <v>494338187098.79004</v>
      </c>
      <c r="G177" s="16">
        <v>272297180621.17999</v>
      </c>
      <c r="H177" s="17">
        <v>159000000</v>
      </c>
      <c r="I177" s="17">
        <v>328334854001.88</v>
      </c>
      <c r="J177" s="17">
        <v>13728963000</v>
      </c>
      <c r="K177" s="17">
        <v>-158564198384.17999</v>
      </c>
      <c r="L177" s="17">
        <v>901164866.92999995</v>
      </c>
      <c r="M177" s="17">
        <v>37481222992.980003</v>
      </c>
      <c r="N177" s="17"/>
      <c r="O177" s="17"/>
      <c r="P177" s="15">
        <f t="shared" si="29"/>
        <v>43899187766</v>
      </c>
      <c r="Q177" s="17"/>
      <c r="R177" s="17">
        <v>43899187766</v>
      </c>
      <c r="S177" s="15">
        <f t="shared" si="30"/>
        <v>2673723080261</v>
      </c>
      <c r="T177" s="17">
        <v>579355215390</v>
      </c>
      <c r="U177" s="17">
        <v>644365107138.93994</v>
      </c>
      <c r="V177" s="17">
        <v>1446503674651.3401</v>
      </c>
      <c r="W177" s="17">
        <v>929075009604.33997</v>
      </c>
      <c r="X177" s="17">
        <v>182423805706.76001</v>
      </c>
      <c r="Y177" s="17">
        <v>29343634530</v>
      </c>
      <c r="Z177" s="17">
        <v>-1137343366760.3799</v>
      </c>
      <c r="AA177" s="15">
        <f t="shared" si="31"/>
        <v>0</v>
      </c>
      <c r="AB177" s="17"/>
      <c r="AC177" s="15">
        <f t="shared" si="32"/>
        <v>105784382606.48999</v>
      </c>
      <c r="AD177" s="17">
        <v>2577824030</v>
      </c>
      <c r="AE177" s="17">
        <v>47077631480</v>
      </c>
      <c r="AF177" s="17">
        <v>38099822865.489998</v>
      </c>
      <c r="AG177" s="17">
        <v>18029104231</v>
      </c>
      <c r="AH177" s="14">
        <f t="shared" si="33"/>
        <v>3317744837731.6802</v>
      </c>
      <c r="AI177" s="15">
        <f t="shared" si="34"/>
        <v>7556317910</v>
      </c>
      <c r="AJ177" s="18">
        <f t="shared" si="35"/>
        <v>7556317910</v>
      </c>
      <c r="AK177" s="17">
        <v>227153205</v>
      </c>
      <c r="AL177" s="17"/>
      <c r="AM177" s="17"/>
      <c r="AN177" s="17">
        <v>4184703366</v>
      </c>
      <c r="AO177" s="17">
        <v>2757356999</v>
      </c>
      <c r="AP177" s="17">
        <v>387104340</v>
      </c>
      <c r="AQ177" s="18">
        <f t="shared" si="36"/>
        <v>0</v>
      </c>
      <c r="AR177" s="17"/>
      <c r="AS177" s="17"/>
      <c r="AT177" s="15">
        <f t="shared" si="38"/>
        <v>3310188519821.6802</v>
      </c>
      <c r="AU177" s="18">
        <f t="shared" si="38"/>
        <v>3310188519821.6802</v>
      </c>
      <c r="AV177" s="17">
        <v>3310188519821.6802</v>
      </c>
    </row>
    <row r="178" spans="1:48" x14ac:dyDescent="0.25">
      <c r="A178" s="10">
        <v>177</v>
      </c>
      <c r="B178" s="11" t="s">
        <v>391</v>
      </c>
      <c r="C178" s="12" t="s">
        <v>392</v>
      </c>
      <c r="D178" s="13" t="s">
        <v>48</v>
      </c>
      <c r="E178" s="14">
        <f t="shared" si="27"/>
        <v>2519705992781.0864</v>
      </c>
      <c r="F178" s="15">
        <f t="shared" si="28"/>
        <v>260945375811.76669</v>
      </c>
      <c r="G178" s="16">
        <v>153177905145.79999</v>
      </c>
      <c r="H178" s="17"/>
      <c r="I178" s="17">
        <v>89348641685.029999</v>
      </c>
      <c r="J178" s="17">
        <v>6668253379</v>
      </c>
      <c r="K178" s="17">
        <v>-25419938200.27</v>
      </c>
      <c r="L178" s="17">
        <v>317631583.49669999</v>
      </c>
      <c r="M178" s="17">
        <v>36852882218.709999</v>
      </c>
      <c r="N178" s="17"/>
      <c r="O178" s="17"/>
      <c r="P178" s="15">
        <f t="shared" si="29"/>
        <v>18422459240.18</v>
      </c>
      <c r="Q178" s="17"/>
      <c r="R178" s="17">
        <v>18422459240.18</v>
      </c>
      <c r="S178" s="15">
        <f t="shared" si="30"/>
        <v>2100484453469.2998</v>
      </c>
      <c r="T178" s="17">
        <v>384263875392.90002</v>
      </c>
      <c r="U178" s="17">
        <v>408636576309.01001</v>
      </c>
      <c r="V178" s="17">
        <v>587826554506.58997</v>
      </c>
      <c r="W178" s="17">
        <v>1994214255512.8</v>
      </c>
      <c r="X178" s="17">
        <v>90022988348.809998</v>
      </c>
      <c r="Y178" s="17">
        <v>22669747955.59</v>
      </c>
      <c r="Z178" s="17">
        <v>-1387149544556.3999</v>
      </c>
      <c r="AA178" s="15">
        <f t="shared" si="31"/>
        <v>0</v>
      </c>
      <c r="AB178" s="17"/>
      <c r="AC178" s="15">
        <f t="shared" si="32"/>
        <v>139853704259.84</v>
      </c>
      <c r="AD178" s="17">
        <v>136537500</v>
      </c>
      <c r="AE178" s="17"/>
      <c r="AF178" s="17"/>
      <c r="AG178" s="17">
        <v>139717166759.84</v>
      </c>
      <c r="AH178" s="14">
        <f t="shared" si="33"/>
        <v>2519705992781.1304</v>
      </c>
      <c r="AI178" s="15">
        <f t="shared" si="34"/>
        <v>27710409762.43</v>
      </c>
      <c r="AJ178" s="18">
        <f t="shared" si="35"/>
        <v>27710409762.43</v>
      </c>
      <c r="AK178" s="17">
        <v>8845183</v>
      </c>
      <c r="AL178" s="17"/>
      <c r="AM178" s="17"/>
      <c r="AN178" s="17">
        <v>462511919.08999997</v>
      </c>
      <c r="AO178" s="17">
        <v>7335953352.25</v>
      </c>
      <c r="AP178" s="17">
        <v>19903099308.09</v>
      </c>
      <c r="AQ178" s="18">
        <f t="shared" si="36"/>
        <v>0</v>
      </c>
      <c r="AR178" s="17"/>
      <c r="AS178" s="17"/>
      <c r="AT178" s="15">
        <f t="shared" si="38"/>
        <v>2491995583018.7002</v>
      </c>
      <c r="AU178" s="18">
        <f t="shared" si="38"/>
        <v>2491995583018.7002</v>
      </c>
      <c r="AV178" s="17">
        <v>2491995583018.7002</v>
      </c>
    </row>
    <row r="179" spans="1:48" x14ac:dyDescent="0.25">
      <c r="A179" s="10">
        <v>178</v>
      </c>
      <c r="B179" s="11" t="s">
        <v>393</v>
      </c>
      <c r="C179" s="12" t="s">
        <v>1163</v>
      </c>
      <c r="D179" s="13" t="s">
        <v>59</v>
      </c>
      <c r="E179" s="14">
        <f t="shared" si="27"/>
        <v>36382807647907.477</v>
      </c>
      <c r="F179" s="15">
        <f t="shared" si="28"/>
        <v>4075221853382.4302</v>
      </c>
      <c r="G179" s="16">
        <v>1615363817893.54</v>
      </c>
      <c r="H179" s="17"/>
      <c r="I179" s="17">
        <v>2735729165425.5</v>
      </c>
      <c r="J179" s="17"/>
      <c r="K179" s="17">
        <v>-640894710948.85999</v>
      </c>
      <c r="L179" s="17">
        <v>4974828071.5600004</v>
      </c>
      <c r="M179" s="17">
        <v>360048752940.69</v>
      </c>
      <c r="N179" s="17"/>
      <c r="O179" s="17"/>
      <c r="P179" s="15">
        <f t="shared" si="29"/>
        <v>6152950888667.6299</v>
      </c>
      <c r="Q179" s="17"/>
      <c r="R179" s="17">
        <v>6152950888667.6299</v>
      </c>
      <c r="S179" s="15">
        <f t="shared" si="30"/>
        <v>25312181723325.102</v>
      </c>
      <c r="T179" s="17">
        <v>13839048105337</v>
      </c>
      <c r="U179" s="17">
        <v>5193997948248</v>
      </c>
      <c r="V179" s="17">
        <v>6684529796498</v>
      </c>
      <c r="W179" s="17">
        <v>9493846459345</v>
      </c>
      <c r="X179" s="17">
        <v>1140360927708</v>
      </c>
      <c r="Y179" s="17">
        <v>373197004923</v>
      </c>
      <c r="Z179" s="17">
        <v>-11412798518733.9</v>
      </c>
      <c r="AA179" s="15">
        <f t="shared" si="31"/>
        <v>0</v>
      </c>
      <c r="AB179" s="17"/>
      <c r="AC179" s="15">
        <f t="shared" si="32"/>
        <v>842453182532.31006</v>
      </c>
      <c r="AD179" s="17"/>
      <c r="AE179" s="17">
        <v>338257331006</v>
      </c>
      <c r="AF179" s="17">
        <v>5998577073.9700003</v>
      </c>
      <c r="AG179" s="17">
        <v>498197274452.34003</v>
      </c>
      <c r="AH179" s="14">
        <f t="shared" si="33"/>
        <v>36382807647907.477</v>
      </c>
      <c r="AI179" s="15">
        <f t="shared" si="34"/>
        <v>470345881167.59003</v>
      </c>
      <c r="AJ179" s="18">
        <f t="shared" si="35"/>
        <v>470345881167.59003</v>
      </c>
      <c r="AK179" s="17"/>
      <c r="AL179" s="17">
        <v>17191692</v>
      </c>
      <c r="AM179" s="17">
        <v>22302734488</v>
      </c>
      <c r="AN179" s="17">
        <v>40570216611.699997</v>
      </c>
      <c r="AO179" s="17">
        <v>407455738375.89001</v>
      </c>
      <c r="AP179" s="17"/>
      <c r="AQ179" s="18">
        <f t="shared" si="36"/>
        <v>0</v>
      </c>
      <c r="AR179" s="17"/>
      <c r="AS179" s="17"/>
      <c r="AT179" s="15">
        <f t="shared" si="38"/>
        <v>35912461766739.883</v>
      </c>
      <c r="AU179" s="18">
        <f t="shared" si="38"/>
        <v>35912461766739.883</v>
      </c>
      <c r="AV179" s="17">
        <v>35912461766739.883</v>
      </c>
    </row>
    <row r="180" spans="1:48" x14ac:dyDescent="0.25">
      <c r="A180" s="10">
        <v>179</v>
      </c>
      <c r="B180" s="11" t="s">
        <v>394</v>
      </c>
      <c r="C180" s="12" t="s">
        <v>395</v>
      </c>
      <c r="D180" s="13" t="s">
        <v>48</v>
      </c>
      <c r="E180" s="14">
        <f t="shared" si="27"/>
        <v>4355751220425.7002</v>
      </c>
      <c r="F180" s="15">
        <f t="shared" si="28"/>
        <v>189270299425.00998</v>
      </c>
      <c r="G180" s="16">
        <v>116906590486</v>
      </c>
      <c r="H180" s="17"/>
      <c r="I180" s="17">
        <v>50940114633.089996</v>
      </c>
      <c r="J180" s="17"/>
      <c r="K180" s="17">
        <v>-7801628507.4099998</v>
      </c>
      <c r="L180" s="17">
        <v>801728333.33000004</v>
      </c>
      <c r="M180" s="17">
        <v>28423494480</v>
      </c>
      <c r="N180" s="17"/>
      <c r="O180" s="17"/>
      <c r="P180" s="15">
        <f t="shared" si="29"/>
        <v>102714445901.69</v>
      </c>
      <c r="Q180" s="17">
        <v>417418828</v>
      </c>
      <c r="R180" s="17">
        <v>102297027073.69</v>
      </c>
      <c r="S180" s="15">
        <f t="shared" si="30"/>
        <v>4057924311849</v>
      </c>
      <c r="T180" s="17">
        <v>1148725795655</v>
      </c>
      <c r="U180" s="17">
        <v>500789018419</v>
      </c>
      <c r="V180" s="17">
        <v>1534459478610</v>
      </c>
      <c r="W180" s="17">
        <v>2781779568081</v>
      </c>
      <c r="X180" s="17">
        <v>92727587647</v>
      </c>
      <c r="Y180" s="17">
        <v>36546050033</v>
      </c>
      <c r="Z180" s="17">
        <v>-2037103186596</v>
      </c>
      <c r="AA180" s="15">
        <f t="shared" si="31"/>
        <v>0</v>
      </c>
      <c r="AB180" s="17"/>
      <c r="AC180" s="15">
        <f t="shared" si="32"/>
        <v>5842163250</v>
      </c>
      <c r="AD180" s="17">
        <v>125205565</v>
      </c>
      <c r="AE180" s="17"/>
      <c r="AF180" s="17">
        <v>617441300</v>
      </c>
      <c r="AG180" s="17">
        <v>5099516385</v>
      </c>
      <c r="AH180" s="14">
        <f t="shared" si="33"/>
        <v>4355751220425.7002</v>
      </c>
      <c r="AI180" s="15">
        <f t="shared" si="34"/>
        <v>14847764458</v>
      </c>
      <c r="AJ180" s="18">
        <f t="shared" si="35"/>
        <v>14847764458</v>
      </c>
      <c r="AK180" s="17">
        <v>67955</v>
      </c>
      <c r="AL180" s="17"/>
      <c r="AM180" s="17"/>
      <c r="AN180" s="17">
        <v>1150408481</v>
      </c>
      <c r="AO180" s="17">
        <v>13697288022</v>
      </c>
      <c r="AP180" s="17"/>
      <c r="AQ180" s="18">
        <f t="shared" si="36"/>
        <v>0</v>
      </c>
      <c r="AR180" s="17"/>
      <c r="AS180" s="17"/>
      <c r="AT180" s="15">
        <f t="shared" si="38"/>
        <v>4340903455967.7002</v>
      </c>
      <c r="AU180" s="18">
        <f t="shared" si="38"/>
        <v>4340903455967.7002</v>
      </c>
      <c r="AV180" s="17">
        <v>4340903455967.7002</v>
      </c>
    </row>
    <row r="181" spans="1:48" x14ac:dyDescent="0.25">
      <c r="A181" s="10">
        <v>180</v>
      </c>
      <c r="B181" s="11" t="s">
        <v>396</v>
      </c>
      <c r="C181" s="12" t="s">
        <v>397</v>
      </c>
      <c r="D181" s="13" t="s">
        <v>59</v>
      </c>
      <c r="E181" s="14">
        <f t="shared" si="27"/>
        <v>6419865052453.7197</v>
      </c>
      <c r="F181" s="15">
        <f t="shared" si="28"/>
        <v>421131968060.97998</v>
      </c>
      <c r="G181" s="16">
        <v>291001753539.22998</v>
      </c>
      <c r="H181" s="17"/>
      <c r="I181" s="17">
        <v>159946912399.35001</v>
      </c>
      <c r="J181" s="17"/>
      <c r="K181" s="17">
        <v>-76026615867.069992</v>
      </c>
      <c r="L181" s="17">
        <v>56972500</v>
      </c>
      <c r="M181" s="17">
        <v>46152945489.470001</v>
      </c>
      <c r="N181" s="17"/>
      <c r="O181" s="17"/>
      <c r="P181" s="15">
        <f t="shared" si="29"/>
        <v>304217687975.82001</v>
      </c>
      <c r="Q181" s="17">
        <v>4217375329.5</v>
      </c>
      <c r="R181" s="17">
        <v>300000312646.32001</v>
      </c>
      <c r="S181" s="15">
        <f t="shared" si="30"/>
        <v>5574971557300.9199</v>
      </c>
      <c r="T181" s="17">
        <v>3034902309299</v>
      </c>
      <c r="U181" s="17">
        <v>914531634533.44995</v>
      </c>
      <c r="V181" s="17">
        <v>1576643570027.5601</v>
      </c>
      <c r="W181" s="17">
        <v>2125880392701</v>
      </c>
      <c r="X181" s="17">
        <v>109033835397.36</v>
      </c>
      <c r="Y181" s="17">
        <v>20233549923</v>
      </c>
      <c r="Z181" s="17">
        <v>-2206253734580.4502</v>
      </c>
      <c r="AA181" s="15">
        <f t="shared" si="31"/>
        <v>0</v>
      </c>
      <c r="AB181" s="17"/>
      <c r="AC181" s="15">
        <f t="shared" si="32"/>
        <v>119543839116</v>
      </c>
      <c r="AD181" s="17"/>
      <c r="AE181" s="17">
        <v>117951191565</v>
      </c>
      <c r="AF181" s="17">
        <v>488232775</v>
      </c>
      <c r="AG181" s="17">
        <v>1104414776</v>
      </c>
      <c r="AH181" s="14">
        <f t="shared" si="33"/>
        <v>6419865052453.7197</v>
      </c>
      <c r="AI181" s="15">
        <f t="shared" si="34"/>
        <v>47584450428</v>
      </c>
      <c r="AJ181" s="18">
        <f t="shared" si="35"/>
        <v>47584450428</v>
      </c>
      <c r="AK181" s="17">
        <v>467202961</v>
      </c>
      <c r="AL181" s="17"/>
      <c r="AM181" s="17">
        <v>11500000000</v>
      </c>
      <c r="AN181" s="17">
        <v>1468880768</v>
      </c>
      <c r="AO181" s="17">
        <v>30516311240</v>
      </c>
      <c r="AP181" s="17">
        <v>3632055459</v>
      </c>
      <c r="AQ181" s="18">
        <f t="shared" si="36"/>
        <v>0</v>
      </c>
      <c r="AR181" s="17"/>
      <c r="AS181" s="17"/>
      <c r="AT181" s="15">
        <f t="shared" si="38"/>
        <v>6372280602025.7197</v>
      </c>
      <c r="AU181" s="18">
        <f t="shared" si="38"/>
        <v>6372280602025.7197</v>
      </c>
      <c r="AV181" s="19">
        <v>6372280602025.7197</v>
      </c>
    </row>
    <row r="182" spans="1:48" x14ac:dyDescent="0.25">
      <c r="A182" s="10">
        <v>181</v>
      </c>
      <c r="B182" s="11" t="s">
        <v>398</v>
      </c>
      <c r="C182" s="12" t="s">
        <v>399</v>
      </c>
      <c r="D182" s="13" t="s">
        <v>48</v>
      </c>
      <c r="E182" s="14">
        <f t="shared" si="27"/>
        <v>2511746350765.5498</v>
      </c>
      <c r="F182" s="15">
        <f t="shared" si="28"/>
        <v>178754339972.47998</v>
      </c>
      <c r="G182" s="16">
        <v>101904425558.58</v>
      </c>
      <c r="H182" s="17"/>
      <c r="I182" s="17">
        <v>52056654822.580002</v>
      </c>
      <c r="J182" s="17">
        <v>17738870697.459999</v>
      </c>
      <c r="K182" s="17">
        <v>-23065159404.060001</v>
      </c>
      <c r="L182" s="17">
        <v>323961153.31</v>
      </c>
      <c r="M182" s="17">
        <v>29795587144.610001</v>
      </c>
      <c r="N182" s="17"/>
      <c r="O182" s="17"/>
      <c r="P182" s="15">
        <f t="shared" si="29"/>
        <v>116188319004.60001</v>
      </c>
      <c r="Q182" s="17">
        <v>2651214950</v>
      </c>
      <c r="R182" s="17">
        <v>113537104054.60001</v>
      </c>
      <c r="S182" s="15">
        <f t="shared" si="30"/>
        <v>2203962625911.1396</v>
      </c>
      <c r="T182" s="17">
        <v>691061151489.38</v>
      </c>
      <c r="U182" s="17">
        <v>485863015297.40997</v>
      </c>
      <c r="V182" s="17">
        <v>910384029894.90002</v>
      </c>
      <c r="W182" s="17">
        <v>1204981271499.74</v>
      </c>
      <c r="X182" s="17">
        <v>83892355981.139999</v>
      </c>
      <c r="Y182" s="17">
        <v>35159473666</v>
      </c>
      <c r="Z182" s="17">
        <v>-1207378671917.4299</v>
      </c>
      <c r="AA182" s="15">
        <f t="shared" si="31"/>
        <v>0</v>
      </c>
      <c r="AB182" s="17"/>
      <c r="AC182" s="15">
        <f t="shared" si="32"/>
        <v>12841065877.33</v>
      </c>
      <c r="AD182" s="17">
        <v>431947342.42000002</v>
      </c>
      <c r="AE182" s="17">
        <v>178910697</v>
      </c>
      <c r="AF182" s="17">
        <v>2287867324.9099998</v>
      </c>
      <c r="AG182" s="17">
        <v>9942340513</v>
      </c>
      <c r="AH182" s="14">
        <f t="shared" si="33"/>
        <v>2511746350765.5503</v>
      </c>
      <c r="AI182" s="15">
        <f t="shared" si="34"/>
        <v>36377284647.199997</v>
      </c>
      <c r="AJ182" s="18">
        <f t="shared" si="35"/>
        <v>36377284647.199997</v>
      </c>
      <c r="AK182" s="17">
        <v>110822539</v>
      </c>
      <c r="AL182" s="17"/>
      <c r="AM182" s="17"/>
      <c r="AN182" s="17">
        <v>1997940350</v>
      </c>
      <c r="AO182" s="17">
        <v>33780797573.200001</v>
      </c>
      <c r="AP182" s="17">
        <v>487724185</v>
      </c>
      <c r="AQ182" s="18">
        <f t="shared" si="36"/>
        <v>0</v>
      </c>
      <c r="AR182" s="17"/>
      <c r="AS182" s="17"/>
      <c r="AT182" s="15">
        <f t="shared" ref="AT182:AU201" si="39">SUM(AU182)</f>
        <v>2475369066118.3501</v>
      </c>
      <c r="AU182" s="18">
        <f t="shared" si="39"/>
        <v>2475369066118.3501</v>
      </c>
      <c r="AV182" s="17">
        <v>2475369066118.3501</v>
      </c>
    </row>
    <row r="183" spans="1:48" x14ac:dyDescent="0.25">
      <c r="A183" s="10">
        <v>182</v>
      </c>
      <c r="B183" s="11" t="s">
        <v>400</v>
      </c>
      <c r="C183" s="12" t="s">
        <v>401</v>
      </c>
      <c r="D183" s="13" t="s">
        <v>59</v>
      </c>
      <c r="E183" s="14">
        <f t="shared" si="27"/>
        <v>2916854233298.5205</v>
      </c>
      <c r="F183" s="15">
        <f t="shared" si="28"/>
        <v>129012517080.24001</v>
      </c>
      <c r="G183" s="16">
        <v>34015737698</v>
      </c>
      <c r="H183" s="17">
        <v>30000000000</v>
      </c>
      <c r="I183" s="17">
        <v>72081541695.75</v>
      </c>
      <c r="J183" s="17">
        <v>-1957780497</v>
      </c>
      <c r="K183" s="17">
        <v>-20953750246.59</v>
      </c>
      <c r="L183" s="17"/>
      <c r="M183" s="17">
        <v>15826768430.08</v>
      </c>
      <c r="N183" s="17"/>
      <c r="O183" s="17"/>
      <c r="P183" s="15">
        <f t="shared" si="29"/>
        <v>82951045902.690002</v>
      </c>
      <c r="Q183" s="17"/>
      <c r="R183" s="17">
        <v>82951045902.690002</v>
      </c>
      <c r="S183" s="15">
        <f t="shared" si="30"/>
        <v>2585457273957.0903</v>
      </c>
      <c r="T183" s="17">
        <v>597567381776</v>
      </c>
      <c r="U183" s="17">
        <v>492205270889.54999</v>
      </c>
      <c r="V183" s="17">
        <v>1064781549316.17</v>
      </c>
      <c r="W183" s="17">
        <v>1594072686733.4302</v>
      </c>
      <c r="X183" s="17">
        <v>92713117747.919998</v>
      </c>
      <c r="Y183" s="17"/>
      <c r="Z183" s="17">
        <v>-1255882732505.98</v>
      </c>
      <c r="AA183" s="15">
        <f t="shared" si="31"/>
        <v>0</v>
      </c>
      <c r="AB183" s="17"/>
      <c r="AC183" s="15">
        <f t="shared" si="32"/>
        <v>119433396358.50002</v>
      </c>
      <c r="AD183" s="17"/>
      <c r="AE183" s="17"/>
      <c r="AF183" s="17">
        <v>4696660964.9499998</v>
      </c>
      <c r="AG183" s="17">
        <v>114736735393.55002</v>
      </c>
      <c r="AH183" s="14">
        <f t="shared" si="33"/>
        <v>2916854233298.52</v>
      </c>
      <c r="AI183" s="15">
        <f t="shared" si="34"/>
        <v>26045021906.93</v>
      </c>
      <c r="AJ183" s="18">
        <f t="shared" si="35"/>
        <v>26045021906.93</v>
      </c>
      <c r="AK183" s="19">
        <v>14176268</v>
      </c>
      <c r="AL183" s="17"/>
      <c r="AM183" s="17"/>
      <c r="AN183" s="17">
        <v>1102845080</v>
      </c>
      <c r="AO183" s="17"/>
      <c r="AP183" s="17">
        <v>24928000558.93</v>
      </c>
      <c r="AQ183" s="18">
        <f t="shared" si="36"/>
        <v>0</v>
      </c>
      <c r="AR183" s="17"/>
      <c r="AS183" s="17"/>
      <c r="AT183" s="15">
        <f t="shared" si="39"/>
        <v>2890809211391.5898</v>
      </c>
      <c r="AU183" s="18">
        <f t="shared" si="39"/>
        <v>2890809211391.5898</v>
      </c>
      <c r="AV183" s="17">
        <v>2890809211391.5898</v>
      </c>
    </row>
    <row r="184" spans="1:48" x14ac:dyDescent="0.25">
      <c r="A184" s="10">
        <v>183</v>
      </c>
      <c r="B184" s="11" t="s">
        <v>402</v>
      </c>
      <c r="C184" s="12" t="s">
        <v>403</v>
      </c>
      <c r="D184" s="13" t="s">
        <v>48</v>
      </c>
      <c r="E184" s="14">
        <f t="shared" si="27"/>
        <v>3116090963844.9106</v>
      </c>
      <c r="F184" s="15">
        <f t="shared" si="28"/>
        <v>265998698751.47403</v>
      </c>
      <c r="G184" s="16">
        <v>146431243026.5</v>
      </c>
      <c r="H184" s="17"/>
      <c r="I184" s="17">
        <v>117710976188.28999</v>
      </c>
      <c r="J184" s="17">
        <v>3175784159.23</v>
      </c>
      <c r="K184" s="17">
        <v>-27359053295.666</v>
      </c>
      <c r="L184" s="17">
        <v>131483248.17</v>
      </c>
      <c r="M184" s="17">
        <v>25908265424.950001</v>
      </c>
      <c r="N184" s="17"/>
      <c r="O184" s="17"/>
      <c r="P184" s="15">
        <f t="shared" si="29"/>
        <v>350670212556.53003</v>
      </c>
      <c r="Q184" s="17">
        <v>8675000000</v>
      </c>
      <c r="R184" s="17">
        <v>341995212556.53003</v>
      </c>
      <c r="S184" s="15">
        <f t="shared" si="30"/>
        <v>2405043321671.2588</v>
      </c>
      <c r="T184" s="17">
        <v>577164347509.69995</v>
      </c>
      <c r="U184" s="17">
        <v>485558023098.06</v>
      </c>
      <c r="V184" s="17">
        <v>1099573651418.79</v>
      </c>
      <c r="W184" s="17">
        <v>1459802794770.96</v>
      </c>
      <c r="X184" s="17">
        <v>89231193322.639008</v>
      </c>
      <c r="Y184" s="17">
        <v>19035601123</v>
      </c>
      <c r="Z184" s="17">
        <v>-1325322289571.8899</v>
      </c>
      <c r="AA184" s="15">
        <f t="shared" si="31"/>
        <v>0</v>
      </c>
      <c r="AB184" s="17"/>
      <c r="AC184" s="15">
        <f t="shared" si="32"/>
        <v>94378730865.64801</v>
      </c>
      <c r="AD184" s="17">
        <v>522228865.67000002</v>
      </c>
      <c r="AE184" s="17"/>
      <c r="AF184" s="17">
        <v>6483884012.6000004</v>
      </c>
      <c r="AG184" s="17">
        <v>87372617987.378006</v>
      </c>
      <c r="AH184" s="14">
        <f t="shared" si="33"/>
        <v>3116090963844.8999</v>
      </c>
      <c r="AI184" s="15">
        <f t="shared" si="34"/>
        <v>31740066977.279999</v>
      </c>
      <c r="AJ184" s="18">
        <f t="shared" si="35"/>
        <v>31740066977.279999</v>
      </c>
      <c r="AK184" s="17"/>
      <c r="AL184" s="17"/>
      <c r="AM184" s="17"/>
      <c r="AN184" s="17">
        <v>6406469215.2799997</v>
      </c>
      <c r="AO184" s="17">
        <v>14787729962</v>
      </c>
      <c r="AP184" s="17">
        <v>10545867800</v>
      </c>
      <c r="AQ184" s="18">
        <f t="shared" si="36"/>
        <v>0</v>
      </c>
      <c r="AR184" s="17"/>
      <c r="AS184" s="17"/>
      <c r="AT184" s="15">
        <f t="shared" si="39"/>
        <v>3084350896867.6201</v>
      </c>
      <c r="AU184" s="18">
        <f t="shared" si="39"/>
        <v>3084350896867.6201</v>
      </c>
      <c r="AV184" s="17">
        <v>3084350896867.6201</v>
      </c>
    </row>
    <row r="185" spans="1:48" x14ac:dyDescent="0.25">
      <c r="A185" s="10">
        <v>184</v>
      </c>
      <c r="B185" s="11" t="s">
        <v>404</v>
      </c>
      <c r="C185" s="12" t="s">
        <v>405</v>
      </c>
      <c r="D185" s="13" t="s">
        <v>48</v>
      </c>
      <c r="E185" s="14">
        <f t="shared" si="27"/>
        <v>3366883430103.0649</v>
      </c>
      <c r="F185" s="15">
        <f t="shared" si="28"/>
        <v>279046310011.51404</v>
      </c>
      <c r="G185" s="16">
        <v>178361046906.38</v>
      </c>
      <c r="H185" s="17"/>
      <c r="I185" s="17">
        <v>77726680821.380005</v>
      </c>
      <c r="J185" s="17">
        <v>3460341296</v>
      </c>
      <c r="K185" s="17">
        <v>-12544838232.799999</v>
      </c>
      <c r="L185" s="17">
        <v>159782905.33000001</v>
      </c>
      <c r="M185" s="17">
        <v>31883296315.223999</v>
      </c>
      <c r="N185" s="17"/>
      <c r="O185" s="17"/>
      <c r="P185" s="15">
        <f t="shared" si="29"/>
        <v>121535170052.75</v>
      </c>
      <c r="Q185" s="17"/>
      <c r="R185" s="17">
        <v>121535170052.75</v>
      </c>
      <c r="S185" s="15">
        <f t="shared" si="30"/>
        <v>2793295645271.0049</v>
      </c>
      <c r="T185" s="17">
        <v>282903813984</v>
      </c>
      <c r="U185" s="17">
        <v>618074508669</v>
      </c>
      <c r="V185" s="17">
        <v>1144818713804</v>
      </c>
      <c r="W185" s="17">
        <v>2107217529102</v>
      </c>
      <c r="X185" s="17">
        <v>156349781539</v>
      </c>
      <c r="Y185" s="17">
        <v>10810621000</v>
      </c>
      <c r="Z185" s="17">
        <v>-1526879322826.9951</v>
      </c>
      <c r="AA185" s="15">
        <f t="shared" si="31"/>
        <v>0</v>
      </c>
      <c r="AB185" s="17"/>
      <c r="AC185" s="15">
        <f t="shared" si="32"/>
        <v>173006304767.7959</v>
      </c>
      <c r="AD185" s="17"/>
      <c r="AE185" s="17">
        <v>242975500</v>
      </c>
      <c r="AF185" s="17">
        <v>1082270318</v>
      </c>
      <c r="AG185" s="17">
        <v>171681058949.7959</v>
      </c>
      <c r="AH185" s="14">
        <f t="shared" si="33"/>
        <v>3366883430103.0645</v>
      </c>
      <c r="AI185" s="15">
        <f t="shared" si="34"/>
        <v>61148270093.550003</v>
      </c>
      <c r="AJ185" s="18">
        <f t="shared" si="35"/>
        <v>61148270093.550003</v>
      </c>
      <c r="AK185" s="17">
        <v>21360014032</v>
      </c>
      <c r="AL185" s="17"/>
      <c r="AM185" s="17"/>
      <c r="AN185" s="17">
        <v>1018227223.55</v>
      </c>
      <c r="AO185" s="17">
        <v>36042344917</v>
      </c>
      <c r="AP185" s="17">
        <v>2727683921</v>
      </c>
      <c r="AQ185" s="18">
        <f t="shared" si="36"/>
        <v>0</v>
      </c>
      <c r="AR185" s="17"/>
      <c r="AS185" s="17"/>
      <c r="AT185" s="15">
        <f t="shared" si="39"/>
        <v>3305735160009.5146</v>
      </c>
      <c r="AU185" s="18">
        <f t="shared" si="39"/>
        <v>3305735160009.5146</v>
      </c>
      <c r="AV185" s="17">
        <v>3305735160009.5146</v>
      </c>
    </row>
    <row r="186" spans="1:48" x14ac:dyDescent="0.25">
      <c r="A186" s="10">
        <v>185</v>
      </c>
      <c r="B186" s="11" t="s">
        <v>406</v>
      </c>
      <c r="C186" s="12" t="s">
        <v>407</v>
      </c>
      <c r="D186" s="13" t="s">
        <v>48</v>
      </c>
      <c r="E186" s="14">
        <f t="shared" si="27"/>
        <v>4590474285434.4795</v>
      </c>
      <c r="F186" s="15">
        <f t="shared" si="28"/>
        <v>413925927200.76001</v>
      </c>
      <c r="G186" s="16">
        <v>302541148811.23999</v>
      </c>
      <c r="H186" s="17"/>
      <c r="I186" s="17">
        <v>68607172508.879997</v>
      </c>
      <c r="J186" s="17">
        <v>7880000000</v>
      </c>
      <c r="K186" s="17">
        <v>-11317935348.51</v>
      </c>
      <c r="L186" s="17">
        <v>486654225</v>
      </c>
      <c r="M186" s="17">
        <v>45728887004.150002</v>
      </c>
      <c r="N186" s="17"/>
      <c r="O186" s="17"/>
      <c r="P186" s="15">
        <f t="shared" si="29"/>
        <v>663780902893.01001</v>
      </c>
      <c r="Q186" s="17"/>
      <c r="R186" s="17">
        <v>663780902893.01001</v>
      </c>
      <c r="S186" s="15">
        <f t="shared" si="30"/>
        <v>3388919398964.7993</v>
      </c>
      <c r="T186" s="17">
        <v>633953068676.42004</v>
      </c>
      <c r="U186" s="17">
        <v>765066894892.91003</v>
      </c>
      <c r="V186" s="17">
        <v>1527406816574.6001</v>
      </c>
      <c r="W186" s="17">
        <v>1717133846992.5</v>
      </c>
      <c r="X186" s="17">
        <v>108479503906.47</v>
      </c>
      <c r="Y186" s="17">
        <v>49801835915</v>
      </c>
      <c r="Z186" s="17">
        <v>-1412922567993.1001</v>
      </c>
      <c r="AA186" s="15">
        <f t="shared" si="31"/>
        <v>0</v>
      </c>
      <c r="AB186" s="17"/>
      <c r="AC186" s="15">
        <f t="shared" si="32"/>
        <v>123848056375.91</v>
      </c>
      <c r="AD186" s="17"/>
      <c r="AE186" s="17">
        <v>17237186000</v>
      </c>
      <c r="AF186" s="17">
        <v>3771926318.1599998</v>
      </c>
      <c r="AG186" s="17">
        <v>102838944057.75</v>
      </c>
      <c r="AH186" s="14">
        <f t="shared" si="33"/>
        <v>4590474285434.3926</v>
      </c>
      <c r="AI186" s="15">
        <f t="shared" si="34"/>
        <v>39611320460.292999</v>
      </c>
      <c r="AJ186" s="18">
        <f t="shared" si="35"/>
        <v>39611320460.292999</v>
      </c>
      <c r="AK186" s="17">
        <v>210385047.31</v>
      </c>
      <c r="AL186" s="17"/>
      <c r="AM186" s="17"/>
      <c r="AN186" s="17">
        <v>1487874717.983</v>
      </c>
      <c r="AO186" s="17">
        <v>21660322355</v>
      </c>
      <c r="AP186" s="17">
        <v>16252738340</v>
      </c>
      <c r="AQ186" s="18">
        <f t="shared" si="36"/>
        <v>0</v>
      </c>
      <c r="AR186" s="17"/>
      <c r="AS186" s="17"/>
      <c r="AT186" s="15">
        <f t="shared" si="39"/>
        <v>4550862964974.0996</v>
      </c>
      <c r="AU186" s="18">
        <f t="shared" si="39"/>
        <v>4550862964974.0996</v>
      </c>
      <c r="AV186" s="17">
        <v>4550862964974.0996</v>
      </c>
    </row>
    <row r="187" spans="1:48" x14ac:dyDescent="0.25">
      <c r="A187" s="10">
        <v>186</v>
      </c>
      <c r="B187" s="11" t="s">
        <v>408</v>
      </c>
      <c r="C187" s="12" t="s">
        <v>409</v>
      </c>
      <c r="D187" s="13" t="s">
        <v>48</v>
      </c>
      <c r="E187" s="14">
        <f t="shared" si="27"/>
        <v>5084647496851.5947</v>
      </c>
      <c r="F187" s="15">
        <f t="shared" si="28"/>
        <v>292043912645.31995</v>
      </c>
      <c r="G187" s="16">
        <v>200348559413</v>
      </c>
      <c r="H187" s="17"/>
      <c r="I187" s="17">
        <v>102112397730.23</v>
      </c>
      <c r="J187" s="17"/>
      <c r="K187" s="17">
        <v>-32241796107.25</v>
      </c>
      <c r="L187" s="17">
        <v>130562841.34</v>
      </c>
      <c r="M187" s="17">
        <v>21694188768</v>
      </c>
      <c r="N187" s="17"/>
      <c r="O187" s="17"/>
      <c r="P187" s="15">
        <f t="shared" si="29"/>
        <v>176192622179.20001</v>
      </c>
      <c r="Q187" s="17">
        <v>0</v>
      </c>
      <c r="R187" s="17">
        <v>176192622179.20001</v>
      </c>
      <c r="S187" s="15">
        <f t="shared" si="30"/>
        <v>4564191981126.0752</v>
      </c>
      <c r="T187" s="17">
        <v>1143318858464</v>
      </c>
      <c r="U187" s="17">
        <v>467970767387.5741</v>
      </c>
      <c r="V187" s="17">
        <v>1131542344915.78</v>
      </c>
      <c r="W187" s="17">
        <v>2673811519300.4399</v>
      </c>
      <c r="X187" s="17">
        <v>66494595086.589996</v>
      </c>
      <c r="Y187" s="17">
        <v>105970076814</v>
      </c>
      <c r="Z187" s="17">
        <v>-1024916180842.3092</v>
      </c>
      <c r="AA187" s="15">
        <f t="shared" si="31"/>
        <v>0</v>
      </c>
      <c r="AB187" s="17"/>
      <c r="AC187" s="15">
        <f t="shared" si="32"/>
        <v>52218980901</v>
      </c>
      <c r="AD187" s="17"/>
      <c r="AE187" s="17">
        <v>1086445000</v>
      </c>
      <c r="AF187" s="17">
        <v>417337194</v>
      </c>
      <c r="AG187" s="17">
        <v>50715198707</v>
      </c>
      <c r="AH187" s="14">
        <f t="shared" si="33"/>
        <v>5084647496851.5908</v>
      </c>
      <c r="AI187" s="15">
        <f t="shared" si="34"/>
        <v>23193060087.989998</v>
      </c>
      <c r="AJ187" s="18">
        <f t="shared" si="35"/>
        <v>23193060087.989998</v>
      </c>
      <c r="AK187" s="17">
        <v>10333122</v>
      </c>
      <c r="AL187" s="17"/>
      <c r="AM187" s="17"/>
      <c r="AN187" s="17">
        <v>4050905253.9899998</v>
      </c>
      <c r="AO187" s="17">
        <v>19131821712</v>
      </c>
      <c r="AP187" s="17"/>
      <c r="AQ187" s="18">
        <f t="shared" si="36"/>
        <v>0</v>
      </c>
      <c r="AR187" s="17"/>
      <c r="AS187" s="17"/>
      <c r="AT187" s="15">
        <f t="shared" si="39"/>
        <v>5061454436763.6006</v>
      </c>
      <c r="AU187" s="18">
        <f t="shared" si="39"/>
        <v>5061454436763.6006</v>
      </c>
      <c r="AV187" s="17">
        <v>5061454436763.6006</v>
      </c>
    </row>
    <row r="188" spans="1:48" x14ac:dyDescent="0.25">
      <c r="A188" s="10">
        <v>187</v>
      </c>
      <c r="B188" s="11" t="s">
        <v>410</v>
      </c>
      <c r="C188" s="12" t="s">
        <v>411</v>
      </c>
      <c r="D188" s="13" t="s">
        <v>48</v>
      </c>
      <c r="E188" s="14">
        <f t="shared" si="27"/>
        <v>3504789426758.8887</v>
      </c>
      <c r="F188" s="15">
        <f t="shared" si="28"/>
        <v>239846054980.17001</v>
      </c>
      <c r="G188" s="16">
        <v>164793162040</v>
      </c>
      <c r="H188" s="17"/>
      <c r="I188" s="17">
        <v>44257837000</v>
      </c>
      <c r="J188" s="17">
        <v>10927896029.6</v>
      </c>
      <c r="K188" s="17">
        <v>-14188191515.280001</v>
      </c>
      <c r="L188" s="17"/>
      <c r="M188" s="17">
        <v>34055351425.849998</v>
      </c>
      <c r="N188" s="17"/>
      <c r="O188" s="17"/>
      <c r="P188" s="15">
        <f t="shared" si="29"/>
        <v>209171352035.51999</v>
      </c>
      <c r="Q188" s="17"/>
      <c r="R188" s="17">
        <v>209171352035.51999</v>
      </c>
      <c r="S188" s="15">
        <f t="shared" si="30"/>
        <v>3014250447800.9692</v>
      </c>
      <c r="T188" s="17">
        <v>636995375175.27002</v>
      </c>
      <c r="U188" s="17">
        <v>496933517250.15002</v>
      </c>
      <c r="V188" s="17">
        <v>1042432759129.1</v>
      </c>
      <c r="W188" s="17">
        <v>2222249542180.5</v>
      </c>
      <c r="X188" s="17">
        <v>241917408492.35001</v>
      </c>
      <c r="Y188" s="17">
        <v>38134396529</v>
      </c>
      <c r="Z188" s="17">
        <v>-1664412550955.3999</v>
      </c>
      <c r="AA188" s="15">
        <f t="shared" si="31"/>
        <v>0</v>
      </c>
      <c r="AB188" s="17"/>
      <c r="AC188" s="15">
        <f t="shared" si="32"/>
        <v>41521571942.229401</v>
      </c>
      <c r="AD188" s="17">
        <v>1220975000</v>
      </c>
      <c r="AE188" s="17">
        <v>2581000000</v>
      </c>
      <c r="AF188" s="17">
        <v>4720115009.0003996</v>
      </c>
      <c r="AG188" s="17">
        <v>32999481933.229</v>
      </c>
      <c r="AH188" s="14">
        <f t="shared" si="33"/>
        <v>3504789426758.7998</v>
      </c>
      <c r="AI188" s="15">
        <f t="shared" si="34"/>
        <v>158276603167</v>
      </c>
      <c r="AJ188" s="18">
        <f t="shared" si="35"/>
        <v>77601047261</v>
      </c>
      <c r="AK188" s="17">
        <v>706680192</v>
      </c>
      <c r="AL188" s="17">
        <v>7441603672</v>
      </c>
      <c r="AM188" s="17">
        <v>49466522234</v>
      </c>
      <c r="AN188" s="17">
        <v>682116802</v>
      </c>
      <c r="AO188" s="17">
        <v>18870959987</v>
      </c>
      <c r="AP188" s="17">
        <v>433164374</v>
      </c>
      <c r="AQ188" s="18">
        <f t="shared" si="36"/>
        <v>80675555906</v>
      </c>
      <c r="AR188" s="17">
        <v>80675555906</v>
      </c>
      <c r="AS188" s="17"/>
      <c r="AT188" s="15">
        <f t="shared" si="39"/>
        <v>3346512823591.7998</v>
      </c>
      <c r="AU188" s="18">
        <f t="shared" si="39"/>
        <v>3346512823591.7998</v>
      </c>
      <c r="AV188" s="17">
        <v>3346512823591.7998</v>
      </c>
    </row>
    <row r="189" spans="1:48" x14ac:dyDescent="0.25">
      <c r="A189" s="10">
        <v>188</v>
      </c>
      <c r="B189" s="11" t="s">
        <v>412</v>
      </c>
      <c r="C189" s="12" t="s">
        <v>413</v>
      </c>
      <c r="D189" s="13" t="s">
        <v>48</v>
      </c>
      <c r="E189" s="14">
        <f t="shared" si="27"/>
        <v>6132256105267</v>
      </c>
      <c r="F189" s="15">
        <f t="shared" si="28"/>
        <v>200267395913</v>
      </c>
      <c r="G189" s="16">
        <v>107321717699</v>
      </c>
      <c r="H189" s="17"/>
      <c r="I189" s="17">
        <v>8326666756</v>
      </c>
      <c r="J189" s="17">
        <v>31538726442</v>
      </c>
      <c r="K189" s="17">
        <v>-117825</v>
      </c>
      <c r="L189" s="17">
        <v>232703037</v>
      </c>
      <c r="M189" s="17">
        <v>52847699804</v>
      </c>
      <c r="N189" s="17"/>
      <c r="O189" s="17"/>
      <c r="P189" s="15">
        <f t="shared" si="29"/>
        <v>163014483826</v>
      </c>
      <c r="Q189" s="17"/>
      <c r="R189" s="17">
        <v>163014483826</v>
      </c>
      <c r="S189" s="15">
        <f t="shared" si="30"/>
        <v>5603479028217</v>
      </c>
      <c r="T189" s="17">
        <v>2468159504427</v>
      </c>
      <c r="U189" s="17">
        <v>544450575046</v>
      </c>
      <c r="V189" s="17">
        <v>1274504774845</v>
      </c>
      <c r="W189" s="17">
        <v>2233881018085</v>
      </c>
      <c r="X189" s="17">
        <v>83326381396</v>
      </c>
      <c r="Y189" s="17">
        <v>20047616988</v>
      </c>
      <c r="Z189" s="17">
        <v>-1020890842570</v>
      </c>
      <c r="AA189" s="15">
        <f t="shared" si="31"/>
        <v>0</v>
      </c>
      <c r="AB189" s="17"/>
      <c r="AC189" s="15">
        <f t="shared" si="32"/>
        <v>165495197311</v>
      </c>
      <c r="AD189" s="17"/>
      <c r="AE189" s="17"/>
      <c r="AF189" s="17"/>
      <c r="AG189" s="17">
        <v>165495197311</v>
      </c>
      <c r="AH189" s="14">
        <f t="shared" si="33"/>
        <v>6132256105264.1904</v>
      </c>
      <c r="AI189" s="15">
        <f t="shared" si="34"/>
        <v>48907644897.190002</v>
      </c>
      <c r="AJ189" s="18">
        <f t="shared" si="35"/>
        <v>48907644897.190002</v>
      </c>
      <c r="AK189" s="17">
        <v>57977282</v>
      </c>
      <c r="AL189" s="17"/>
      <c r="AM189" s="17"/>
      <c r="AN189" s="17">
        <v>13051831953.5</v>
      </c>
      <c r="AO189" s="17"/>
      <c r="AP189" s="17">
        <v>35797835661.690002</v>
      </c>
      <c r="AQ189" s="18">
        <f t="shared" si="36"/>
        <v>0</v>
      </c>
      <c r="AR189" s="17"/>
      <c r="AS189" s="17"/>
      <c r="AT189" s="15">
        <f t="shared" si="39"/>
        <v>6083348460367</v>
      </c>
      <c r="AU189" s="18">
        <f t="shared" si="39"/>
        <v>6083348460367</v>
      </c>
      <c r="AV189" s="17">
        <v>6083348460367</v>
      </c>
    </row>
    <row r="190" spans="1:48" x14ac:dyDescent="0.25">
      <c r="A190" s="10">
        <v>189</v>
      </c>
      <c r="B190" s="11" t="s">
        <v>414</v>
      </c>
      <c r="C190" s="12" t="s">
        <v>415</v>
      </c>
      <c r="D190" s="13" t="s">
        <v>59</v>
      </c>
      <c r="E190" s="14">
        <f t="shared" si="27"/>
        <v>3190931038152.8276</v>
      </c>
      <c r="F190" s="15">
        <f t="shared" si="28"/>
        <v>309834047091.96997</v>
      </c>
      <c r="G190" s="16">
        <v>221829405728</v>
      </c>
      <c r="H190" s="17"/>
      <c r="I190" s="17">
        <v>73687026097</v>
      </c>
      <c r="J190" s="17">
        <v>19233205850</v>
      </c>
      <c r="K190" s="17">
        <v>-49244361601.32</v>
      </c>
      <c r="L190" s="17">
        <v>32189500</v>
      </c>
      <c r="M190" s="17">
        <v>44296581518.290001</v>
      </c>
      <c r="N190" s="17"/>
      <c r="O190" s="17"/>
      <c r="P190" s="15">
        <f t="shared" si="29"/>
        <v>202793400532.26001</v>
      </c>
      <c r="Q190" s="17"/>
      <c r="R190" s="17">
        <v>202793400532.26001</v>
      </c>
      <c r="S190" s="15">
        <f t="shared" si="30"/>
        <v>2657534232213.7505</v>
      </c>
      <c r="T190" s="17">
        <v>856430382704</v>
      </c>
      <c r="U190" s="17">
        <v>442312915721.82001</v>
      </c>
      <c r="V190" s="17">
        <v>1024939363260</v>
      </c>
      <c r="W190" s="17">
        <v>933706886656</v>
      </c>
      <c r="X190" s="17">
        <v>279848694597.92999</v>
      </c>
      <c r="Y190" s="17">
        <v>18487864386</v>
      </c>
      <c r="Z190" s="17">
        <v>-898191875112</v>
      </c>
      <c r="AA190" s="15">
        <f t="shared" si="31"/>
        <v>0</v>
      </c>
      <c r="AB190" s="17"/>
      <c r="AC190" s="15">
        <f t="shared" si="32"/>
        <v>20769358314.847</v>
      </c>
      <c r="AD190" s="17">
        <v>1159717769</v>
      </c>
      <c r="AE190" s="17">
        <v>6457500000</v>
      </c>
      <c r="AF190" s="17">
        <v>1157949904</v>
      </c>
      <c r="AG190" s="17">
        <v>11994190641.847</v>
      </c>
      <c r="AH190" s="14">
        <f t="shared" si="33"/>
        <v>3190931038152.8301</v>
      </c>
      <c r="AI190" s="15">
        <f t="shared" si="34"/>
        <v>12567654586.42</v>
      </c>
      <c r="AJ190" s="18">
        <f t="shared" si="35"/>
        <v>12567654586.42</v>
      </c>
      <c r="AK190" s="17">
        <v>343974681</v>
      </c>
      <c r="AL190" s="17"/>
      <c r="AM190" s="17"/>
      <c r="AN190" s="17">
        <v>2254311284.7199998</v>
      </c>
      <c r="AO190" s="17">
        <v>6808888717.6999998</v>
      </c>
      <c r="AP190" s="17">
        <v>3160479903</v>
      </c>
      <c r="AQ190" s="18">
        <f t="shared" si="36"/>
        <v>0</v>
      </c>
      <c r="AR190" s="17"/>
      <c r="AS190" s="17"/>
      <c r="AT190" s="15">
        <f t="shared" si="39"/>
        <v>3178363383566.4102</v>
      </c>
      <c r="AU190" s="18">
        <f t="shared" si="39"/>
        <v>3178363383566.4102</v>
      </c>
      <c r="AV190" s="17">
        <v>3178363383566.4102</v>
      </c>
    </row>
    <row r="191" spans="1:48" x14ac:dyDescent="0.25">
      <c r="A191" s="10">
        <v>190</v>
      </c>
      <c r="B191" s="11" t="s">
        <v>416</v>
      </c>
      <c r="C191" s="12" t="s">
        <v>417</v>
      </c>
      <c r="D191" s="13" t="s">
        <v>48</v>
      </c>
      <c r="E191" s="14">
        <f t="shared" si="27"/>
        <v>4548688282913.0898</v>
      </c>
      <c r="F191" s="15">
        <f t="shared" si="28"/>
        <v>296960356916.29999</v>
      </c>
      <c r="G191" s="16">
        <v>202091148192.5</v>
      </c>
      <c r="H191" s="17"/>
      <c r="I191" s="17">
        <v>38265165588</v>
      </c>
      <c r="J191" s="17">
        <v>36111786775.199997</v>
      </c>
      <c r="K191" s="17">
        <v>-14624259572</v>
      </c>
      <c r="L191" s="17">
        <v>91565399</v>
      </c>
      <c r="M191" s="17">
        <v>35024950533.599998</v>
      </c>
      <c r="N191" s="17"/>
      <c r="O191" s="17"/>
      <c r="P191" s="15">
        <f t="shared" si="29"/>
        <v>126335036385.72</v>
      </c>
      <c r="Q191" s="17"/>
      <c r="R191" s="17">
        <v>126335036385.72</v>
      </c>
      <c r="S191" s="15">
        <f t="shared" si="30"/>
        <v>3844748357518.2695</v>
      </c>
      <c r="T191" s="17">
        <v>740069826489.55005</v>
      </c>
      <c r="U191" s="17">
        <v>659408299708</v>
      </c>
      <c r="V191" s="17">
        <v>1420934740781</v>
      </c>
      <c r="W191" s="17">
        <v>2300264078380.25</v>
      </c>
      <c r="X191" s="17">
        <v>120843823216</v>
      </c>
      <c r="Y191" s="17">
        <v>556338000</v>
      </c>
      <c r="Z191" s="17">
        <v>-1397328749056.53</v>
      </c>
      <c r="AA191" s="15">
        <f t="shared" si="31"/>
        <v>0</v>
      </c>
      <c r="AB191" s="17"/>
      <c r="AC191" s="15">
        <f t="shared" si="32"/>
        <v>280644532092.79999</v>
      </c>
      <c r="AD191" s="17"/>
      <c r="AE191" s="17">
        <v>16134562688</v>
      </c>
      <c r="AF191" s="17">
        <v>6886664535.8000002</v>
      </c>
      <c r="AG191" s="17">
        <v>257623304869</v>
      </c>
      <c r="AH191" s="14">
        <f t="shared" si="33"/>
        <v>4548688282913.0898</v>
      </c>
      <c r="AI191" s="15">
        <f t="shared" si="34"/>
        <v>19470388884.169998</v>
      </c>
      <c r="AJ191" s="18">
        <f t="shared" si="35"/>
        <v>19470388884.169998</v>
      </c>
      <c r="AK191" s="17">
        <v>398768690</v>
      </c>
      <c r="AL191" s="17"/>
      <c r="AM191" s="17"/>
      <c r="AN191" s="17">
        <v>857079886.16999996</v>
      </c>
      <c r="AO191" s="17">
        <v>5812201714</v>
      </c>
      <c r="AP191" s="17">
        <v>12402338594</v>
      </c>
      <c r="AQ191" s="18">
        <f t="shared" si="36"/>
        <v>0</v>
      </c>
      <c r="AR191" s="17"/>
      <c r="AS191" s="17"/>
      <c r="AT191" s="15">
        <f t="shared" si="39"/>
        <v>4529217894028.9199</v>
      </c>
      <c r="AU191" s="18">
        <f t="shared" si="39"/>
        <v>4529217894028.9199</v>
      </c>
      <c r="AV191" s="17">
        <v>4529217894028.9199</v>
      </c>
    </row>
    <row r="192" spans="1:48" x14ac:dyDescent="0.25">
      <c r="A192" s="10">
        <v>191</v>
      </c>
      <c r="B192" s="11" t="s">
        <v>418</v>
      </c>
      <c r="C192" s="12" t="s">
        <v>419</v>
      </c>
      <c r="D192" s="13" t="s">
        <v>48</v>
      </c>
      <c r="E192" s="14">
        <f t="shared" si="27"/>
        <v>3081268497841.0601</v>
      </c>
      <c r="F192" s="15">
        <f t="shared" si="28"/>
        <v>295700898822.79999</v>
      </c>
      <c r="G192" s="16">
        <v>212529458677</v>
      </c>
      <c r="H192" s="17"/>
      <c r="I192" s="17">
        <v>127290179069</v>
      </c>
      <c r="J192" s="17">
        <v>4564012085</v>
      </c>
      <c r="K192" s="17">
        <v>-68972769843.899994</v>
      </c>
      <c r="L192" s="17">
        <v>32357667</v>
      </c>
      <c r="M192" s="17">
        <v>20257661168.700001</v>
      </c>
      <c r="N192" s="17"/>
      <c r="O192" s="17"/>
      <c r="P192" s="15">
        <f t="shared" si="29"/>
        <v>175557645819.82999</v>
      </c>
      <c r="Q192" s="17"/>
      <c r="R192" s="17">
        <v>175557645819.82999</v>
      </c>
      <c r="S192" s="15">
        <f t="shared" si="30"/>
        <v>2179450659685.4099</v>
      </c>
      <c r="T192" s="17">
        <v>731635902603</v>
      </c>
      <c r="U192" s="17">
        <v>532836380349</v>
      </c>
      <c r="V192" s="17">
        <v>1072911384674</v>
      </c>
      <c r="W192" s="17">
        <v>1198472611965</v>
      </c>
      <c r="X192" s="17">
        <v>7407270251</v>
      </c>
      <c r="Y192" s="17">
        <v>26251570488</v>
      </c>
      <c r="Z192" s="17">
        <v>-1390064460644.5901</v>
      </c>
      <c r="AA192" s="15">
        <f t="shared" si="31"/>
        <v>7530205479</v>
      </c>
      <c r="AB192" s="17">
        <v>7530205479</v>
      </c>
      <c r="AC192" s="15">
        <f t="shared" si="32"/>
        <v>423029088034.02002</v>
      </c>
      <c r="AD192" s="17"/>
      <c r="AE192" s="17">
        <v>11567666650</v>
      </c>
      <c r="AF192" s="17">
        <v>2424324000</v>
      </c>
      <c r="AG192" s="17">
        <v>409037097384.02002</v>
      </c>
      <c r="AH192" s="14">
        <f t="shared" si="33"/>
        <v>3081268497841.0601</v>
      </c>
      <c r="AI192" s="15">
        <f t="shared" si="34"/>
        <v>22583391149</v>
      </c>
      <c r="AJ192" s="18">
        <f t="shared" si="35"/>
        <v>22583391149</v>
      </c>
      <c r="AK192" s="17">
        <v>28321392</v>
      </c>
      <c r="AL192" s="17"/>
      <c r="AM192" s="17"/>
      <c r="AN192" s="17">
        <v>3565969104</v>
      </c>
      <c r="AO192" s="17">
        <v>2982031153</v>
      </c>
      <c r="AP192" s="17">
        <v>16007069500</v>
      </c>
      <c r="AQ192" s="18">
        <f t="shared" si="36"/>
        <v>0</v>
      </c>
      <c r="AR192" s="17"/>
      <c r="AS192" s="17"/>
      <c r="AT192" s="15">
        <f t="shared" si="39"/>
        <v>3058685106692.0601</v>
      </c>
      <c r="AU192" s="18">
        <f t="shared" si="39"/>
        <v>3058685106692.0601</v>
      </c>
      <c r="AV192" s="17">
        <v>3058685106692.0601</v>
      </c>
    </row>
    <row r="193" spans="1:48" x14ac:dyDescent="0.25">
      <c r="A193" s="10">
        <v>192</v>
      </c>
      <c r="B193" s="11" t="s">
        <v>420</v>
      </c>
      <c r="C193" s="12" t="s">
        <v>421</v>
      </c>
      <c r="D193" s="13" t="s">
        <v>48</v>
      </c>
      <c r="E193" s="14">
        <f t="shared" si="27"/>
        <v>4001324130418.4507</v>
      </c>
      <c r="F193" s="15">
        <f t="shared" si="28"/>
        <v>535978337508.05701</v>
      </c>
      <c r="G193" s="16">
        <v>396452845568.29999</v>
      </c>
      <c r="H193" s="17"/>
      <c r="I193" s="17">
        <v>82718770070.199997</v>
      </c>
      <c r="J193" s="17">
        <v>3645388614</v>
      </c>
      <c r="K193" s="17">
        <v>-38806420714.400002</v>
      </c>
      <c r="L193" s="17">
        <v>338831168.39999998</v>
      </c>
      <c r="M193" s="17">
        <v>91628922801.557007</v>
      </c>
      <c r="N193" s="17"/>
      <c r="O193" s="17"/>
      <c r="P193" s="15">
        <f t="shared" si="29"/>
        <v>160632633734</v>
      </c>
      <c r="Q193" s="17"/>
      <c r="R193" s="17">
        <v>160632633734</v>
      </c>
      <c r="S193" s="15">
        <f t="shared" si="30"/>
        <v>3247115789661.3896</v>
      </c>
      <c r="T193" s="17">
        <v>1287177420488</v>
      </c>
      <c r="U193" s="17">
        <v>752440542842.98999</v>
      </c>
      <c r="V193" s="17">
        <v>837035387730.18005</v>
      </c>
      <c r="W193" s="17">
        <v>1233401897099</v>
      </c>
      <c r="X193" s="17">
        <v>371547796694.21997</v>
      </c>
      <c r="Y193" s="17">
        <v>83388457979</v>
      </c>
      <c r="Z193" s="17">
        <v>-1317875713172</v>
      </c>
      <c r="AA193" s="15">
        <f t="shared" si="31"/>
        <v>17296766858</v>
      </c>
      <c r="AB193" s="17">
        <v>17296766858</v>
      </c>
      <c r="AC193" s="15">
        <f t="shared" si="32"/>
        <v>40300602657.003998</v>
      </c>
      <c r="AD193" s="17"/>
      <c r="AE193" s="17">
        <v>10138665074</v>
      </c>
      <c r="AF193" s="17">
        <v>1475884464</v>
      </c>
      <c r="AG193" s="17">
        <v>28686053119.004002</v>
      </c>
      <c r="AH193" s="14">
        <f t="shared" si="33"/>
        <v>4001324130418.4497</v>
      </c>
      <c r="AI193" s="15">
        <f t="shared" si="34"/>
        <v>14184935215.779999</v>
      </c>
      <c r="AJ193" s="18">
        <f t="shared" si="35"/>
        <v>14184935215.779999</v>
      </c>
      <c r="AK193" s="17">
        <v>1058161255.78</v>
      </c>
      <c r="AL193" s="17"/>
      <c r="AM193" s="17"/>
      <c r="AN193" s="17">
        <v>1601231506</v>
      </c>
      <c r="AO193" s="17">
        <v>5285668839</v>
      </c>
      <c r="AP193" s="17">
        <v>6239873615</v>
      </c>
      <c r="AQ193" s="18">
        <f t="shared" si="36"/>
        <v>0</v>
      </c>
      <c r="AR193" s="17"/>
      <c r="AS193" s="17"/>
      <c r="AT193" s="15">
        <f t="shared" si="39"/>
        <v>3987139195202.6699</v>
      </c>
      <c r="AU193" s="18">
        <f t="shared" si="39"/>
        <v>3987139195202.6699</v>
      </c>
      <c r="AV193" s="17">
        <v>3987139195202.6699</v>
      </c>
    </row>
    <row r="194" spans="1:48" x14ac:dyDescent="0.25">
      <c r="A194" s="10">
        <v>193</v>
      </c>
      <c r="B194" s="11" t="s">
        <v>422</v>
      </c>
      <c r="C194" s="12" t="s">
        <v>423</v>
      </c>
      <c r="D194" s="13" t="s">
        <v>59</v>
      </c>
      <c r="E194" s="14">
        <f t="shared" ref="E194:E257" si="40">F194+P194+S194+AA194+AC194</f>
        <v>4159213413942.4893</v>
      </c>
      <c r="F194" s="15">
        <f t="shared" ref="F194:F257" si="41">SUM(G194:O194)</f>
        <v>221682784535.5</v>
      </c>
      <c r="G194" s="16">
        <v>169679195012</v>
      </c>
      <c r="H194" s="17"/>
      <c r="I194" s="17">
        <v>44609442013.639999</v>
      </c>
      <c r="J194" s="17"/>
      <c r="K194" s="17">
        <v>-15332329841.08</v>
      </c>
      <c r="L194" s="17">
        <v>907364967.11000001</v>
      </c>
      <c r="M194" s="17">
        <v>21819112383.830002</v>
      </c>
      <c r="N194" s="17"/>
      <c r="O194" s="17"/>
      <c r="P194" s="15">
        <f t="shared" ref="P194:P257" si="42">SUM(Q194:R194)</f>
        <v>147711480869.14999</v>
      </c>
      <c r="Q194" s="17">
        <v>353023711</v>
      </c>
      <c r="R194" s="17">
        <v>147358457158.14999</v>
      </c>
      <c r="S194" s="15">
        <f t="shared" ref="S194:S257" si="43">SUM(T194:Z194)</f>
        <v>3711271119943.5996</v>
      </c>
      <c r="T194" s="17">
        <v>1024629145895.1</v>
      </c>
      <c r="U194" s="17">
        <v>641115469483.45996</v>
      </c>
      <c r="V194" s="17">
        <v>1644546629925.28</v>
      </c>
      <c r="W194" s="17">
        <v>1983975834376.76</v>
      </c>
      <c r="X194" s="17">
        <v>67150005091.459999</v>
      </c>
      <c r="Y194" s="17">
        <v>17661179718</v>
      </c>
      <c r="Z194" s="17">
        <v>-1667807144546.46</v>
      </c>
      <c r="AA194" s="15">
        <f t="shared" ref="AA194:AA257" si="44">SUM(AB194)</f>
        <v>0</v>
      </c>
      <c r="AB194" s="17"/>
      <c r="AC194" s="15">
        <f t="shared" ref="AC194:AC257" si="45">SUM(AD194:AG194)</f>
        <v>78548028594.23999</v>
      </c>
      <c r="AD194" s="17">
        <v>7700000</v>
      </c>
      <c r="AE194" s="17">
        <v>10829648235</v>
      </c>
      <c r="AF194" s="17">
        <v>2090442585.4000001</v>
      </c>
      <c r="AG194" s="17">
        <v>65620237773.839996</v>
      </c>
      <c r="AH194" s="14">
        <f t="shared" ref="AH194:AH257" si="46">AI194+AT194</f>
        <v>4159213413942.4897</v>
      </c>
      <c r="AI194" s="15">
        <f t="shared" ref="AI194:AI257" si="47">SUM(AJ194+AQ194)</f>
        <v>26884809344.959999</v>
      </c>
      <c r="AJ194" s="18">
        <f t="shared" ref="AJ194:AJ257" si="48">SUM(AK194:AP194)</f>
        <v>26884809344.959999</v>
      </c>
      <c r="AK194" s="17">
        <v>732962252</v>
      </c>
      <c r="AL194" s="17"/>
      <c r="AM194" s="17"/>
      <c r="AN194" s="17">
        <v>1423782394.4200001</v>
      </c>
      <c r="AO194" s="17">
        <v>24728064698.540001</v>
      </c>
      <c r="AP194" s="17"/>
      <c r="AQ194" s="18">
        <f t="shared" ref="AQ194:AQ257" si="49">SUM(AR194:AS194)</f>
        <v>0</v>
      </c>
      <c r="AR194" s="17"/>
      <c r="AS194" s="17"/>
      <c r="AT194" s="15">
        <f t="shared" si="39"/>
        <v>4132328604597.5298</v>
      </c>
      <c r="AU194" s="18">
        <f t="shared" si="39"/>
        <v>4132328604597.5298</v>
      </c>
      <c r="AV194" s="17">
        <v>4132328604597.5298</v>
      </c>
    </row>
    <row r="195" spans="1:48" x14ac:dyDescent="0.25">
      <c r="A195" s="10">
        <v>194</v>
      </c>
      <c r="B195" s="11" t="s">
        <v>424</v>
      </c>
      <c r="C195" s="12" t="s">
        <v>425</v>
      </c>
      <c r="D195" s="13" t="s">
        <v>48</v>
      </c>
      <c r="E195" s="14">
        <f t="shared" si="40"/>
        <v>3141760777818.5298</v>
      </c>
      <c r="F195" s="15">
        <f t="shared" si="41"/>
        <v>314935347535.33997</v>
      </c>
      <c r="G195" s="16">
        <v>142624358745</v>
      </c>
      <c r="H195" s="17">
        <v>80000000000</v>
      </c>
      <c r="I195" s="17">
        <v>64170698166.730003</v>
      </c>
      <c r="J195" s="17">
        <v>21176632734.5</v>
      </c>
      <c r="K195" s="17">
        <v>-19040616049.740002</v>
      </c>
      <c r="L195" s="17">
        <v>4844352786</v>
      </c>
      <c r="M195" s="17">
        <v>21159921152.849998</v>
      </c>
      <c r="N195" s="17"/>
      <c r="O195" s="17"/>
      <c r="P195" s="15">
        <f t="shared" si="42"/>
        <v>254588708906.92999</v>
      </c>
      <c r="Q195" s="17"/>
      <c r="R195" s="17">
        <v>254588708906.92999</v>
      </c>
      <c r="S195" s="15">
        <f t="shared" si="43"/>
        <v>2497259818060.6396</v>
      </c>
      <c r="T195" s="17">
        <v>622190382414</v>
      </c>
      <c r="U195" s="17">
        <v>560091205789</v>
      </c>
      <c r="V195" s="17">
        <v>1207117002145</v>
      </c>
      <c r="W195" s="17">
        <v>1398989695546</v>
      </c>
      <c r="X195" s="17">
        <v>111796527119</v>
      </c>
      <c r="Y195" s="17">
        <v>265407037651</v>
      </c>
      <c r="Z195" s="17">
        <v>-1668332032603.3601</v>
      </c>
      <c r="AA195" s="15">
        <f t="shared" si="44"/>
        <v>46163698395</v>
      </c>
      <c r="AB195" s="17">
        <v>46163698395</v>
      </c>
      <c r="AC195" s="15">
        <f t="shared" si="45"/>
        <v>28813204920.619999</v>
      </c>
      <c r="AD195" s="17"/>
      <c r="AE195" s="17">
        <v>1964640000</v>
      </c>
      <c r="AF195" s="17">
        <v>2257382470</v>
      </c>
      <c r="AG195" s="17">
        <v>24591182450.619999</v>
      </c>
      <c r="AH195" s="14">
        <f t="shared" si="46"/>
        <v>3141760777818.5303</v>
      </c>
      <c r="AI195" s="15">
        <f t="shared" si="47"/>
        <v>19717148141.040001</v>
      </c>
      <c r="AJ195" s="18">
        <f t="shared" si="48"/>
        <v>19717148141.040001</v>
      </c>
      <c r="AK195" s="17">
        <v>83677869</v>
      </c>
      <c r="AL195" s="17"/>
      <c r="AM195" s="17"/>
      <c r="AN195" s="17">
        <v>2102986887.04</v>
      </c>
      <c r="AO195" s="17">
        <v>3717040828</v>
      </c>
      <c r="AP195" s="17">
        <v>13813442557</v>
      </c>
      <c r="AQ195" s="18">
        <f t="shared" si="49"/>
        <v>0</v>
      </c>
      <c r="AR195" s="17"/>
      <c r="AS195" s="17"/>
      <c r="AT195" s="15">
        <f t="shared" si="39"/>
        <v>3122043629677.4902</v>
      </c>
      <c r="AU195" s="18">
        <f t="shared" si="39"/>
        <v>3122043629677.4902</v>
      </c>
      <c r="AV195" s="17">
        <v>3122043629677.4902</v>
      </c>
    </row>
    <row r="196" spans="1:48" x14ac:dyDescent="0.25">
      <c r="A196" s="10">
        <v>195</v>
      </c>
      <c r="B196" s="11" t="s">
        <v>426</v>
      </c>
      <c r="C196" s="12" t="s">
        <v>427</v>
      </c>
      <c r="D196" s="13" t="s">
        <v>48</v>
      </c>
      <c r="E196" s="14">
        <f t="shared" si="40"/>
        <v>6190923149283.9551</v>
      </c>
      <c r="F196" s="15">
        <f t="shared" si="41"/>
        <v>318893254654.70099</v>
      </c>
      <c r="G196" s="16">
        <v>252398941500</v>
      </c>
      <c r="H196" s="17"/>
      <c r="I196" s="17">
        <v>50735199340.339996</v>
      </c>
      <c r="J196" s="17"/>
      <c r="K196" s="17">
        <v>-7604726532.6389999</v>
      </c>
      <c r="L196" s="17">
        <v>126410019</v>
      </c>
      <c r="M196" s="17">
        <v>23237430328</v>
      </c>
      <c r="N196" s="17"/>
      <c r="O196" s="17"/>
      <c r="P196" s="15">
        <f t="shared" si="42"/>
        <v>181570888211.94</v>
      </c>
      <c r="Q196" s="17"/>
      <c r="R196" s="17">
        <v>181570888211.94</v>
      </c>
      <c r="S196" s="15">
        <f t="shared" si="43"/>
        <v>5679301950465.3145</v>
      </c>
      <c r="T196" s="17">
        <v>3424264054126</v>
      </c>
      <c r="U196" s="17">
        <v>638892835900.04004</v>
      </c>
      <c r="V196" s="17">
        <v>1093343934029.8</v>
      </c>
      <c r="W196" s="17">
        <v>1444011219350</v>
      </c>
      <c r="X196" s="17">
        <v>79021244773.074005</v>
      </c>
      <c r="Y196" s="17">
        <v>31654203905</v>
      </c>
      <c r="Z196" s="17">
        <v>-1031885541618.6</v>
      </c>
      <c r="AA196" s="15">
        <f t="shared" si="44"/>
        <v>0</v>
      </c>
      <c r="AB196" s="17"/>
      <c r="AC196" s="15">
        <f t="shared" si="45"/>
        <v>11157055952</v>
      </c>
      <c r="AD196" s="17">
        <v>2061101417</v>
      </c>
      <c r="AE196" s="17">
        <v>6412851765</v>
      </c>
      <c r="AF196" s="17">
        <v>1880178101</v>
      </c>
      <c r="AG196" s="17">
        <v>802924669</v>
      </c>
      <c r="AH196" s="14">
        <f t="shared" si="46"/>
        <v>6190923149284</v>
      </c>
      <c r="AI196" s="15">
        <f t="shared" si="47"/>
        <v>15271698380</v>
      </c>
      <c r="AJ196" s="18">
        <f t="shared" si="48"/>
        <v>15271698380</v>
      </c>
      <c r="AK196" s="17"/>
      <c r="AL196" s="17"/>
      <c r="AM196" s="17"/>
      <c r="AN196" s="17">
        <v>896621852</v>
      </c>
      <c r="AO196" s="17">
        <v>14359396528</v>
      </c>
      <c r="AP196" s="17">
        <v>15680000</v>
      </c>
      <c r="AQ196" s="18">
        <f t="shared" si="49"/>
        <v>0</v>
      </c>
      <c r="AR196" s="17"/>
      <c r="AS196" s="17"/>
      <c r="AT196" s="15">
        <f t="shared" si="39"/>
        <v>6175651450904</v>
      </c>
      <c r="AU196" s="18">
        <f t="shared" si="39"/>
        <v>6175651450904</v>
      </c>
      <c r="AV196" s="17">
        <v>6175651450904</v>
      </c>
    </row>
    <row r="197" spans="1:48" x14ac:dyDescent="0.25">
      <c r="A197" s="10">
        <v>196</v>
      </c>
      <c r="B197" s="11" t="s">
        <v>428</v>
      </c>
      <c r="C197" s="12" t="s">
        <v>429</v>
      </c>
      <c r="D197" s="13" t="s">
        <v>48</v>
      </c>
      <c r="E197" s="14">
        <f t="shared" si="40"/>
        <v>2763481985690.29</v>
      </c>
      <c r="F197" s="15">
        <f t="shared" si="41"/>
        <v>309179045819.23999</v>
      </c>
      <c r="G197" s="16">
        <v>170885143205.71002</v>
      </c>
      <c r="H197" s="17"/>
      <c r="I197" s="17">
        <v>85209121070.809998</v>
      </c>
      <c r="J197" s="17">
        <v>727142500</v>
      </c>
      <c r="K197" s="17">
        <v>-17514738652.040001</v>
      </c>
      <c r="L197" s="17">
        <v>599671372</v>
      </c>
      <c r="M197" s="17">
        <v>69272706322.759995</v>
      </c>
      <c r="N197" s="17"/>
      <c r="O197" s="17"/>
      <c r="P197" s="15">
        <f t="shared" si="42"/>
        <v>73219229463.860001</v>
      </c>
      <c r="Q197" s="17">
        <v>48400000</v>
      </c>
      <c r="R197" s="17">
        <v>73170829463.860001</v>
      </c>
      <c r="S197" s="15">
        <f t="shared" si="43"/>
        <v>2354154800039.54</v>
      </c>
      <c r="T197" s="17">
        <v>784555690876.03003</v>
      </c>
      <c r="U197" s="17">
        <v>554256665843.04004</v>
      </c>
      <c r="V197" s="17">
        <v>858626369619.13</v>
      </c>
      <c r="W197" s="17">
        <v>1160089266677</v>
      </c>
      <c r="X197" s="17">
        <v>113286852645.00999</v>
      </c>
      <c r="Y197" s="17">
        <v>25207412803.860001</v>
      </c>
      <c r="Z197" s="17">
        <v>-1141867458424.53</v>
      </c>
      <c r="AA197" s="15">
        <f t="shared" si="44"/>
        <v>0</v>
      </c>
      <c r="AB197" s="17"/>
      <c r="AC197" s="15">
        <f t="shared" si="45"/>
        <v>26928910367.649998</v>
      </c>
      <c r="AD197" s="17">
        <v>153050000</v>
      </c>
      <c r="AE197" s="17">
        <v>979000000</v>
      </c>
      <c r="AF197" s="17">
        <v>1786267333.8699999</v>
      </c>
      <c r="AG197" s="17">
        <v>24010593033.779999</v>
      </c>
      <c r="AH197" s="14">
        <f t="shared" si="46"/>
        <v>2763481985690.2798</v>
      </c>
      <c r="AI197" s="15">
        <f t="shared" si="47"/>
        <v>27308927798.84</v>
      </c>
      <c r="AJ197" s="18">
        <f t="shared" si="48"/>
        <v>27308927798.84</v>
      </c>
      <c r="AK197" s="17"/>
      <c r="AL197" s="17"/>
      <c r="AM197" s="17"/>
      <c r="AN197" s="17">
        <v>621824659</v>
      </c>
      <c r="AO197" s="17">
        <v>6047183263.5699997</v>
      </c>
      <c r="AP197" s="17">
        <v>20639919876.27</v>
      </c>
      <c r="AQ197" s="18">
        <f t="shared" si="49"/>
        <v>0</v>
      </c>
      <c r="AR197" s="17"/>
      <c r="AS197" s="17"/>
      <c r="AT197" s="15">
        <f t="shared" si="39"/>
        <v>2736173057891.4399</v>
      </c>
      <c r="AU197" s="18">
        <f t="shared" si="39"/>
        <v>2736173057891.4399</v>
      </c>
      <c r="AV197" s="17">
        <v>2736173057891.4399</v>
      </c>
    </row>
    <row r="198" spans="1:48" x14ac:dyDescent="0.25">
      <c r="A198" s="10">
        <v>197</v>
      </c>
      <c r="B198" s="11" t="s">
        <v>430</v>
      </c>
      <c r="C198" s="12" t="s">
        <v>431</v>
      </c>
      <c r="D198" s="13" t="s">
        <v>48</v>
      </c>
      <c r="E198" s="14">
        <f t="shared" si="40"/>
        <v>3512512785581.8418</v>
      </c>
      <c r="F198" s="15">
        <f t="shared" si="41"/>
        <v>418961398002.19501</v>
      </c>
      <c r="G198" s="16">
        <v>312949244346</v>
      </c>
      <c r="H198" s="17"/>
      <c r="I198" s="17">
        <v>95147328078.505005</v>
      </c>
      <c r="J198" s="17">
        <v>3267852614</v>
      </c>
      <c r="K198" s="17">
        <v>-34110079820.139999</v>
      </c>
      <c r="L198" s="17">
        <v>170215592.56999999</v>
      </c>
      <c r="M198" s="17">
        <v>41536837191.260002</v>
      </c>
      <c r="N198" s="17"/>
      <c r="O198" s="17"/>
      <c r="P198" s="15">
        <f t="shared" si="42"/>
        <v>222045251599.64999</v>
      </c>
      <c r="Q198" s="17">
        <v>1940000</v>
      </c>
      <c r="R198" s="17">
        <v>222043311599.64999</v>
      </c>
      <c r="S198" s="15">
        <f t="shared" si="43"/>
        <v>2771392482388.9966</v>
      </c>
      <c r="T198" s="17">
        <v>1018566769735</v>
      </c>
      <c r="U198" s="17">
        <v>464177607296.99902</v>
      </c>
      <c r="V198" s="17">
        <v>1206330246520</v>
      </c>
      <c r="W198" s="17">
        <v>957660784112</v>
      </c>
      <c r="X198" s="17">
        <v>104420376330.99741</v>
      </c>
      <c r="Y198" s="17">
        <v>78012881840</v>
      </c>
      <c r="Z198" s="17">
        <v>-1057776183446</v>
      </c>
      <c r="AA198" s="15">
        <f t="shared" si="44"/>
        <v>0</v>
      </c>
      <c r="AB198" s="17"/>
      <c r="AC198" s="15">
        <f t="shared" si="45"/>
        <v>100113653591</v>
      </c>
      <c r="AD198" s="17">
        <v>583093000</v>
      </c>
      <c r="AE198" s="17">
        <v>8529500000</v>
      </c>
      <c r="AF198" s="17">
        <v>2238552937</v>
      </c>
      <c r="AG198" s="17">
        <v>88762507654</v>
      </c>
      <c r="AH198" s="14">
        <f t="shared" si="46"/>
        <v>3512512785581.8413</v>
      </c>
      <c r="AI198" s="15">
        <f t="shared" si="47"/>
        <v>22565455287.919998</v>
      </c>
      <c r="AJ198" s="18">
        <f t="shared" si="48"/>
        <v>22565455287.919998</v>
      </c>
      <c r="AK198" s="17">
        <v>593142620</v>
      </c>
      <c r="AL198" s="17"/>
      <c r="AM198" s="17"/>
      <c r="AN198" s="17">
        <v>1819632278.9200001</v>
      </c>
      <c r="AO198" s="17">
        <v>19692335763</v>
      </c>
      <c r="AP198" s="17">
        <v>460344626</v>
      </c>
      <c r="AQ198" s="18">
        <f t="shared" si="49"/>
        <v>0</v>
      </c>
      <c r="AR198" s="17"/>
      <c r="AS198" s="17"/>
      <c r="AT198" s="15">
        <f t="shared" si="39"/>
        <v>3489947330293.9214</v>
      </c>
      <c r="AU198" s="18">
        <f t="shared" si="39"/>
        <v>3489947330293.9214</v>
      </c>
      <c r="AV198" s="17">
        <v>3489947330293.9214</v>
      </c>
    </row>
    <row r="199" spans="1:48" x14ac:dyDescent="0.25">
      <c r="A199" s="10">
        <v>198</v>
      </c>
      <c r="B199" s="11" t="s">
        <v>432</v>
      </c>
      <c r="C199" s="12" t="s">
        <v>433</v>
      </c>
      <c r="D199" s="13" t="s">
        <v>48</v>
      </c>
      <c r="E199" s="14">
        <f t="shared" si="40"/>
        <v>2621915743198.1001</v>
      </c>
      <c r="F199" s="15">
        <f t="shared" si="41"/>
        <v>192845080668.32001</v>
      </c>
      <c r="G199" s="16">
        <v>125537651307</v>
      </c>
      <c r="H199" s="17"/>
      <c r="I199" s="17">
        <v>46791959833</v>
      </c>
      <c r="J199" s="17"/>
      <c r="K199" s="17">
        <v>-1117238684.6500001</v>
      </c>
      <c r="L199" s="17">
        <v>218995332.94</v>
      </c>
      <c r="M199" s="17">
        <v>21413712880.029999</v>
      </c>
      <c r="N199" s="17"/>
      <c r="O199" s="17"/>
      <c r="P199" s="15">
        <f t="shared" si="42"/>
        <v>235195740038.76999</v>
      </c>
      <c r="Q199" s="17"/>
      <c r="R199" s="17">
        <v>235195740038.76999</v>
      </c>
      <c r="S199" s="15">
        <f t="shared" si="43"/>
        <v>2180555948303.3501</v>
      </c>
      <c r="T199" s="17">
        <v>571612433785</v>
      </c>
      <c r="U199" s="17">
        <v>393360228414</v>
      </c>
      <c r="V199" s="17">
        <v>902835164314</v>
      </c>
      <c r="W199" s="17">
        <v>1289369732084</v>
      </c>
      <c r="X199" s="17">
        <v>70611097136</v>
      </c>
      <c r="Y199" s="17">
        <v>31197663528</v>
      </c>
      <c r="Z199" s="17">
        <v>-1078430370957.65</v>
      </c>
      <c r="AA199" s="15">
        <f t="shared" si="44"/>
        <v>0</v>
      </c>
      <c r="AB199" s="17"/>
      <c r="AC199" s="15">
        <f t="shared" si="45"/>
        <v>13318974187.66</v>
      </c>
      <c r="AD199" s="17">
        <v>25638189</v>
      </c>
      <c r="AE199" s="17"/>
      <c r="AF199" s="17">
        <v>229300000</v>
      </c>
      <c r="AG199" s="17">
        <v>13064035998.66</v>
      </c>
      <c r="AH199" s="14">
        <f t="shared" si="46"/>
        <v>2621915743198.1001</v>
      </c>
      <c r="AI199" s="15">
        <f t="shared" si="47"/>
        <v>39259348356.599998</v>
      </c>
      <c r="AJ199" s="18">
        <f t="shared" si="48"/>
        <v>34660582668.470001</v>
      </c>
      <c r="AK199" s="17">
        <v>11858621988</v>
      </c>
      <c r="AL199" s="17"/>
      <c r="AM199" s="17"/>
      <c r="AN199" s="17">
        <v>964224150.51999998</v>
      </c>
      <c r="AO199" s="17">
        <v>21273225431.200001</v>
      </c>
      <c r="AP199" s="17">
        <v>564511098.75</v>
      </c>
      <c r="AQ199" s="18">
        <f t="shared" si="49"/>
        <v>4598765688.1300001</v>
      </c>
      <c r="AR199" s="17"/>
      <c r="AS199" s="17">
        <v>4598765688.1300001</v>
      </c>
      <c r="AT199" s="15">
        <f t="shared" si="39"/>
        <v>2582656394841.5</v>
      </c>
      <c r="AU199" s="18">
        <f t="shared" si="39"/>
        <v>2582656394841.5</v>
      </c>
      <c r="AV199" s="17">
        <v>2582656394841.5</v>
      </c>
    </row>
    <row r="200" spans="1:48" x14ac:dyDescent="0.25">
      <c r="A200" s="10">
        <v>199</v>
      </c>
      <c r="B200" s="11" t="s">
        <v>434</v>
      </c>
      <c r="C200" s="12" t="s">
        <v>435</v>
      </c>
      <c r="D200" s="13" t="s">
        <v>48</v>
      </c>
      <c r="E200" s="14">
        <f t="shared" si="40"/>
        <v>2772960299931.4316</v>
      </c>
      <c r="F200" s="15">
        <f t="shared" si="41"/>
        <v>158090200050.59</v>
      </c>
      <c r="G200" s="16">
        <v>107135545936</v>
      </c>
      <c r="H200" s="17"/>
      <c r="I200" s="17">
        <v>27379838941</v>
      </c>
      <c r="J200" s="17">
        <v>6860596561</v>
      </c>
      <c r="K200" s="17">
        <v>-12375075665.799999</v>
      </c>
      <c r="L200" s="17">
        <v>750560000</v>
      </c>
      <c r="M200" s="17">
        <v>28338734278.389999</v>
      </c>
      <c r="N200" s="17"/>
      <c r="O200" s="17"/>
      <c r="P200" s="15">
        <f t="shared" si="42"/>
        <v>103424887741.7</v>
      </c>
      <c r="Q200" s="17"/>
      <c r="R200" s="17">
        <v>103424887741.7</v>
      </c>
      <c r="S200" s="15">
        <f t="shared" si="43"/>
        <v>2496284358209.4604</v>
      </c>
      <c r="T200" s="17">
        <v>431031527302.56</v>
      </c>
      <c r="U200" s="17">
        <v>476909049877.21002</v>
      </c>
      <c r="V200" s="17">
        <v>1181839224542.1001</v>
      </c>
      <c r="W200" s="17">
        <v>1160178275872.6001</v>
      </c>
      <c r="X200" s="17">
        <v>80306260517.330002</v>
      </c>
      <c r="Y200" s="17">
        <v>128720026060.97</v>
      </c>
      <c r="Z200" s="17">
        <v>-962700005963.31006</v>
      </c>
      <c r="AA200" s="15">
        <f t="shared" si="44"/>
        <v>0</v>
      </c>
      <c r="AB200" s="17"/>
      <c r="AC200" s="15">
        <f t="shared" si="45"/>
        <v>15160853929.681</v>
      </c>
      <c r="AD200" s="17"/>
      <c r="AE200" s="17">
        <v>3489420000</v>
      </c>
      <c r="AF200" s="17">
        <v>4667858001.7399998</v>
      </c>
      <c r="AG200" s="17">
        <v>7003575927.941</v>
      </c>
      <c r="AH200" s="14">
        <f t="shared" si="46"/>
        <v>2772960299931.4199</v>
      </c>
      <c r="AI200" s="15">
        <f t="shared" si="47"/>
        <v>22869355629.919998</v>
      </c>
      <c r="AJ200" s="18">
        <f t="shared" si="48"/>
        <v>22869355629.919998</v>
      </c>
      <c r="AK200" s="17">
        <v>23911798</v>
      </c>
      <c r="AL200" s="17"/>
      <c r="AM200" s="17"/>
      <c r="AN200" s="17">
        <v>1150496369.9200001</v>
      </c>
      <c r="AO200" s="17">
        <v>20665896965</v>
      </c>
      <c r="AP200" s="17">
        <v>1029050497</v>
      </c>
      <c r="AQ200" s="18">
        <f t="shared" si="49"/>
        <v>0</v>
      </c>
      <c r="AR200" s="17"/>
      <c r="AS200" s="17"/>
      <c r="AT200" s="15">
        <f t="shared" si="39"/>
        <v>2750090944301.5</v>
      </c>
      <c r="AU200" s="18">
        <f t="shared" si="39"/>
        <v>2750090944301.5</v>
      </c>
      <c r="AV200" s="17">
        <v>2750090944301.5</v>
      </c>
    </row>
    <row r="201" spans="1:48" x14ac:dyDescent="0.25">
      <c r="A201" s="10">
        <v>200</v>
      </c>
      <c r="B201" s="11" t="s">
        <v>436</v>
      </c>
      <c r="C201" s="12" t="s">
        <v>437</v>
      </c>
      <c r="D201" s="13" t="s">
        <v>48</v>
      </c>
      <c r="E201" s="14">
        <f t="shared" si="40"/>
        <v>2083375254651.9602</v>
      </c>
      <c r="F201" s="15">
        <f t="shared" si="41"/>
        <v>157249790862.17999</v>
      </c>
      <c r="G201" s="16">
        <v>75744231617.190002</v>
      </c>
      <c r="H201" s="17"/>
      <c r="I201" s="17">
        <v>82015270275</v>
      </c>
      <c r="J201" s="17"/>
      <c r="K201" s="17">
        <v>-17239934539.240002</v>
      </c>
      <c r="L201" s="17">
        <v>197229341.18000001</v>
      </c>
      <c r="M201" s="17">
        <v>16532994168.049999</v>
      </c>
      <c r="N201" s="17"/>
      <c r="O201" s="17"/>
      <c r="P201" s="15">
        <f t="shared" si="42"/>
        <v>133929788690.03</v>
      </c>
      <c r="Q201" s="17">
        <v>2538888320</v>
      </c>
      <c r="R201" s="17">
        <v>131390900370.03</v>
      </c>
      <c r="S201" s="15">
        <f t="shared" si="43"/>
        <v>1703230616128.2202</v>
      </c>
      <c r="T201" s="17">
        <v>286254619909</v>
      </c>
      <c r="U201" s="17">
        <v>392790012211.53003</v>
      </c>
      <c r="V201" s="17">
        <v>781856404669.60999</v>
      </c>
      <c r="W201" s="17">
        <v>1094760004096</v>
      </c>
      <c r="X201" s="17">
        <v>64097240865.080002</v>
      </c>
      <c r="Y201" s="17">
        <v>32959553009</v>
      </c>
      <c r="Z201" s="17">
        <v>-949487218632</v>
      </c>
      <c r="AA201" s="15">
        <f t="shared" si="44"/>
        <v>0</v>
      </c>
      <c r="AB201" s="17"/>
      <c r="AC201" s="15">
        <f t="shared" si="45"/>
        <v>88965058971.529999</v>
      </c>
      <c r="AD201" s="17">
        <v>3272269623</v>
      </c>
      <c r="AE201" s="17"/>
      <c r="AF201" s="17">
        <v>1247867554.5599999</v>
      </c>
      <c r="AG201" s="17">
        <v>84444921793.970001</v>
      </c>
      <c r="AH201" s="14">
        <f t="shared" si="46"/>
        <v>2083375254651.96</v>
      </c>
      <c r="AI201" s="15">
        <f t="shared" si="47"/>
        <v>58008769101.770004</v>
      </c>
      <c r="AJ201" s="18">
        <f t="shared" si="48"/>
        <v>46403704421.770004</v>
      </c>
      <c r="AK201" s="17">
        <v>39779959504.720001</v>
      </c>
      <c r="AL201" s="17"/>
      <c r="AM201" s="17">
        <v>3868368000</v>
      </c>
      <c r="AN201" s="17">
        <v>1046567401.05</v>
      </c>
      <c r="AO201" s="17">
        <v>1708809516</v>
      </c>
      <c r="AP201" s="17"/>
      <c r="AQ201" s="18">
        <f t="shared" si="49"/>
        <v>11605064680</v>
      </c>
      <c r="AR201" s="17">
        <v>11605064680</v>
      </c>
      <c r="AS201" s="17"/>
      <c r="AT201" s="15">
        <f t="shared" si="39"/>
        <v>2025366485550.1899</v>
      </c>
      <c r="AU201" s="18">
        <f t="shared" si="39"/>
        <v>2025366485550.1899</v>
      </c>
      <c r="AV201" s="17">
        <v>2025366485550.1899</v>
      </c>
    </row>
    <row r="202" spans="1:48" x14ac:dyDescent="0.25">
      <c r="A202" s="10">
        <v>201</v>
      </c>
      <c r="B202" s="11" t="s">
        <v>438</v>
      </c>
      <c r="C202" s="12" t="s">
        <v>439</v>
      </c>
      <c r="D202" s="13" t="s">
        <v>48</v>
      </c>
      <c r="E202" s="14">
        <f t="shared" si="40"/>
        <v>4381254462290.5596</v>
      </c>
      <c r="F202" s="15">
        <f t="shared" si="41"/>
        <v>276378919311.71997</v>
      </c>
      <c r="G202" s="16">
        <v>181107080844.10999</v>
      </c>
      <c r="H202" s="17"/>
      <c r="I202" s="17">
        <v>82560015810</v>
      </c>
      <c r="J202" s="17">
        <v>33217019536</v>
      </c>
      <c r="K202" s="17">
        <v>-42457462107.160004</v>
      </c>
      <c r="L202" s="17">
        <v>2207747343.8200002</v>
      </c>
      <c r="M202" s="17">
        <v>19744517884.950001</v>
      </c>
      <c r="N202" s="17"/>
      <c r="O202" s="17"/>
      <c r="P202" s="15">
        <f t="shared" si="42"/>
        <v>130476915090.85001</v>
      </c>
      <c r="Q202" s="17"/>
      <c r="R202" s="17">
        <v>130476915090.85001</v>
      </c>
      <c r="S202" s="15">
        <f t="shared" si="43"/>
        <v>3939203848177.8398</v>
      </c>
      <c r="T202" s="17">
        <v>1694796141708</v>
      </c>
      <c r="U202" s="17">
        <v>526715821110.96002</v>
      </c>
      <c r="V202" s="17">
        <v>1135870678302.79</v>
      </c>
      <c r="W202" s="17">
        <v>1891590049343.6001</v>
      </c>
      <c r="X202" s="17">
        <v>92721539320</v>
      </c>
      <c r="Y202" s="17">
        <v>97683050191</v>
      </c>
      <c r="Z202" s="17">
        <v>-1500173431798.51</v>
      </c>
      <c r="AA202" s="15">
        <f t="shared" si="44"/>
        <v>0</v>
      </c>
      <c r="AB202" s="17"/>
      <c r="AC202" s="15">
        <f t="shared" si="45"/>
        <v>35194779710.150002</v>
      </c>
      <c r="AD202" s="17">
        <v>655640310</v>
      </c>
      <c r="AE202" s="17"/>
      <c r="AF202" s="17">
        <v>5280501852.6999998</v>
      </c>
      <c r="AG202" s="17">
        <v>29258637547.450001</v>
      </c>
      <c r="AH202" s="14">
        <f t="shared" si="46"/>
        <v>4381254462290.5601</v>
      </c>
      <c r="AI202" s="15">
        <f t="shared" si="47"/>
        <v>27090182656.32</v>
      </c>
      <c r="AJ202" s="18">
        <f t="shared" si="48"/>
        <v>24307170656.32</v>
      </c>
      <c r="AK202" s="17">
        <v>1545494272</v>
      </c>
      <c r="AL202" s="17"/>
      <c r="AM202" s="17">
        <v>2783012000</v>
      </c>
      <c r="AN202" s="17">
        <v>1617715819.3199999</v>
      </c>
      <c r="AO202" s="17">
        <v>8782670687</v>
      </c>
      <c r="AP202" s="17">
        <v>9578277878</v>
      </c>
      <c r="AQ202" s="18">
        <f t="shared" si="49"/>
        <v>2783012000</v>
      </c>
      <c r="AR202" s="17">
        <v>2783012000</v>
      </c>
      <c r="AS202" s="17"/>
      <c r="AT202" s="15">
        <f t="shared" ref="AT202:AU221" si="50">SUM(AU202)</f>
        <v>4354164279634.2402</v>
      </c>
      <c r="AU202" s="18">
        <f t="shared" si="50"/>
        <v>4354164279634.2402</v>
      </c>
      <c r="AV202" s="17">
        <v>4354164279634.2402</v>
      </c>
    </row>
    <row r="203" spans="1:48" x14ac:dyDescent="0.25">
      <c r="A203" s="10">
        <v>202</v>
      </c>
      <c r="B203" s="11" t="s">
        <v>440</v>
      </c>
      <c r="C203" s="12" t="s">
        <v>441</v>
      </c>
      <c r="D203" s="13" t="s">
        <v>48</v>
      </c>
      <c r="E203" s="14">
        <f t="shared" si="40"/>
        <v>3374697292758.0483</v>
      </c>
      <c r="F203" s="15">
        <f t="shared" si="41"/>
        <v>380305067367.84998</v>
      </c>
      <c r="G203" s="16">
        <v>277949959568</v>
      </c>
      <c r="H203" s="17"/>
      <c r="I203" s="17">
        <v>46682183232.290001</v>
      </c>
      <c r="J203" s="17">
        <v>45905934374</v>
      </c>
      <c r="K203" s="17">
        <v>-15182313741.889999</v>
      </c>
      <c r="L203" s="17">
        <v>339591557.56</v>
      </c>
      <c r="M203" s="17">
        <v>24609712377.889999</v>
      </c>
      <c r="N203" s="17"/>
      <c r="O203" s="17"/>
      <c r="P203" s="15">
        <f t="shared" si="42"/>
        <v>230399095099.19</v>
      </c>
      <c r="Q203" s="17"/>
      <c r="R203" s="17">
        <v>230399095099.19</v>
      </c>
      <c r="S203" s="15">
        <f t="shared" si="43"/>
        <v>2554089386553.5483</v>
      </c>
      <c r="T203" s="17">
        <v>537896340114</v>
      </c>
      <c r="U203" s="17">
        <v>552015590001.93005</v>
      </c>
      <c r="V203" s="17">
        <v>813140745206.32996</v>
      </c>
      <c r="W203" s="17">
        <v>1664434512618.6001</v>
      </c>
      <c r="X203" s="17">
        <v>91112553617.188004</v>
      </c>
      <c r="Y203" s="17">
        <v>11614420580</v>
      </c>
      <c r="Z203" s="17">
        <v>-1116124775584.5</v>
      </c>
      <c r="AA203" s="15">
        <f t="shared" si="44"/>
        <v>0</v>
      </c>
      <c r="AB203" s="17"/>
      <c r="AC203" s="15">
        <f t="shared" si="45"/>
        <v>209903743737.45999</v>
      </c>
      <c r="AD203" s="17"/>
      <c r="AE203" s="17">
        <v>1268025000</v>
      </c>
      <c r="AF203" s="17">
        <v>2191189905.5100002</v>
      </c>
      <c r="AG203" s="17">
        <v>206444528831.94998</v>
      </c>
      <c r="AH203" s="14">
        <f t="shared" si="46"/>
        <v>3374697292758.04</v>
      </c>
      <c r="AI203" s="15">
        <f t="shared" si="47"/>
        <v>219450361358.34</v>
      </c>
      <c r="AJ203" s="18">
        <f t="shared" si="48"/>
        <v>128369401858.34</v>
      </c>
      <c r="AK203" s="17"/>
      <c r="AL203" s="17">
        <v>12032717315</v>
      </c>
      <c r="AM203" s="17">
        <v>91080799500</v>
      </c>
      <c r="AN203" s="17">
        <v>3114228077.3400002</v>
      </c>
      <c r="AO203" s="17">
        <v>22140351090</v>
      </c>
      <c r="AP203" s="17">
        <v>1305876</v>
      </c>
      <c r="AQ203" s="18">
        <f t="shared" si="49"/>
        <v>91080959500</v>
      </c>
      <c r="AR203" s="17">
        <v>91080959500</v>
      </c>
      <c r="AS203" s="17"/>
      <c r="AT203" s="15">
        <f t="shared" si="50"/>
        <v>3155246931399.7002</v>
      </c>
      <c r="AU203" s="18">
        <f t="shared" si="50"/>
        <v>3155246931399.7002</v>
      </c>
      <c r="AV203" s="17">
        <v>3155246931399.7002</v>
      </c>
    </row>
    <row r="204" spans="1:48" x14ac:dyDescent="0.25">
      <c r="A204" s="10">
        <v>203</v>
      </c>
      <c r="B204" s="11" t="s">
        <v>442</v>
      </c>
      <c r="C204" s="12" t="s">
        <v>443</v>
      </c>
      <c r="D204" s="13" t="s">
        <v>48</v>
      </c>
      <c r="E204" s="14">
        <f t="shared" si="40"/>
        <v>4738164776817.0098</v>
      </c>
      <c r="F204" s="15">
        <f t="shared" si="41"/>
        <v>375089038615.33002</v>
      </c>
      <c r="G204" s="16">
        <v>310292544018</v>
      </c>
      <c r="H204" s="17"/>
      <c r="I204" s="17">
        <v>79410091424.380005</v>
      </c>
      <c r="J204" s="17">
        <v>1673967000</v>
      </c>
      <c r="K204" s="17">
        <v>-34482852418.300003</v>
      </c>
      <c r="L204" s="17"/>
      <c r="M204" s="17">
        <v>18195288591.25</v>
      </c>
      <c r="N204" s="17"/>
      <c r="O204" s="17"/>
      <c r="P204" s="15">
        <f t="shared" si="42"/>
        <v>248650962067.97</v>
      </c>
      <c r="Q204" s="17"/>
      <c r="R204" s="17">
        <v>248650962067.97</v>
      </c>
      <c r="S204" s="15">
        <f t="shared" si="43"/>
        <v>3924973138088.71</v>
      </c>
      <c r="T204" s="17">
        <v>2219870143974</v>
      </c>
      <c r="U204" s="17">
        <v>433751632697.14001</v>
      </c>
      <c r="V204" s="17">
        <v>1004304418979</v>
      </c>
      <c r="W204" s="17">
        <v>1157306027757.1001</v>
      </c>
      <c r="X204" s="17">
        <v>105088733825.47</v>
      </c>
      <c r="Y204" s="17">
        <v>96317520488</v>
      </c>
      <c r="Z204" s="17">
        <v>-1091665339632</v>
      </c>
      <c r="AA204" s="15">
        <f t="shared" si="44"/>
        <v>177405567166</v>
      </c>
      <c r="AB204" s="17">
        <v>177405567166</v>
      </c>
      <c r="AC204" s="15">
        <f t="shared" si="45"/>
        <v>12046070879</v>
      </c>
      <c r="AD204" s="17"/>
      <c r="AE204" s="17">
        <v>963037500</v>
      </c>
      <c r="AF204" s="17">
        <v>11083033379</v>
      </c>
      <c r="AG204" s="17">
        <v>0</v>
      </c>
      <c r="AH204" s="14">
        <f t="shared" si="46"/>
        <v>4738164776816.9893</v>
      </c>
      <c r="AI204" s="15">
        <f t="shared" si="47"/>
        <v>12842782453.389999</v>
      </c>
      <c r="AJ204" s="18">
        <f t="shared" si="48"/>
        <v>12842782453.389999</v>
      </c>
      <c r="AK204" s="17"/>
      <c r="AL204" s="17"/>
      <c r="AM204" s="17"/>
      <c r="AN204" s="17">
        <v>5180215642.3900003</v>
      </c>
      <c r="AO204" s="17">
        <v>7662566811</v>
      </c>
      <c r="AP204" s="17"/>
      <c r="AQ204" s="18">
        <f t="shared" si="49"/>
        <v>0</v>
      </c>
      <c r="AR204" s="17"/>
      <c r="AS204" s="17"/>
      <c r="AT204" s="15">
        <f t="shared" si="50"/>
        <v>4725321994363.5996</v>
      </c>
      <c r="AU204" s="18">
        <f t="shared" si="50"/>
        <v>4725321994363.5996</v>
      </c>
      <c r="AV204" s="17">
        <v>4725321994363.5996</v>
      </c>
    </row>
    <row r="205" spans="1:48" x14ac:dyDescent="0.25">
      <c r="A205" s="10">
        <v>204</v>
      </c>
      <c r="B205" s="11" t="s">
        <v>444</v>
      </c>
      <c r="C205" s="12" t="s">
        <v>445</v>
      </c>
      <c r="D205" s="13" t="s">
        <v>48</v>
      </c>
      <c r="E205" s="14">
        <f t="shared" si="40"/>
        <v>3184190479588.4395</v>
      </c>
      <c r="F205" s="15">
        <f t="shared" si="41"/>
        <v>166808184481.03</v>
      </c>
      <c r="G205" s="16">
        <v>60075671865.82</v>
      </c>
      <c r="H205" s="17"/>
      <c r="I205" s="17">
        <v>128743618730</v>
      </c>
      <c r="J205" s="17">
        <v>10303269051</v>
      </c>
      <c r="K205" s="17">
        <v>-61433213106.040001</v>
      </c>
      <c r="L205" s="17"/>
      <c r="M205" s="17">
        <v>29118837940.25</v>
      </c>
      <c r="N205" s="17"/>
      <c r="O205" s="17"/>
      <c r="P205" s="15">
        <f t="shared" si="42"/>
        <v>187420693303.04001</v>
      </c>
      <c r="Q205" s="17"/>
      <c r="R205" s="17">
        <v>187420693303.04001</v>
      </c>
      <c r="S205" s="15">
        <f t="shared" si="43"/>
        <v>2711651573752.7197</v>
      </c>
      <c r="T205" s="17">
        <v>658586320676</v>
      </c>
      <c r="U205" s="17">
        <v>549694166077.79999</v>
      </c>
      <c r="V205" s="17">
        <v>1109711114618</v>
      </c>
      <c r="W205" s="17">
        <v>1851964429286</v>
      </c>
      <c r="X205" s="17">
        <v>111580782721.46001</v>
      </c>
      <c r="Y205" s="17">
        <v>14898078786</v>
      </c>
      <c r="Z205" s="17">
        <v>-1584783318412.54</v>
      </c>
      <c r="AA205" s="15">
        <f t="shared" si="44"/>
        <v>0</v>
      </c>
      <c r="AB205" s="17"/>
      <c r="AC205" s="15">
        <f t="shared" si="45"/>
        <v>118310028051.64999</v>
      </c>
      <c r="AD205" s="17">
        <v>335147291.61000001</v>
      </c>
      <c r="AE205" s="17">
        <v>14758457006</v>
      </c>
      <c r="AF205" s="17">
        <v>819511501.41999996</v>
      </c>
      <c r="AG205" s="17">
        <v>102396912252.62</v>
      </c>
      <c r="AH205" s="14">
        <f t="shared" si="46"/>
        <v>3184190479588.4399</v>
      </c>
      <c r="AI205" s="15">
        <f t="shared" si="47"/>
        <v>32495011851</v>
      </c>
      <c r="AJ205" s="18">
        <f t="shared" si="48"/>
        <v>32495011851</v>
      </c>
      <c r="AK205" s="17">
        <v>77031600</v>
      </c>
      <c r="AL205" s="17"/>
      <c r="AM205" s="17"/>
      <c r="AN205" s="17">
        <v>1756392705</v>
      </c>
      <c r="AO205" s="17">
        <v>30655827546</v>
      </c>
      <c r="AP205" s="17">
        <v>5760000</v>
      </c>
      <c r="AQ205" s="18">
        <f t="shared" si="49"/>
        <v>0</v>
      </c>
      <c r="AR205" s="17"/>
      <c r="AS205" s="17"/>
      <c r="AT205" s="15">
        <f t="shared" si="50"/>
        <v>3151695467737.4399</v>
      </c>
      <c r="AU205" s="18">
        <f t="shared" si="50"/>
        <v>3151695467737.4399</v>
      </c>
      <c r="AV205" s="17">
        <v>3151695467737.4399</v>
      </c>
    </row>
    <row r="206" spans="1:48" x14ac:dyDescent="0.25">
      <c r="A206" s="10">
        <v>205</v>
      </c>
      <c r="B206" s="11" t="s">
        <v>446</v>
      </c>
      <c r="C206" s="12" t="s">
        <v>447</v>
      </c>
      <c r="D206" s="13" t="s">
        <v>48</v>
      </c>
      <c r="E206" s="14">
        <f t="shared" si="40"/>
        <v>3104748410142.8999</v>
      </c>
      <c r="F206" s="15">
        <f t="shared" si="41"/>
        <v>160350219370.19</v>
      </c>
      <c r="G206" s="16">
        <v>85363703430</v>
      </c>
      <c r="H206" s="17"/>
      <c r="I206" s="17">
        <v>57419482605.580002</v>
      </c>
      <c r="J206" s="17">
        <v>4534829598</v>
      </c>
      <c r="K206" s="17">
        <v>-6689622538.5</v>
      </c>
      <c r="L206" s="17">
        <v>116823977</v>
      </c>
      <c r="M206" s="17">
        <v>19605002298.110001</v>
      </c>
      <c r="N206" s="17"/>
      <c r="O206" s="17"/>
      <c r="P206" s="15">
        <f t="shared" si="42"/>
        <v>197007617002.47</v>
      </c>
      <c r="Q206" s="17">
        <v>671623711.39999998</v>
      </c>
      <c r="R206" s="17">
        <v>196335993291.07001</v>
      </c>
      <c r="S206" s="15">
        <f t="shared" si="43"/>
        <v>2712302497329.7998</v>
      </c>
      <c r="T206" s="17">
        <v>590993318054</v>
      </c>
      <c r="U206" s="17">
        <v>541151333049</v>
      </c>
      <c r="V206" s="17">
        <v>1245047711885.8799</v>
      </c>
      <c r="W206" s="17">
        <v>1699282779162</v>
      </c>
      <c r="X206" s="17">
        <v>66293173088.610001</v>
      </c>
      <c r="Y206" s="17">
        <v>151728000</v>
      </c>
      <c r="Z206" s="17">
        <v>-1430617545909.6899</v>
      </c>
      <c r="AA206" s="15">
        <f t="shared" si="44"/>
        <v>0</v>
      </c>
      <c r="AB206" s="17"/>
      <c r="AC206" s="15">
        <f t="shared" si="45"/>
        <v>35088076440.440002</v>
      </c>
      <c r="AD206" s="17"/>
      <c r="AE206" s="17"/>
      <c r="AF206" s="17">
        <v>1116980746</v>
      </c>
      <c r="AG206" s="17">
        <v>33971095694.439999</v>
      </c>
      <c r="AH206" s="14">
        <f t="shared" si="46"/>
        <v>3104748410142.8896</v>
      </c>
      <c r="AI206" s="15">
        <f t="shared" si="47"/>
        <v>52839051280.529999</v>
      </c>
      <c r="AJ206" s="18">
        <f t="shared" si="48"/>
        <v>52839051280.529999</v>
      </c>
      <c r="AK206" s="17">
        <v>6819237</v>
      </c>
      <c r="AL206" s="17"/>
      <c r="AM206" s="17"/>
      <c r="AN206" s="17">
        <v>14100633768.690001</v>
      </c>
      <c r="AO206" s="17">
        <v>33647404537.84</v>
      </c>
      <c r="AP206" s="17">
        <v>5084193737</v>
      </c>
      <c r="AQ206" s="18">
        <f t="shared" si="49"/>
        <v>0</v>
      </c>
      <c r="AR206" s="17"/>
      <c r="AS206" s="17"/>
      <c r="AT206" s="15">
        <f t="shared" si="50"/>
        <v>3051909358862.3599</v>
      </c>
      <c r="AU206" s="18">
        <f t="shared" si="50"/>
        <v>3051909358862.3599</v>
      </c>
      <c r="AV206" s="17">
        <v>3051909358862.3599</v>
      </c>
    </row>
    <row r="207" spans="1:48" x14ac:dyDescent="0.25">
      <c r="A207" s="10">
        <v>206</v>
      </c>
      <c r="B207" s="11" t="s">
        <v>448</v>
      </c>
      <c r="C207" s="12" t="s">
        <v>449</v>
      </c>
      <c r="D207" s="13" t="s">
        <v>48</v>
      </c>
      <c r="E207" s="14">
        <f t="shared" si="40"/>
        <v>3441897165791.7598</v>
      </c>
      <c r="F207" s="15">
        <f t="shared" si="41"/>
        <v>300645140043.21997</v>
      </c>
      <c r="G207" s="16">
        <v>241185355400</v>
      </c>
      <c r="H207" s="17"/>
      <c r="I207" s="17">
        <v>46080475887.620003</v>
      </c>
      <c r="J207" s="17">
        <v>7905301794</v>
      </c>
      <c r="K207" s="17">
        <v>-22084426570.5</v>
      </c>
      <c r="L207" s="17"/>
      <c r="M207" s="17">
        <v>27558433532.099998</v>
      </c>
      <c r="N207" s="17"/>
      <c r="O207" s="17"/>
      <c r="P207" s="15">
        <f t="shared" si="42"/>
        <v>161698263192.23001</v>
      </c>
      <c r="Q207" s="17">
        <v>6665724000</v>
      </c>
      <c r="R207" s="17">
        <v>155032539192.23001</v>
      </c>
      <c r="S207" s="15">
        <f t="shared" si="43"/>
        <v>2927236724421.9795</v>
      </c>
      <c r="T207" s="17">
        <v>1085041223186</v>
      </c>
      <c r="U207" s="17">
        <v>503437080624.15997</v>
      </c>
      <c r="V207" s="17">
        <v>1081461191661.21</v>
      </c>
      <c r="W207" s="17">
        <v>1468239876622.6499</v>
      </c>
      <c r="X207" s="17">
        <v>259851255174.53</v>
      </c>
      <c r="Y207" s="17">
        <v>759985187</v>
      </c>
      <c r="Z207" s="17">
        <v>-1471553888033.5701</v>
      </c>
      <c r="AA207" s="15">
        <f t="shared" si="44"/>
        <v>0</v>
      </c>
      <c r="AB207" s="17"/>
      <c r="AC207" s="15">
        <f t="shared" si="45"/>
        <v>52317038134.330002</v>
      </c>
      <c r="AD207" s="17">
        <v>186435881</v>
      </c>
      <c r="AE207" s="17"/>
      <c r="AF207" s="17">
        <v>1449706987.8</v>
      </c>
      <c r="AG207" s="17">
        <v>50680895265.529999</v>
      </c>
      <c r="AH207" s="14">
        <f t="shared" si="46"/>
        <v>3441897165791.7603</v>
      </c>
      <c r="AI207" s="15">
        <f t="shared" si="47"/>
        <v>82106190017.889999</v>
      </c>
      <c r="AJ207" s="18">
        <f t="shared" si="48"/>
        <v>82106190017.889999</v>
      </c>
      <c r="AK207" s="17">
        <v>621500</v>
      </c>
      <c r="AL207" s="17"/>
      <c r="AM207" s="17"/>
      <c r="AN207" s="17">
        <v>68379312631.889999</v>
      </c>
      <c r="AO207" s="17">
        <v>13676730497</v>
      </c>
      <c r="AP207" s="17">
        <v>49525389</v>
      </c>
      <c r="AQ207" s="18">
        <f t="shared" si="49"/>
        <v>0</v>
      </c>
      <c r="AR207" s="17"/>
      <c r="AS207" s="17"/>
      <c r="AT207" s="15">
        <f t="shared" si="50"/>
        <v>3359790975773.8701</v>
      </c>
      <c r="AU207" s="18">
        <f t="shared" si="50"/>
        <v>3359790975773.8701</v>
      </c>
      <c r="AV207" s="17">
        <v>3359790975773.8701</v>
      </c>
    </row>
    <row r="208" spans="1:48" x14ac:dyDescent="0.25">
      <c r="A208" s="10">
        <v>207</v>
      </c>
      <c r="B208" s="11" t="s">
        <v>450</v>
      </c>
      <c r="C208" s="12" t="s">
        <v>451</v>
      </c>
      <c r="D208" s="13" t="s">
        <v>48</v>
      </c>
      <c r="E208" s="14">
        <f t="shared" si="40"/>
        <v>3070057342570.3379</v>
      </c>
      <c r="F208" s="15">
        <f t="shared" si="41"/>
        <v>314116577233.28668</v>
      </c>
      <c r="G208" s="16">
        <v>256043108229</v>
      </c>
      <c r="H208" s="17"/>
      <c r="I208" s="17">
        <v>49938145679.099998</v>
      </c>
      <c r="J208" s="17">
        <v>6298457999</v>
      </c>
      <c r="K208" s="17">
        <v>-17457297204.700001</v>
      </c>
      <c r="L208" s="17">
        <v>115244324.25</v>
      </c>
      <c r="M208" s="17">
        <v>19178918206.6367</v>
      </c>
      <c r="N208" s="17"/>
      <c r="O208" s="17"/>
      <c r="P208" s="15">
        <f t="shared" si="42"/>
        <v>244732575919.72</v>
      </c>
      <c r="Q208" s="17"/>
      <c r="R208" s="17">
        <v>244732575919.72</v>
      </c>
      <c r="S208" s="15">
        <f t="shared" si="43"/>
        <v>2444768308800.251</v>
      </c>
      <c r="T208" s="17">
        <v>684583016871.84998</v>
      </c>
      <c r="U208" s="17">
        <v>433392036440.526</v>
      </c>
      <c r="V208" s="17">
        <v>948261171801.48999</v>
      </c>
      <c r="W208" s="17">
        <v>1896785464475.24</v>
      </c>
      <c r="X208" s="17">
        <v>115200583913.142</v>
      </c>
      <c r="Y208" s="17">
        <v>5635383672</v>
      </c>
      <c r="Z208" s="17">
        <v>-1639089348373.9971</v>
      </c>
      <c r="AA208" s="15">
        <f t="shared" si="44"/>
        <v>0</v>
      </c>
      <c r="AB208" s="17"/>
      <c r="AC208" s="15">
        <f t="shared" si="45"/>
        <v>66439880617.080002</v>
      </c>
      <c r="AD208" s="17"/>
      <c r="AE208" s="17">
        <v>422400000</v>
      </c>
      <c r="AF208" s="17">
        <v>1762868566</v>
      </c>
      <c r="AG208" s="17">
        <v>64254612051.080002</v>
      </c>
      <c r="AH208" s="14">
        <f t="shared" si="46"/>
        <v>3070057342570.3379</v>
      </c>
      <c r="AI208" s="15">
        <f t="shared" si="47"/>
        <v>9985534071</v>
      </c>
      <c r="AJ208" s="18">
        <f t="shared" si="48"/>
        <v>9985534071</v>
      </c>
      <c r="AK208" s="17">
        <v>88119395</v>
      </c>
      <c r="AL208" s="17"/>
      <c r="AM208" s="17"/>
      <c r="AN208" s="17">
        <v>4710636009</v>
      </c>
      <c r="AO208" s="17">
        <v>4838389634</v>
      </c>
      <c r="AP208" s="17">
        <v>348389033</v>
      </c>
      <c r="AQ208" s="18">
        <f t="shared" si="49"/>
        <v>0</v>
      </c>
      <c r="AR208" s="17"/>
      <c r="AS208" s="17"/>
      <c r="AT208" s="15">
        <f t="shared" si="50"/>
        <v>3060071808499.3379</v>
      </c>
      <c r="AU208" s="18">
        <f t="shared" si="50"/>
        <v>3060071808499.3379</v>
      </c>
      <c r="AV208" s="17">
        <v>3060071808499.3379</v>
      </c>
    </row>
    <row r="209" spans="1:48" x14ac:dyDescent="0.25">
      <c r="A209" s="10">
        <v>208</v>
      </c>
      <c r="B209" s="11" t="s">
        <v>452</v>
      </c>
      <c r="C209" s="12" t="s">
        <v>453</v>
      </c>
      <c r="D209" s="13" t="s">
        <v>48</v>
      </c>
      <c r="E209" s="14">
        <f t="shared" si="40"/>
        <v>3865401096564.4141</v>
      </c>
      <c r="F209" s="15">
        <f t="shared" si="41"/>
        <v>175098679790.25998</v>
      </c>
      <c r="G209" s="16">
        <v>134423794329</v>
      </c>
      <c r="H209" s="17"/>
      <c r="I209" s="17">
        <v>36687710807.959999</v>
      </c>
      <c r="J209" s="17">
        <v>3866835409</v>
      </c>
      <c r="K209" s="17">
        <v>-19018377208.009998</v>
      </c>
      <c r="L209" s="17"/>
      <c r="M209" s="17">
        <v>19138716452.310001</v>
      </c>
      <c r="N209" s="17"/>
      <c r="O209" s="17"/>
      <c r="P209" s="15">
        <f t="shared" si="42"/>
        <v>124443174602.53</v>
      </c>
      <c r="Q209" s="17"/>
      <c r="R209" s="17">
        <v>124443174602.53</v>
      </c>
      <c r="S209" s="15">
        <f t="shared" si="43"/>
        <v>3489931876612.9741</v>
      </c>
      <c r="T209" s="17">
        <v>2346271101655.6699</v>
      </c>
      <c r="U209" s="17">
        <v>536735763075.39001</v>
      </c>
      <c r="V209" s="17">
        <v>703774035589.64001</v>
      </c>
      <c r="W209" s="17">
        <v>944832338718.89001</v>
      </c>
      <c r="X209" s="17">
        <v>26398360505.91</v>
      </c>
      <c r="Y209" s="17">
        <v>67361492107</v>
      </c>
      <c r="Z209" s="17">
        <v>-1135441215039.5259</v>
      </c>
      <c r="AA209" s="15">
        <f t="shared" si="44"/>
        <v>0</v>
      </c>
      <c r="AB209" s="17"/>
      <c r="AC209" s="15">
        <f t="shared" si="45"/>
        <v>75927365558.650009</v>
      </c>
      <c r="AD209" s="17"/>
      <c r="AE209" s="17">
        <v>12468000000</v>
      </c>
      <c r="AF209" s="17">
        <v>2837798609.6000004</v>
      </c>
      <c r="AG209" s="17">
        <v>60621566949.050003</v>
      </c>
      <c r="AH209" s="14">
        <f t="shared" si="46"/>
        <v>3865401096564.4141</v>
      </c>
      <c r="AI209" s="15">
        <f t="shared" si="47"/>
        <v>2062128961</v>
      </c>
      <c r="AJ209" s="18">
        <f t="shared" si="48"/>
        <v>2062128961</v>
      </c>
      <c r="AK209" s="17">
        <v>10534064</v>
      </c>
      <c r="AL209" s="17"/>
      <c r="AM209" s="17"/>
      <c r="AN209" s="17">
        <v>646008936</v>
      </c>
      <c r="AO209" s="17">
        <v>1387999461</v>
      </c>
      <c r="AP209" s="17">
        <v>17586500</v>
      </c>
      <c r="AQ209" s="18">
        <f t="shared" si="49"/>
        <v>0</v>
      </c>
      <c r="AR209" s="17"/>
      <c r="AS209" s="17"/>
      <c r="AT209" s="15">
        <f t="shared" si="50"/>
        <v>3863338967603.4141</v>
      </c>
      <c r="AU209" s="18">
        <f t="shared" si="50"/>
        <v>3863338967603.4141</v>
      </c>
      <c r="AV209" s="17">
        <v>3863338967603.4141</v>
      </c>
    </row>
    <row r="210" spans="1:48" x14ac:dyDescent="0.25">
      <c r="A210" s="10">
        <v>209</v>
      </c>
      <c r="B210" s="11" t="s">
        <v>454</v>
      </c>
      <c r="C210" s="12" t="s">
        <v>455</v>
      </c>
      <c r="D210" s="13" t="s">
        <v>48</v>
      </c>
      <c r="E210" s="14">
        <f t="shared" si="40"/>
        <v>2463049418792.98</v>
      </c>
      <c r="F210" s="15">
        <f t="shared" si="41"/>
        <v>130001862131.85999</v>
      </c>
      <c r="G210" s="16">
        <v>87929717631</v>
      </c>
      <c r="H210" s="17"/>
      <c r="I210" s="17">
        <v>38371453526.900002</v>
      </c>
      <c r="J210" s="17">
        <v>-8633697457.1900005</v>
      </c>
      <c r="K210" s="17"/>
      <c r="L210" s="17">
        <v>128787685.5</v>
      </c>
      <c r="M210" s="17">
        <v>12205600745.65</v>
      </c>
      <c r="N210" s="17"/>
      <c r="O210" s="17"/>
      <c r="P210" s="15">
        <f t="shared" si="42"/>
        <v>87707902125.089996</v>
      </c>
      <c r="Q210" s="17">
        <v>3199752072</v>
      </c>
      <c r="R210" s="17">
        <v>84508150053.089996</v>
      </c>
      <c r="S210" s="15">
        <f t="shared" si="43"/>
        <v>2064451070544.6299</v>
      </c>
      <c r="T210" s="17">
        <v>1048418220665.37</v>
      </c>
      <c r="U210" s="17">
        <v>383320520119.23999</v>
      </c>
      <c r="V210" s="17">
        <v>697198725975.64001</v>
      </c>
      <c r="W210" s="17">
        <v>723051390813.68994</v>
      </c>
      <c r="X210" s="17">
        <v>35759170065.779999</v>
      </c>
      <c r="Y210" s="17">
        <v>2381713000</v>
      </c>
      <c r="Z210" s="17">
        <v>-825678670095.08997</v>
      </c>
      <c r="AA210" s="15">
        <f t="shared" si="44"/>
        <v>8396963262</v>
      </c>
      <c r="AB210" s="17">
        <v>8396963262</v>
      </c>
      <c r="AC210" s="15">
        <f t="shared" si="45"/>
        <v>172491620729.39999</v>
      </c>
      <c r="AD210" s="17"/>
      <c r="AE210" s="17">
        <v>16807180000</v>
      </c>
      <c r="AF210" s="17">
        <v>1251375473.4000001</v>
      </c>
      <c r="AG210" s="17">
        <v>154433065256</v>
      </c>
      <c r="AH210" s="14">
        <f t="shared" si="46"/>
        <v>2463049418792.98</v>
      </c>
      <c r="AI210" s="15">
        <f t="shared" si="47"/>
        <v>15542034640.67</v>
      </c>
      <c r="AJ210" s="18">
        <f t="shared" si="48"/>
        <v>15542034640.67</v>
      </c>
      <c r="AK210" s="17">
        <v>1510455</v>
      </c>
      <c r="AL210" s="17"/>
      <c r="AM210" s="17"/>
      <c r="AN210" s="17">
        <v>1289427097.6700001</v>
      </c>
      <c r="AO210" s="17">
        <v>13996389740</v>
      </c>
      <c r="AP210" s="17">
        <v>254707348</v>
      </c>
      <c r="AQ210" s="18">
        <f t="shared" si="49"/>
        <v>0</v>
      </c>
      <c r="AR210" s="17"/>
      <c r="AS210" s="17"/>
      <c r="AT210" s="15">
        <f t="shared" si="50"/>
        <v>2447507384152.3101</v>
      </c>
      <c r="AU210" s="18">
        <f t="shared" si="50"/>
        <v>2447507384152.3101</v>
      </c>
      <c r="AV210" s="17">
        <v>2447507384152.3101</v>
      </c>
    </row>
    <row r="211" spans="1:48" x14ac:dyDescent="0.25">
      <c r="A211" s="10">
        <v>210</v>
      </c>
      <c r="B211" s="11" t="s">
        <v>456</v>
      </c>
      <c r="C211" s="12" t="s">
        <v>457</v>
      </c>
      <c r="D211" s="13" t="s">
        <v>59</v>
      </c>
      <c r="E211" s="14">
        <f t="shared" si="40"/>
        <v>3112709787205.5498</v>
      </c>
      <c r="F211" s="15">
        <f t="shared" si="41"/>
        <v>341883477720.41003</v>
      </c>
      <c r="G211" s="16">
        <v>259812533085</v>
      </c>
      <c r="H211" s="17"/>
      <c r="I211" s="17">
        <v>17652732865</v>
      </c>
      <c r="J211" s="17">
        <v>48584065815.910004</v>
      </c>
      <c r="K211" s="17">
        <v>-10630227121.709999</v>
      </c>
      <c r="L211" s="17">
        <v>1328351774.96</v>
      </c>
      <c r="M211" s="17">
        <v>25136021301.25</v>
      </c>
      <c r="N211" s="17"/>
      <c r="O211" s="17"/>
      <c r="P211" s="15">
        <f t="shared" si="42"/>
        <v>114537000588.24001</v>
      </c>
      <c r="Q211" s="17">
        <v>1728767420.8800001</v>
      </c>
      <c r="R211" s="17">
        <v>112808233167.36</v>
      </c>
      <c r="S211" s="15">
        <f t="shared" si="43"/>
        <v>2517776521155.6699</v>
      </c>
      <c r="T211" s="17">
        <v>1435651829622.6599</v>
      </c>
      <c r="U211" s="17">
        <v>469400299487.91998</v>
      </c>
      <c r="V211" s="17">
        <v>513393749075.92999</v>
      </c>
      <c r="W211" s="17">
        <v>788459062832.37</v>
      </c>
      <c r="X211" s="17">
        <v>30758469978.889999</v>
      </c>
      <c r="Y211" s="17">
        <v>51399645251.059998</v>
      </c>
      <c r="Z211" s="17">
        <v>-771286535093.16003</v>
      </c>
      <c r="AA211" s="15">
        <f t="shared" si="44"/>
        <v>0</v>
      </c>
      <c r="AB211" s="17"/>
      <c r="AC211" s="15">
        <f t="shared" si="45"/>
        <v>138512787741.23001</v>
      </c>
      <c r="AD211" s="17">
        <v>3000000</v>
      </c>
      <c r="AE211" s="17">
        <v>28050454997.98</v>
      </c>
      <c r="AF211" s="17">
        <v>3600589485.4299994</v>
      </c>
      <c r="AG211" s="17">
        <v>106858743257.82001</v>
      </c>
      <c r="AH211" s="14">
        <f t="shared" si="46"/>
        <v>3112709787205.5498</v>
      </c>
      <c r="AI211" s="15">
        <f t="shared" si="47"/>
        <v>24337998030.670002</v>
      </c>
      <c r="AJ211" s="18">
        <f t="shared" si="48"/>
        <v>24337998030.670002</v>
      </c>
      <c r="AK211" s="17">
        <v>33615356</v>
      </c>
      <c r="AL211" s="17"/>
      <c r="AM211" s="17"/>
      <c r="AN211" s="17">
        <v>3898670382.5900002</v>
      </c>
      <c r="AO211" s="17">
        <v>20361032292.080002</v>
      </c>
      <c r="AP211" s="17">
        <v>44680000</v>
      </c>
      <c r="AQ211" s="18">
        <f t="shared" si="49"/>
        <v>0</v>
      </c>
      <c r="AR211" s="17"/>
      <c r="AS211" s="17"/>
      <c r="AT211" s="15">
        <f t="shared" si="50"/>
        <v>3088371789174.8799</v>
      </c>
      <c r="AU211" s="18">
        <f t="shared" si="50"/>
        <v>3088371789174.8799</v>
      </c>
      <c r="AV211" s="17">
        <v>3088371789174.8799</v>
      </c>
    </row>
    <row r="212" spans="1:48" x14ac:dyDescent="0.25">
      <c r="A212" s="10">
        <v>211</v>
      </c>
      <c r="B212" s="11" t="s">
        <v>458</v>
      </c>
      <c r="C212" s="12" t="s">
        <v>459</v>
      </c>
      <c r="D212" s="13" t="s">
        <v>48</v>
      </c>
      <c r="E212" s="14">
        <f t="shared" si="40"/>
        <v>30970860367210</v>
      </c>
      <c r="F212" s="15">
        <f t="shared" si="41"/>
        <v>633610855728</v>
      </c>
      <c r="G212" s="16">
        <v>180633549049</v>
      </c>
      <c r="H212" s="17"/>
      <c r="I212" s="17">
        <v>293000268440</v>
      </c>
      <c r="J212" s="17">
        <v>102784077726</v>
      </c>
      <c r="K212" s="17"/>
      <c r="L212" s="17">
        <v>2189157586</v>
      </c>
      <c r="M212" s="17">
        <v>55003802927</v>
      </c>
      <c r="N212" s="17"/>
      <c r="O212" s="17"/>
      <c r="P212" s="15">
        <f t="shared" si="42"/>
        <v>684741414506</v>
      </c>
      <c r="Q212" s="17">
        <v>5777596918</v>
      </c>
      <c r="R212" s="17">
        <v>678963817588</v>
      </c>
      <c r="S212" s="15">
        <f t="shared" si="43"/>
        <v>29552476130765</v>
      </c>
      <c r="T212" s="17">
        <v>23396893855206</v>
      </c>
      <c r="U212" s="17">
        <v>1637734435773</v>
      </c>
      <c r="V212" s="17">
        <v>3020867544411</v>
      </c>
      <c r="W212" s="17">
        <v>4432580155893</v>
      </c>
      <c r="X212" s="17">
        <v>157264904514</v>
      </c>
      <c r="Y212" s="17">
        <v>91827308650</v>
      </c>
      <c r="Z212" s="17">
        <v>-3184692073682</v>
      </c>
      <c r="AA212" s="15">
        <f t="shared" si="44"/>
        <v>0</v>
      </c>
      <c r="AB212" s="17"/>
      <c r="AC212" s="15">
        <f t="shared" si="45"/>
        <v>100031966211</v>
      </c>
      <c r="AD212" s="17">
        <v>2941206368</v>
      </c>
      <c r="AE212" s="17">
        <v>58092332740</v>
      </c>
      <c r="AF212" s="17">
        <v>4633758928</v>
      </c>
      <c r="AG212" s="17">
        <v>34364668175</v>
      </c>
      <c r="AH212" s="14">
        <f t="shared" si="46"/>
        <v>30970860367210</v>
      </c>
      <c r="AI212" s="15">
        <f t="shared" si="47"/>
        <v>78271347952</v>
      </c>
      <c r="AJ212" s="18">
        <f t="shared" si="48"/>
        <v>67711365633</v>
      </c>
      <c r="AK212" s="17">
        <v>4305638428</v>
      </c>
      <c r="AL212" s="17"/>
      <c r="AM212" s="17"/>
      <c r="AN212" s="17">
        <v>7995721519</v>
      </c>
      <c r="AO212" s="17">
        <v>53226923425</v>
      </c>
      <c r="AP212" s="17">
        <v>2183082261</v>
      </c>
      <c r="AQ212" s="18">
        <f t="shared" si="49"/>
        <v>10559982319</v>
      </c>
      <c r="AR212" s="17"/>
      <c r="AS212" s="17">
        <v>10559982319</v>
      </c>
      <c r="AT212" s="15">
        <f t="shared" si="50"/>
        <v>30892589019258</v>
      </c>
      <c r="AU212" s="18">
        <f t="shared" si="50"/>
        <v>30892589019258</v>
      </c>
      <c r="AV212" s="17">
        <v>30892589019258</v>
      </c>
    </row>
    <row r="213" spans="1:48" x14ac:dyDescent="0.25">
      <c r="A213" s="10">
        <v>212</v>
      </c>
      <c r="B213" s="11" t="s">
        <v>460</v>
      </c>
      <c r="C213" s="12" t="s">
        <v>461</v>
      </c>
      <c r="D213" s="13" t="s">
        <v>59</v>
      </c>
      <c r="E213" s="14">
        <f t="shared" si="40"/>
        <v>7733569021424.0313</v>
      </c>
      <c r="F213" s="15">
        <f t="shared" si="41"/>
        <v>288749752677.37</v>
      </c>
      <c r="G213" s="16">
        <v>192356241428.26001</v>
      </c>
      <c r="H213" s="17"/>
      <c r="I213" s="17">
        <v>75722041002.410004</v>
      </c>
      <c r="J213" s="17"/>
      <c r="K213" s="17"/>
      <c r="L213" s="17">
        <v>1022174812.13</v>
      </c>
      <c r="M213" s="17">
        <v>19649295434.57</v>
      </c>
      <c r="N213" s="17"/>
      <c r="O213" s="17"/>
      <c r="P213" s="15">
        <f t="shared" si="42"/>
        <v>687539340694.17004</v>
      </c>
      <c r="Q213" s="17"/>
      <c r="R213" s="17">
        <v>687539340694.17004</v>
      </c>
      <c r="S213" s="15">
        <f t="shared" si="43"/>
        <v>6734274097646.8408</v>
      </c>
      <c r="T213" s="17">
        <v>4471851387527</v>
      </c>
      <c r="U213" s="17">
        <v>609051559965.93005</v>
      </c>
      <c r="V213" s="17">
        <v>1673234219526.49</v>
      </c>
      <c r="W213" s="17">
        <v>930623817716.81995</v>
      </c>
      <c r="X213" s="17">
        <v>58037907919.940002</v>
      </c>
      <c r="Y213" s="17">
        <v>195367356278</v>
      </c>
      <c r="Z213" s="17">
        <v>-1203892151287.3401</v>
      </c>
      <c r="AA213" s="15">
        <f t="shared" si="44"/>
        <v>0</v>
      </c>
      <c r="AB213" s="17"/>
      <c r="AC213" s="15">
        <f t="shared" si="45"/>
        <v>23005830405.650002</v>
      </c>
      <c r="AD213" s="17">
        <v>313735524</v>
      </c>
      <c r="AE213" s="17">
        <v>4989256657.2600002</v>
      </c>
      <c r="AF213" s="17">
        <v>3767618380</v>
      </c>
      <c r="AG213" s="17">
        <v>13935219844.389999</v>
      </c>
      <c r="AH213" s="14">
        <f t="shared" si="46"/>
        <v>7733569021424.0303</v>
      </c>
      <c r="AI213" s="15">
        <f t="shared" si="47"/>
        <v>40805320844.07</v>
      </c>
      <c r="AJ213" s="18">
        <f t="shared" si="48"/>
        <v>40335007806.400002</v>
      </c>
      <c r="AK213" s="17"/>
      <c r="AL213" s="17">
        <v>129347505.81999999</v>
      </c>
      <c r="AM213" s="17">
        <v>888943866.66999996</v>
      </c>
      <c r="AN213" s="17">
        <v>10885006938.91</v>
      </c>
      <c r="AO213" s="17">
        <v>12213401705</v>
      </c>
      <c r="AP213" s="17">
        <v>16218307790</v>
      </c>
      <c r="AQ213" s="18">
        <f t="shared" si="49"/>
        <v>470313037.67000002</v>
      </c>
      <c r="AR213" s="17">
        <v>470313037.67000002</v>
      </c>
      <c r="AS213" s="17"/>
      <c r="AT213" s="15">
        <f t="shared" si="50"/>
        <v>7692763700579.96</v>
      </c>
      <c r="AU213" s="18">
        <f t="shared" si="50"/>
        <v>7692763700579.96</v>
      </c>
      <c r="AV213" s="17">
        <v>7692763700579.96</v>
      </c>
    </row>
    <row r="214" spans="1:48" x14ac:dyDescent="0.25">
      <c r="A214" s="10">
        <v>213</v>
      </c>
      <c r="B214" s="11" t="s">
        <v>462</v>
      </c>
      <c r="C214" s="12" t="s">
        <v>463</v>
      </c>
      <c r="D214" s="13" t="s">
        <v>48</v>
      </c>
      <c r="E214" s="14">
        <f t="shared" si="40"/>
        <v>2402980382890.0137</v>
      </c>
      <c r="F214" s="15">
        <f t="shared" si="41"/>
        <v>340693928805.89313</v>
      </c>
      <c r="G214" s="16">
        <v>165566574307.41</v>
      </c>
      <c r="H214" s="17">
        <v>95823154000</v>
      </c>
      <c r="I214" s="17">
        <v>71631216770.970001</v>
      </c>
      <c r="J214" s="17">
        <v>1830039647</v>
      </c>
      <c r="K214" s="17">
        <v>-16186553547.219999</v>
      </c>
      <c r="L214" s="17">
        <v>789148344.90310001</v>
      </c>
      <c r="M214" s="17">
        <v>21240349282.830002</v>
      </c>
      <c r="N214" s="17"/>
      <c r="O214" s="17"/>
      <c r="P214" s="15">
        <f t="shared" si="42"/>
        <v>72871805085.429993</v>
      </c>
      <c r="Q214" s="17">
        <v>0</v>
      </c>
      <c r="R214" s="17">
        <v>72871805085.429993</v>
      </c>
      <c r="S214" s="15">
        <f t="shared" si="43"/>
        <v>1889444810593.0105</v>
      </c>
      <c r="T214" s="17">
        <v>857263496669.57996</v>
      </c>
      <c r="U214" s="17">
        <v>407547457253.47998</v>
      </c>
      <c r="V214" s="17">
        <v>595069465628</v>
      </c>
      <c r="W214" s="17">
        <v>658041660383.80005</v>
      </c>
      <c r="X214" s="17">
        <v>15600561799.200001</v>
      </c>
      <c r="Y214" s="17">
        <v>32476523112</v>
      </c>
      <c r="Z214" s="17">
        <v>-676554354253.05005</v>
      </c>
      <c r="AA214" s="15">
        <f t="shared" si="44"/>
        <v>0</v>
      </c>
      <c r="AB214" s="17"/>
      <c r="AC214" s="15">
        <f t="shared" si="45"/>
        <v>99969838405.680008</v>
      </c>
      <c r="AD214" s="17"/>
      <c r="AE214" s="17">
        <v>30077587942.580002</v>
      </c>
      <c r="AF214" s="17">
        <v>352144860</v>
      </c>
      <c r="AG214" s="17">
        <v>69540105603.100006</v>
      </c>
      <c r="AH214" s="14">
        <f t="shared" si="46"/>
        <v>2402980382890.04</v>
      </c>
      <c r="AI214" s="15">
        <f t="shared" si="47"/>
        <v>46855414772.639999</v>
      </c>
      <c r="AJ214" s="18">
        <f t="shared" si="48"/>
        <v>46855414772.639999</v>
      </c>
      <c r="AK214" s="17">
        <v>54453764.640000001</v>
      </c>
      <c r="AL214" s="17"/>
      <c r="AM214" s="17"/>
      <c r="AN214" s="17">
        <v>1679679713</v>
      </c>
      <c r="AO214" s="17">
        <v>45005406773</v>
      </c>
      <c r="AP214" s="17">
        <v>115874522</v>
      </c>
      <c r="AQ214" s="18">
        <f t="shared" si="49"/>
        <v>0</v>
      </c>
      <c r="AR214" s="17"/>
      <c r="AS214" s="17"/>
      <c r="AT214" s="15">
        <f t="shared" si="50"/>
        <v>2356124968117.3999</v>
      </c>
      <c r="AU214" s="18">
        <f t="shared" si="50"/>
        <v>2356124968117.3999</v>
      </c>
      <c r="AV214" s="17">
        <v>2356124968117.3999</v>
      </c>
    </row>
    <row r="215" spans="1:48" x14ac:dyDescent="0.25">
      <c r="A215" s="10">
        <v>214</v>
      </c>
      <c r="B215" s="11" t="s">
        <v>464</v>
      </c>
      <c r="C215" s="12" t="s">
        <v>1164</v>
      </c>
      <c r="D215" s="13" t="s">
        <v>48</v>
      </c>
      <c r="E215" s="14">
        <f t="shared" si="40"/>
        <v>9135260144513.791</v>
      </c>
      <c r="F215" s="15">
        <f t="shared" si="41"/>
        <v>660001855845.06006</v>
      </c>
      <c r="G215" s="16">
        <v>474856235612.94</v>
      </c>
      <c r="H215" s="17"/>
      <c r="I215" s="17">
        <v>9660448641.7600002</v>
      </c>
      <c r="J215" s="17">
        <v>1139289165</v>
      </c>
      <c r="K215" s="17">
        <v>-1307253089.8199999</v>
      </c>
      <c r="L215" s="17">
        <v>680034072.69000006</v>
      </c>
      <c r="M215" s="17">
        <v>174973101442.48999</v>
      </c>
      <c r="N215" s="17"/>
      <c r="O215" s="17"/>
      <c r="P215" s="15">
        <f t="shared" si="42"/>
        <v>1009591307747.1799</v>
      </c>
      <c r="Q215" s="17">
        <v>6817397934.9799995</v>
      </c>
      <c r="R215" s="17">
        <v>1002773909812.2</v>
      </c>
      <c r="S215" s="15">
        <f t="shared" si="43"/>
        <v>6926255169643.4102</v>
      </c>
      <c r="T215" s="17">
        <v>3088902649956</v>
      </c>
      <c r="U215" s="17">
        <v>1080602847912.4303</v>
      </c>
      <c r="V215" s="17">
        <v>2720687348965.0298</v>
      </c>
      <c r="W215" s="17">
        <v>2750548696456.9004</v>
      </c>
      <c r="X215" s="17">
        <v>189999027197.88</v>
      </c>
      <c r="Y215" s="17">
        <v>18735298170.400002</v>
      </c>
      <c r="Z215" s="17">
        <v>-2923220699015.23</v>
      </c>
      <c r="AA215" s="15">
        <f t="shared" si="44"/>
        <v>0</v>
      </c>
      <c r="AB215" s="17"/>
      <c r="AC215" s="15">
        <f t="shared" si="45"/>
        <v>539411811278.14001</v>
      </c>
      <c r="AD215" s="17"/>
      <c r="AE215" s="17">
        <v>233825570058.90997</v>
      </c>
      <c r="AF215" s="17">
        <v>118286569921</v>
      </c>
      <c r="AG215" s="17">
        <v>187299671298.23001</v>
      </c>
      <c r="AH215" s="14">
        <f t="shared" si="46"/>
        <v>9135260144513.8594</v>
      </c>
      <c r="AI215" s="15">
        <f t="shared" si="47"/>
        <v>39281990195.660004</v>
      </c>
      <c r="AJ215" s="18">
        <f t="shared" si="48"/>
        <v>39281990195.660004</v>
      </c>
      <c r="AK215" s="17">
        <v>10445563069.940001</v>
      </c>
      <c r="AL215" s="17"/>
      <c r="AM215" s="17"/>
      <c r="AN215" s="17">
        <v>4346132759.7200003</v>
      </c>
      <c r="AO215" s="17">
        <v>2694657266</v>
      </c>
      <c r="AP215" s="17">
        <v>21795637100</v>
      </c>
      <c r="AQ215" s="18">
        <f t="shared" si="49"/>
        <v>0</v>
      </c>
      <c r="AR215" s="17"/>
      <c r="AS215" s="17"/>
      <c r="AT215" s="15">
        <f t="shared" si="50"/>
        <v>9095978154318.1992</v>
      </c>
      <c r="AU215" s="18">
        <f t="shared" si="50"/>
        <v>9095978154318.1992</v>
      </c>
      <c r="AV215" s="17">
        <v>9095978154318.1992</v>
      </c>
    </row>
    <row r="216" spans="1:48" x14ac:dyDescent="0.25">
      <c r="A216" s="10">
        <v>215</v>
      </c>
      <c r="B216" s="11" t="s">
        <v>465</v>
      </c>
      <c r="C216" s="12" t="s">
        <v>466</v>
      </c>
      <c r="D216" s="13" t="s">
        <v>59</v>
      </c>
      <c r="E216" s="14">
        <f t="shared" si="40"/>
        <v>3255020103752.8599</v>
      </c>
      <c r="F216" s="15">
        <f t="shared" si="41"/>
        <v>381698011024.14001</v>
      </c>
      <c r="G216" s="16">
        <v>279201069180.40002</v>
      </c>
      <c r="H216" s="17"/>
      <c r="I216" s="17">
        <v>66825617211.050003</v>
      </c>
      <c r="J216" s="17">
        <v>13345751556</v>
      </c>
      <c r="K216" s="17">
        <v>-9673315403</v>
      </c>
      <c r="L216" s="17">
        <v>1286866564.5699999</v>
      </c>
      <c r="M216" s="17">
        <v>30712021915.119999</v>
      </c>
      <c r="N216" s="17"/>
      <c r="O216" s="17"/>
      <c r="P216" s="15">
        <f t="shared" si="42"/>
        <v>289951934987.85999</v>
      </c>
      <c r="Q216" s="17"/>
      <c r="R216" s="17">
        <v>289951934987.85999</v>
      </c>
      <c r="S216" s="15">
        <f t="shared" si="43"/>
        <v>2576933983851.4097</v>
      </c>
      <c r="T216" s="17">
        <v>517793609992</v>
      </c>
      <c r="U216" s="17">
        <v>697431861949.87</v>
      </c>
      <c r="V216" s="17">
        <v>1249672267649.9399</v>
      </c>
      <c r="W216" s="17">
        <v>2107565021860.1101</v>
      </c>
      <c r="X216" s="17">
        <v>72473448275.179993</v>
      </c>
      <c r="Y216" s="17"/>
      <c r="Z216" s="17">
        <v>-2068002225875.6899</v>
      </c>
      <c r="AA216" s="15">
        <f t="shared" si="44"/>
        <v>0</v>
      </c>
      <c r="AB216" s="17"/>
      <c r="AC216" s="15">
        <f t="shared" si="45"/>
        <v>6436173889.4500017</v>
      </c>
      <c r="AD216" s="17">
        <v>15311414</v>
      </c>
      <c r="AE216" s="17"/>
      <c r="AF216" s="17">
        <v>6181980326.0000019</v>
      </c>
      <c r="AG216" s="17">
        <v>238882149.44999999</v>
      </c>
      <c r="AH216" s="14">
        <f t="shared" si="46"/>
        <v>3255020103752.8501</v>
      </c>
      <c r="AI216" s="15">
        <f t="shared" si="47"/>
        <v>32990815170.099998</v>
      </c>
      <c r="AJ216" s="18">
        <f t="shared" si="48"/>
        <v>32990815170.099998</v>
      </c>
      <c r="AK216" s="17">
        <v>42820164</v>
      </c>
      <c r="AL216" s="17"/>
      <c r="AM216" s="17"/>
      <c r="AN216" s="17">
        <v>2358808158.0999999</v>
      </c>
      <c r="AO216" s="17">
        <v>30589186848</v>
      </c>
      <c r="AP216" s="17"/>
      <c r="AQ216" s="18">
        <f t="shared" si="49"/>
        <v>0</v>
      </c>
      <c r="AR216" s="17"/>
      <c r="AS216" s="17"/>
      <c r="AT216" s="15">
        <f t="shared" si="50"/>
        <v>3222029288582.75</v>
      </c>
      <c r="AU216" s="18">
        <f t="shared" si="50"/>
        <v>3222029288582.75</v>
      </c>
      <c r="AV216" s="17">
        <v>3222029288582.75</v>
      </c>
    </row>
    <row r="217" spans="1:48" x14ac:dyDescent="0.25">
      <c r="A217" s="10">
        <v>216</v>
      </c>
      <c r="B217" s="11" t="s">
        <v>467</v>
      </c>
      <c r="C217" s="12" t="s">
        <v>468</v>
      </c>
      <c r="D217" s="13" t="s">
        <v>48</v>
      </c>
      <c r="E217" s="14">
        <f t="shared" si="40"/>
        <v>2846345700156.1099</v>
      </c>
      <c r="F217" s="15">
        <f t="shared" si="41"/>
        <v>320711459290.77997</v>
      </c>
      <c r="G217" s="16">
        <v>226758195207.15997</v>
      </c>
      <c r="H217" s="17"/>
      <c r="I217" s="17">
        <v>37847032512.059998</v>
      </c>
      <c r="J217" s="17"/>
      <c r="K217" s="17">
        <v>-8708486412.8299999</v>
      </c>
      <c r="L217" s="17">
        <v>4750000</v>
      </c>
      <c r="M217" s="17">
        <v>64809967984.389999</v>
      </c>
      <c r="N217" s="17"/>
      <c r="O217" s="17"/>
      <c r="P217" s="15">
        <f t="shared" si="42"/>
        <v>233631137892.47</v>
      </c>
      <c r="Q217" s="17"/>
      <c r="R217" s="17">
        <v>233631137892.47</v>
      </c>
      <c r="S217" s="15">
        <f t="shared" si="43"/>
        <v>2111987984090.8101</v>
      </c>
      <c r="T217" s="17">
        <v>506090279852</v>
      </c>
      <c r="U217" s="17">
        <v>412633372049.46002</v>
      </c>
      <c r="V217" s="17">
        <v>938306581939.23999</v>
      </c>
      <c r="W217" s="17">
        <v>1064501902606.67</v>
      </c>
      <c r="X217" s="17">
        <v>29734512374.48</v>
      </c>
      <c r="Y217" s="17">
        <v>2109294000</v>
      </c>
      <c r="Z217" s="17">
        <v>-841387958731.04004</v>
      </c>
      <c r="AA217" s="15">
        <f t="shared" si="44"/>
        <v>0</v>
      </c>
      <c r="AB217" s="17"/>
      <c r="AC217" s="15">
        <f t="shared" si="45"/>
        <v>180015118882.04999</v>
      </c>
      <c r="AD217" s="17"/>
      <c r="AE217" s="17">
        <v>188750000</v>
      </c>
      <c r="AF217" s="17">
        <v>16529863824.77</v>
      </c>
      <c r="AG217" s="17">
        <v>163296505057.28</v>
      </c>
      <c r="AH217" s="14">
        <f t="shared" si="46"/>
        <v>2846345700156.1099</v>
      </c>
      <c r="AI217" s="15">
        <f t="shared" si="47"/>
        <v>17964073548.549999</v>
      </c>
      <c r="AJ217" s="18">
        <f t="shared" si="48"/>
        <v>17964073548.549999</v>
      </c>
      <c r="AK217" s="17">
        <v>1290750944</v>
      </c>
      <c r="AL217" s="17"/>
      <c r="AM217" s="17"/>
      <c r="AN217" s="17">
        <v>1234346588.55</v>
      </c>
      <c r="AO217" s="17">
        <v>14864485591</v>
      </c>
      <c r="AP217" s="17">
        <v>574490425</v>
      </c>
      <c r="AQ217" s="18">
        <f t="shared" si="49"/>
        <v>0</v>
      </c>
      <c r="AR217" s="17"/>
      <c r="AS217" s="17"/>
      <c r="AT217" s="15">
        <f t="shared" si="50"/>
        <v>2828381626607.5601</v>
      </c>
      <c r="AU217" s="18">
        <f t="shared" si="50"/>
        <v>2828381626607.5601</v>
      </c>
      <c r="AV217" s="17">
        <v>2828381626607.5601</v>
      </c>
    </row>
    <row r="218" spans="1:48" x14ac:dyDescent="0.25">
      <c r="A218" s="10">
        <v>217</v>
      </c>
      <c r="B218" s="11" t="s">
        <v>469</v>
      </c>
      <c r="C218" s="12" t="s">
        <v>470</v>
      </c>
      <c r="D218" s="13" t="s">
        <v>48</v>
      </c>
      <c r="E218" s="14">
        <f t="shared" si="40"/>
        <v>2090814786203.4609</v>
      </c>
      <c r="F218" s="15">
        <f t="shared" si="41"/>
        <v>168135288004.49097</v>
      </c>
      <c r="G218" s="16">
        <v>118990970004.44099</v>
      </c>
      <c r="H218" s="17"/>
      <c r="I218" s="17">
        <v>10847831892</v>
      </c>
      <c r="J218" s="17">
        <v>30235589820</v>
      </c>
      <c r="K218" s="17">
        <v>-16146424104</v>
      </c>
      <c r="L218" s="17">
        <v>3755537572.3099999</v>
      </c>
      <c r="M218" s="17">
        <v>20451782819.740002</v>
      </c>
      <c r="N218" s="17"/>
      <c r="O218" s="17"/>
      <c r="P218" s="15">
        <f t="shared" si="42"/>
        <v>176122553144.28</v>
      </c>
      <c r="Q218" s="17"/>
      <c r="R218" s="17">
        <v>176122553144.28</v>
      </c>
      <c r="S218" s="15">
        <f t="shared" si="43"/>
        <v>1730655090061.6899</v>
      </c>
      <c r="T218" s="17">
        <v>290429314618</v>
      </c>
      <c r="U218" s="17">
        <v>386050489770</v>
      </c>
      <c r="V218" s="17">
        <v>794043038712</v>
      </c>
      <c r="W218" s="17">
        <v>1075278812325</v>
      </c>
      <c r="X218" s="17">
        <v>53333895732</v>
      </c>
      <c r="Y218" s="17">
        <v>139459762213.69</v>
      </c>
      <c r="Z218" s="17">
        <v>-1007940223309</v>
      </c>
      <c r="AA218" s="15">
        <f t="shared" si="44"/>
        <v>0</v>
      </c>
      <c r="AB218" s="17"/>
      <c r="AC218" s="15">
        <f t="shared" si="45"/>
        <v>15901854993</v>
      </c>
      <c r="AD218" s="17"/>
      <c r="AE218" s="17"/>
      <c r="AF218" s="17">
        <v>912550421</v>
      </c>
      <c r="AG218" s="17">
        <v>14989304572</v>
      </c>
      <c r="AH218" s="14">
        <f t="shared" si="46"/>
        <v>2090814786203.4702</v>
      </c>
      <c r="AI218" s="15">
        <f t="shared" si="47"/>
        <v>17764154130.369999</v>
      </c>
      <c r="AJ218" s="18">
        <f t="shared" si="48"/>
        <v>16312785465.369999</v>
      </c>
      <c r="AK218" s="17">
        <v>4811731</v>
      </c>
      <c r="AL218" s="17"/>
      <c r="AM218" s="17">
        <v>1175000000</v>
      </c>
      <c r="AN218" s="17">
        <v>41359488.369999997</v>
      </c>
      <c r="AO218" s="17">
        <v>676240317</v>
      </c>
      <c r="AP218" s="17">
        <v>14415373929</v>
      </c>
      <c r="AQ218" s="18">
        <f t="shared" si="49"/>
        <v>1451368665</v>
      </c>
      <c r="AR218" s="17">
        <v>1451368665</v>
      </c>
      <c r="AS218" s="17"/>
      <c r="AT218" s="15">
        <f t="shared" si="50"/>
        <v>2073050632073.1001</v>
      </c>
      <c r="AU218" s="18">
        <f t="shared" si="50"/>
        <v>2073050632073.1001</v>
      </c>
      <c r="AV218" s="17">
        <v>2073050632073.1001</v>
      </c>
    </row>
    <row r="219" spans="1:48" x14ac:dyDescent="0.25">
      <c r="A219" s="10">
        <v>218</v>
      </c>
      <c r="B219" s="11" t="s">
        <v>471</v>
      </c>
      <c r="C219" s="12" t="s">
        <v>472</v>
      </c>
      <c r="D219" s="13" t="s">
        <v>48</v>
      </c>
      <c r="E219" s="14">
        <f t="shared" si="40"/>
        <v>4537884982107.1797</v>
      </c>
      <c r="F219" s="15">
        <f t="shared" si="41"/>
        <v>579076086426.29993</v>
      </c>
      <c r="G219" s="16">
        <v>403129600887.14996</v>
      </c>
      <c r="H219" s="17"/>
      <c r="I219" s="17">
        <v>229579855151.16998</v>
      </c>
      <c r="J219" s="17"/>
      <c r="K219" s="17">
        <v>-104353258339.27</v>
      </c>
      <c r="L219" s="17">
        <v>266271258.32000002</v>
      </c>
      <c r="M219" s="17">
        <v>50453617468.929993</v>
      </c>
      <c r="N219" s="17"/>
      <c r="O219" s="17"/>
      <c r="P219" s="15">
        <f t="shared" si="42"/>
        <v>584863489137.38</v>
      </c>
      <c r="Q219" s="17">
        <v>49046485019.489998</v>
      </c>
      <c r="R219" s="17">
        <v>535817004117.89001</v>
      </c>
      <c r="S219" s="15">
        <f t="shared" si="43"/>
        <v>3329478380472.5596</v>
      </c>
      <c r="T219" s="17">
        <v>805077424026.26001</v>
      </c>
      <c r="U219" s="17">
        <v>737044961567.78992</v>
      </c>
      <c r="V219" s="17">
        <v>1278118037059.01</v>
      </c>
      <c r="W219" s="17">
        <v>1569093721371.8301</v>
      </c>
      <c r="X219" s="17">
        <v>86231711900.459991</v>
      </c>
      <c r="Y219" s="17">
        <v>65667770291.410004</v>
      </c>
      <c r="Z219" s="17">
        <v>-1211755245744.2002</v>
      </c>
      <c r="AA219" s="15">
        <f t="shared" si="44"/>
        <v>0</v>
      </c>
      <c r="AB219" s="17"/>
      <c r="AC219" s="15">
        <f t="shared" si="45"/>
        <v>44467026070.940002</v>
      </c>
      <c r="AD219" s="17">
        <v>370336250</v>
      </c>
      <c r="AE219" s="17">
        <v>272874000</v>
      </c>
      <c r="AF219" s="17">
        <v>13328924818.809999</v>
      </c>
      <c r="AG219" s="17">
        <v>30494891002.130005</v>
      </c>
      <c r="AH219" s="14">
        <f t="shared" si="46"/>
        <v>4537884982107.1797</v>
      </c>
      <c r="AI219" s="15">
        <f t="shared" si="47"/>
        <v>16252967408.91</v>
      </c>
      <c r="AJ219" s="18">
        <f t="shared" si="48"/>
        <v>12376336408.91</v>
      </c>
      <c r="AK219" s="17">
        <v>87034489</v>
      </c>
      <c r="AL219" s="17"/>
      <c r="AM219" s="17">
        <v>7020000000</v>
      </c>
      <c r="AN219" s="17">
        <v>380305545.98000002</v>
      </c>
      <c r="AO219" s="17">
        <v>4888996373.9300003</v>
      </c>
      <c r="AP219" s="17"/>
      <c r="AQ219" s="18">
        <f t="shared" si="49"/>
        <v>3876631000</v>
      </c>
      <c r="AR219" s="17">
        <v>3876631000</v>
      </c>
      <c r="AS219" s="17"/>
      <c r="AT219" s="15">
        <f t="shared" si="50"/>
        <v>4521632014698.2695</v>
      </c>
      <c r="AU219" s="18">
        <f t="shared" si="50"/>
        <v>4521632014698.2695</v>
      </c>
      <c r="AV219" s="17">
        <v>4521632014698.2695</v>
      </c>
    </row>
    <row r="220" spans="1:48" x14ac:dyDescent="0.25">
      <c r="A220" s="10">
        <v>219</v>
      </c>
      <c r="B220" s="11" t="s">
        <v>473</v>
      </c>
      <c r="C220" s="12" t="s">
        <v>474</v>
      </c>
      <c r="D220" s="13" t="s">
        <v>48</v>
      </c>
      <c r="E220" s="14">
        <f t="shared" si="40"/>
        <v>4101991184624.4595</v>
      </c>
      <c r="F220" s="15">
        <f t="shared" si="41"/>
        <v>352474029248.18005</v>
      </c>
      <c r="G220" s="16">
        <v>230211000497.52002</v>
      </c>
      <c r="H220" s="17"/>
      <c r="I220" s="17">
        <v>131652320320</v>
      </c>
      <c r="J220" s="17">
        <v>15309756181</v>
      </c>
      <c r="K220" s="17">
        <v>-66528511064.860001</v>
      </c>
      <c r="L220" s="17">
        <v>1108969387.26</v>
      </c>
      <c r="M220" s="17">
        <v>40720493927.260002</v>
      </c>
      <c r="N220" s="17"/>
      <c r="O220" s="17"/>
      <c r="P220" s="15">
        <f t="shared" si="42"/>
        <v>478329066511.37</v>
      </c>
      <c r="Q220" s="17"/>
      <c r="R220" s="17">
        <v>478329066511.37</v>
      </c>
      <c r="S220" s="15">
        <f t="shared" si="43"/>
        <v>3237752519696.8799</v>
      </c>
      <c r="T220" s="17">
        <v>1863714903480.22</v>
      </c>
      <c r="U220" s="17">
        <v>668127707264.31995</v>
      </c>
      <c r="V220" s="17">
        <v>1033542511761.76</v>
      </c>
      <c r="W220" s="17">
        <v>1997802762171.24</v>
      </c>
      <c r="X220" s="17">
        <v>37345880968.580002</v>
      </c>
      <c r="Y220" s="17">
        <v>10589253243.629999</v>
      </c>
      <c r="Z220" s="17">
        <v>-2373370499192.8701</v>
      </c>
      <c r="AA220" s="15">
        <f t="shared" si="44"/>
        <v>11818230</v>
      </c>
      <c r="AB220" s="17">
        <v>11818230</v>
      </c>
      <c r="AC220" s="15">
        <f t="shared" si="45"/>
        <v>33423750938.029999</v>
      </c>
      <c r="AD220" s="17">
        <v>2045027480</v>
      </c>
      <c r="AE220" s="17">
        <v>7269300000</v>
      </c>
      <c r="AF220" s="17">
        <v>20812347566.189999</v>
      </c>
      <c r="AG220" s="17">
        <v>3297075891.8400002</v>
      </c>
      <c r="AH220" s="14">
        <f t="shared" si="46"/>
        <v>4101991184624.48</v>
      </c>
      <c r="AI220" s="15">
        <f t="shared" si="47"/>
        <v>17581629867.309998</v>
      </c>
      <c r="AJ220" s="18">
        <f t="shared" si="48"/>
        <v>17581629867.309998</v>
      </c>
      <c r="AK220" s="17">
        <v>3396586401</v>
      </c>
      <c r="AL220" s="17"/>
      <c r="AM220" s="17"/>
      <c r="AN220" s="17">
        <v>1811562647.76</v>
      </c>
      <c r="AO220" s="17">
        <v>12373480818.549999</v>
      </c>
      <c r="AP220" s="17"/>
      <c r="AQ220" s="18">
        <f t="shared" si="49"/>
        <v>0</v>
      </c>
      <c r="AR220" s="17"/>
      <c r="AS220" s="17"/>
      <c r="AT220" s="15">
        <f t="shared" si="50"/>
        <v>4084409554757.1699</v>
      </c>
      <c r="AU220" s="18">
        <f t="shared" si="50"/>
        <v>4084409554757.1699</v>
      </c>
      <c r="AV220" s="17">
        <v>4084409554757.1699</v>
      </c>
    </row>
    <row r="221" spans="1:48" x14ac:dyDescent="0.25">
      <c r="A221" s="10">
        <v>220</v>
      </c>
      <c r="B221" s="11" t="s">
        <v>475</v>
      </c>
      <c r="C221" s="12" t="s">
        <v>1165</v>
      </c>
      <c r="D221" s="13" t="s">
        <v>48</v>
      </c>
      <c r="E221" s="14">
        <f t="shared" si="40"/>
        <v>40152357354190.836</v>
      </c>
      <c r="F221" s="15">
        <f t="shared" si="41"/>
        <v>5610393667613.458</v>
      </c>
      <c r="G221" s="16">
        <v>4565658507516.9404</v>
      </c>
      <c r="H221" s="17"/>
      <c r="I221" s="17">
        <v>1269421999670.0566</v>
      </c>
      <c r="J221" s="17">
        <v>738281025.00006104</v>
      </c>
      <c r="K221" s="17">
        <v>-424099918514.19</v>
      </c>
      <c r="L221" s="17">
        <v>4385807075.9497995</v>
      </c>
      <c r="M221" s="17">
        <v>194288990839.70129</v>
      </c>
      <c r="N221" s="17"/>
      <c r="O221" s="17"/>
      <c r="P221" s="15">
        <f t="shared" si="42"/>
        <v>7094763302271.6602</v>
      </c>
      <c r="Q221" s="17">
        <v>197871440811.45999</v>
      </c>
      <c r="R221" s="17">
        <v>6896891861460.2002</v>
      </c>
      <c r="S221" s="15">
        <f t="shared" si="43"/>
        <v>26867369597626.781</v>
      </c>
      <c r="T221" s="17">
        <v>12871416374446</v>
      </c>
      <c r="U221" s="17">
        <v>8418366167723.4004</v>
      </c>
      <c r="V221" s="17">
        <v>9240956662312.3398</v>
      </c>
      <c r="W221" s="17">
        <v>13177757364808.049</v>
      </c>
      <c r="X221" s="17">
        <v>194238241553</v>
      </c>
      <c r="Y221" s="17">
        <v>355299273220.98999</v>
      </c>
      <c r="Z221" s="17">
        <v>-17390664486437</v>
      </c>
      <c r="AA221" s="15">
        <f t="shared" si="44"/>
        <v>-6.103515625E-5</v>
      </c>
      <c r="AB221" s="17">
        <v>-6.103515625E-5</v>
      </c>
      <c r="AC221" s="15">
        <f t="shared" si="45"/>
        <v>579830786678.93994</v>
      </c>
      <c r="AD221" s="17">
        <v>334998796996.94</v>
      </c>
      <c r="AE221" s="17"/>
      <c r="AF221" s="17">
        <v>104597531725</v>
      </c>
      <c r="AG221" s="17">
        <v>140234457957</v>
      </c>
      <c r="AH221" s="14">
        <f t="shared" si="46"/>
        <v>40152357354191.469</v>
      </c>
      <c r="AI221" s="15">
        <f t="shared" si="47"/>
        <v>1518926375650.3171</v>
      </c>
      <c r="AJ221" s="18">
        <f t="shared" si="48"/>
        <v>1424953792885.717</v>
      </c>
      <c r="AK221" s="17">
        <v>266425777.00000381</v>
      </c>
      <c r="AL221" s="17"/>
      <c r="AM221" s="17">
        <v>17044374784.02</v>
      </c>
      <c r="AN221" s="17">
        <v>66375056622.257004</v>
      </c>
      <c r="AO221" s="17">
        <v>1341267935702.4399</v>
      </c>
      <c r="AP221" s="17"/>
      <c r="AQ221" s="18">
        <f t="shared" si="49"/>
        <v>93972582764.600006</v>
      </c>
      <c r="AR221" s="17">
        <v>93972582764.600006</v>
      </c>
      <c r="AS221" s="17"/>
      <c r="AT221" s="15">
        <f t="shared" si="50"/>
        <v>38633430978541.148</v>
      </c>
      <c r="AU221" s="18">
        <f t="shared" si="50"/>
        <v>38633430978541.148</v>
      </c>
      <c r="AV221" s="17">
        <v>38633430978541.148</v>
      </c>
    </row>
    <row r="222" spans="1:48" x14ac:dyDescent="0.25">
      <c r="A222" s="10">
        <v>221</v>
      </c>
      <c r="B222" s="11" t="s">
        <v>476</v>
      </c>
      <c r="C222" s="12" t="s">
        <v>477</v>
      </c>
      <c r="D222" s="13" t="s">
        <v>48</v>
      </c>
      <c r="E222" s="14">
        <f t="shared" si="40"/>
        <v>3244033835502.9497</v>
      </c>
      <c r="F222" s="15">
        <f t="shared" si="41"/>
        <v>240092396256.92001</v>
      </c>
      <c r="G222" s="16">
        <v>136867501746.49001</v>
      </c>
      <c r="H222" s="17"/>
      <c r="I222" s="17">
        <v>20279300989</v>
      </c>
      <c r="J222" s="17">
        <v>58077668632.699997</v>
      </c>
      <c r="K222" s="17">
        <v>-19222013247.269997</v>
      </c>
      <c r="L222" s="17">
        <v>174007000</v>
      </c>
      <c r="M222" s="17">
        <v>43915931136</v>
      </c>
      <c r="N222" s="17"/>
      <c r="O222" s="17"/>
      <c r="P222" s="15">
        <f t="shared" si="42"/>
        <v>126368564660.64999</v>
      </c>
      <c r="Q222" s="17">
        <v>12500000</v>
      </c>
      <c r="R222" s="17">
        <v>126356064660.64999</v>
      </c>
      <c r="S222" s="15">
        <f t="shared" si="43"/>
        <v>2671235727016.52</v>
      </c>
      <c r="T222" s="17">
        <v>750259010976</v>
      </c>
      <c r="U222" s="17">
        <v>592596319413.44995</v>
      </c>
      <c r="V222" s="17">
        <v>1140768531842.8901</v>
      </c>
      <c r="W222" s="17">
        <v>2154692611903.2</v>
      </c>
      <c r="X222" s="17">
        <v>6427997276</v>
      </c>
      <c r="Y222" s="17">
        <v>399344662</v>
      </c>
      <c r="Z222" s="17">
        <v>-1973908089057.02</v>
      </c>
      <c r="AA222" s="15">
        <f t="shared" si="44"/>
        <v>0</v>
      </c>
      <c r="AB222" s="17"/>
      <c r="AC222" s="15">
        <f t="shared" si="45"/>
        <v>206337147568.85999</v>
      </c>
      <c r="AD222" s="17">
        <v>5518438032</v>
      </c>
      <c r="AE222" s="17">
        <v>46608461406</v>
      </c>
      <c r="AF222" s="17">
        <v>2801870665</v>
      </c>
      <c r="AG222" s="17">
        <v>151408377465.85999</v>
      </c>
      <c r="AH222" s="14">
        <f t="shared" si="46"/>
        <v>3244033835502.9502</v>
      </c>
      <c r="AI222" s="15">
        <f t="shared" si="47"/>
        <v>66473922920.100006</v>
      </c>
      <c r="AJ222" s="18">
        <f t="shared" si="48"/>
        <v>66473922920.100006</v>
      </c>
      <c r="AK222" s="17">
        <v>881573</v>
      </c>
      <c r="AL222" s="17">
        <v>276114401</v>
      </c>
      <c r="AM222" s="17">
        <v>15616839610.809999</v>
      </c>
      <c r="AN222" s="17">
        <v>666944666.66999996</v>
      </c>
      <c r="AO222" s="17">
        <v>44851589748.620003</v>
      </c>
      <c r="AP222" s="17">
        <v>5061552920</v>
      </c>
      <c r="AQ222" s="18">
        <f t="shared" si="49"/>
        <v>0</v>
      </c>
      <c r="AR222" s="17"/>
      <c r="AS222" s="17"/>
      <c r="AT222" s="15">
        <f t="shared" ref="AT222:AU241" si="51">SUM(AU222)</f>
        <v>3177559912582.8501</v>
      </c>
      <c r="AU222" s="18">
        <f t="shared" si="51"/>
        <v>3177559912582.8501</v>
      </c>
      <c r="AV222" s="17">
        <v>3177559912582.8501</v>
      </c>
    </row>
    <row r="223" spans="1:48" x14ac:dyDescent="0.25">
      <c r="A223" s="10">
        <v>222</v>
      </c>
      <c r="B223" s="11" t="s">
        <v>478</v>
      </c>
      <c r="C223" s="12" t="s">
        <v>479</v>
      </c>
      <c r="D223" s="13" t="s">
        <v>48</v>
      </c>
      <c r="E223" s="14">
        <f t="shared" si="40"/>
        <v>4154480420614.7798</v>
      </c>
      <c r="F223" s="15">
        <f t="shared" si="41"/>
        <v>198952948786.39001</v>
      </c>
      <c r="G223" s="16">
        <v>66207713271.830002</v>
      </c>
      <c r="H223" s="17"/>
      <c r="I223" s="17">
        <v>106043993061.39</v>
      </c>
      <c r="J223" s="17">
        <v>72869146</v>
      </c>
      <c r="K223" s="17">
        <v>-30165287372.84</v>
      </c>
      <c r="L223" s="17">
        <v>2119774854.4200001</v>
      </c>
      <c r="M223" s="17">
        <v>54673885825.589996</v>
      </c>
      <c r="N223" s="17"/>
      <c r="O223" s="17"/>
      <c r="P223" s="15">
        <f t="shared" si="42"/>
        <v>162106257385.57001</v>
      </c>
      <c r="Q223" s="17"/>
      <c r="R223" s="17">
        <v>162106257385.57001</v>
      </c>
      <c r="S223" s="15">
        <f t="shared" si="43"/>
        <v>3552490933620.1299</v>
      </c>
      <c r="T223" s="17">
        <v>1101158878408.25</v>
      </c>
      <c r="U223" s="17">
        <v>887687587506.56995</v>
      </c>
      <c r="V223" s="17">
        <v>1714481552930.6201</v>
      </c>
      <c r="W223" s="17">
        <v>3675085179900.6499</v>
      </c>
      <c r="X223" s="17">
        <v>61012131842.519997</v>
      </c>
      <c r="Y223" s="17">
        <v>36935583078.110001</v>
      </c>
      <c r="Z223" s="17">
        <v>-3923869980046.5898</v>
      </c>
      <c r="AA223" s="15">
        <f t="shared" si="44"/>
        <v>0</v>
      </c>
      <c r="AB223" s="17"/>
      <c r="AC223" s="15">
        <f t="shared" si="45"/>
        <v>240930280822.69</v>
      </c>
      <c r="AD223" s="17">
        <v>1826000</v>
      </c>
      <c r="AE223" s="17">
        <v>174212512415.56</v>
      </c>
      <c r="AF223" s="17">
        <v>1892012782</v>
      </c>
      <c r="AG223" s="17">
        <v>64823929625.129997</v>
      </c>
      <c r="AH223" s="14">
        <f t="shared" si="46"/>
        <v>4154480420614.7798</v>
      </c>
      <c r="AI223" s="15">
        <f t="shared" si="47"/>
        <v>45044146711.320007</v>
      </c>
      <c r="AJ223" s="18">
        <f t="shared" si="48"/>
        <v>45044146711.320007</v>
      </c>
      <c r="AK223" s="17">
        <v>1127242400.49</v>
      </c>
      <c r="AL223" s="17"/>
      <c r="AM223" s="17"/>
      <c r="AN223" s="17">
        <v>4404162734.6000004</v>
      </c>
      <c r="AO223" s="17">
        <v>38307763856.230003</v>
      </c>
      <c r="AP223" s="17">
        <v>1204977720</v>
      </c>
      <c r="AQ223" s="18">
        <f t="shared" si="49"/>
        <v>0</v>
      </c>
      <c r="AR223" s="17"/>
      <c r="AS223" s="17"/>
      <c r="AT223" s="15">
        <f t="shared" si="51"/>
        <v>4109436273903.46</v>
      </c>
      <c r="AU223" s="18">
        <f t="shared" si="51"/>
        <v>4109436273903.46</v>
      </c>
      <c r="AV223" s="17">
        <v>4109436273903.46</v>
      </c>
    </row>
    <row r="224" spans="1:48" x14ac:dyDescent="0.25">
      <c r="A224" s="10">
        <v>223</v>
      </c>
      <c r="B224" s="11" t="s">
        <v>480</v>
      </c>
      <c r="C224" s="12" t="s">
        <v>481</v>
      </c>
      <c r="D224" s="13" t="s">
        <v>48</v>
      </c>
      <c r="E224" s="14">
        <f t="shared" si="40"/>
        <v>4039394668251.5005</v>
      </c>
      <c r="F224" s="15">
        <f t="shared" si="41"/>
        <v>326619148801.95001</v>
      </c>
      <c r="G224" s="16">
        <v>237738611473.26001</v>
      </c>
      <c r="H224" s="17"/>
      <c r="I224" s="17">
        <v>111287104264.89999</v>
      </c>
      <c r="J224" s="17">
        <v>2164569252</v>
      </c>
      <c r="K224" s="17">
        <v>-50605828242.57</v>
      </c>
      <c r="L224" s="17">
        <v>37500000</v>
      </c>
      <c r="M224" s="17">
        <v>25997192054.360001</v>
      </c>
      <c r="N224" s="17"/>
      <c r="O224" s="17"/>
      <c r="P224" s="15">
        <f t="shared" si="42"/>
        <v>25570347657.02</v>
      </c>
      <c r="Q224" s="17"/>
      <c r="R224" s="17">
        <v>25570347657.02</v>
      </c>
      <c r="S224" s="15">
        <f t="shared" si="43"/>
        <v>3627424581718.4102</v>
      </c>
      <c r="T224" s="17">
        <v>737892208149.76001</v>
      </c>
      <c r="U224" s="17">
        <v>546450541749.65002</v>
      </c>
      <c r="V224" s="17">
        <v>1075164775861.39</v>
      </c>
      <c r="W224" s="17">
        <v>2774056961090.27</v>
      </c>
      <c r="X224" s="17">
        <v>44614477986.629997</v>
      </c>
      <c r="Y224" s="17">
        <v>57621342762.139999</v>
      </c>
      <c r="Z224" s="17">
        <v>-1608375725881.4299</v>
      </c>
      <c r="AA224" s="15">
        <f t="shared" si="44"/>
        <v>0</v>
      </c>
      <c r="AB224" s="17"/>
      <c r="AC224" s="15">
        <f t="shared" si="45"/>
        <v>59780590074.120003</v>
      </c>
      <c r="AD224" s="17">
        <v>4825486916</v>
      </c>
      <c r="AE224" s="17"/>
      <c r="AF224" s="17">
        <v>7376410645.6400003</v>
      </c>
      <c r="AG224" s="17">
        <v>47578692512.480003</v>
      </c>
      <c r="AH224" s="14">
        <f t="shared" si="46"/>
        <v>4039394668251.5</v>
      </c>
      <c r="AI224" s="15">
        <f t="shared" si="47"/>
        <v>17761295977.75</v>
      </c>
      <c r="AJ224" s="18">
        <f t="shared" si="48"/>
        <v>17761295977.75</v>
      </c>
      <c r="AK224" s="17">
        <v>1326063</v>
      </c>
      <c r="AL224" s="17"/>
      <c r="AM224" s="17"/>
      <c r="AN224" s="17">
        <v>193376442.5</v>
      </c>
      <c r="AO224" s="17">
        <v>17442821472.25</v>
      </c>
      <c r="AP224" s="17">
        <v>123772000</v>
      </c>
      <c r="AQ224" s="18">
        <f t="shared" si="49"/>
        <v>0</v>
      </c>
      <c r="AR224" s="17"/>
      <c r="AS224" s="17"/>
      <c r="AT224" s="15">
        <f t="shared" si="51"/>
        <v>4021633372273.75</v>
      </c>
      <c r="AU224" s="18">
        <f t="shared" si="51"/>
        <v>4021633372273.75</v>
      </c>
      <c r="AV224" s="17">
        <v>4021633372273.75</v>
      </c>
    </row>
    <row r="225" spans="1:48" x14ac:dyDescent="0.25">
      <c r="A225" s="10">
        <v>224</v>
      </c>
      <c r="B225" s="11" t="s">
        <v>482</v>
      </c>
      <c r="C225" s="12" t="s">
        <v>483</v>
      </c>
      <c r="D225" s="13" t="s">
        <v>48</v>
      </c>
      <c r="E225" s="14">
        <f t="shared" si="40"/>
        <v>8316744707903.9902</v>
      </c>
      <c r="F225" s="15">
        <f t="shared" si="41"/>
        <v>2131805865777.5696</v>
      </c>
      <c r="G225" s="16">
        <v>2017402123680.1497</v>
      </c>
      <c r="H225" s="17"/>
      <c r="I225" s="17">
        <v>37982967679.32</v>
      </c>
      <c r="J225" s="17">
        <v>52274862176.169998</v>
      </c>
      <c r="K225" s="17">
        <v>-21979234530.990002</v>
      </c>
      <c r="L225" s="17">
        <v>29166666.670000002</v>
      </c>
      <c r="M225" s="17">
        <v>46095980106.25</v>
      </c>
      <c r="N225" s="17"/>
      <c r="O225" s="17"/>
      <c r="P225" s="15">
        <f t="shared" si="42"/>
        <v>395994740790.34998</v>
      </c>
      <c r="Q225" s="17"/>
      <c r="R225" s="17">
        <v>395994740790.34998</v>
      </c>
      <c r="S225" s="15">
        <f t="shared" si="43"/>
        <v>5387521020529.5</v>
      </c>
      <c r="T225" s="17">
        <v>2053525051669</v>
      </c>
      <c r="U225" s="17">
        <v>1004603848947.59</v>
      </c>
      <c r="V225" s="17">
        <v>1814826257325.1299</v>
      </c>
      <c r="W225" s="17">
        <v>2536635721966.4199</v>
      </c>
      <c r="X225" s="17">
        <v>80594206010.910004</v>
      </c>
      <c r="Y225" s="17">
        <v>209175069947.45001</v>
      </c>
      <c r="Z225" s="17">
        <v>-2311839135337</v>
      </c>
      <c r="AA225" s="15">
        <f t="shared" si="44"/>
        <v>0</v>
      </c>
      <c r="AB225" s="17"/>
      <c r="AC225" s="15">
        <f t="shared" si="45"/>
        <v>401423080806.57001</v>
      </c>
      <c r="AD225" s="17"/>
      <c r="AE225" s="17">
        <v>3190000</v>
      </c>
      <c r="AF225" s="17">
        <v>1073669137</v>
      </c>
      <c r="AG225" s="17">
        <v>400346221669.57001</v>
      </c>
      <c r="AH225" s="14">
        <f t="shared" si="46"/>
        <v>8316744707903.9893</v>
      </c>
      <c r="AI225" s="15">
        <f t="shared" si="47"/>
        <v>106002499299.34999</v>
      </c>
      <c r="AJ225" s="18">
        <f t="shared" si="48"/>
        <v>106002499299.34999</v>
      </c>
      <c r="AK225" s="17"/>
      <c r="AL225" s="17"/>
      <c r="AM225" s="17"/>
      <c r="AN225" s="17">
        <v>1408332318.6700001</v>
      </c>
      <c r="AO225" s="17"/>
      <c r="AP225" s="17">
        <v>104594166980.67999</v>
      </c>
      <c r="AQ225" s="18">
        <f t="shared" si="49"/>
        <v>0</v>
      </c>
      <c r="AR225" s="17"/>
      <c r="AS225" s="17"/>
      <c r="AT225" s="15">
        <f t="shared" si="51"/>
        <v>8210742208604.6396</v>
      </c>
      <c r="AU225" s="18">
        <f t="shared" si="51"/>
        <v>8210742208604.6396</v>
      </c>
      <c r="AV225" s="17">
        <v>8210742208604.6396</v>
      </c>
    </row>
    <row r="226" spans="1:48" x14ac:dyDescent="0.25">
      <c r="A226" s="10">
        <v>225</v>
      </c>
      <c r="B226" s="11" t="s">
        <v>484</v>
      </c>
      <c r="C226" s="12" t="s">
        <v>485</v>
      </c>
      <c r="D226" s="13" t="s">
        <v>48</v>
      </c>
      <c r="E226" s="14">
        <f t="shared" si="40"/>
        <v>2800580769222.1001</v>
      </c>
      <c r="F226" s="15">
        <f t="shared" si="41"/>
        <v>269371139814.82004</v>
      </c>
      <c r="G226" s="16">
        <v>201882818999.18002</v>
      </c>
      <c r="H226" s="17"/>
      <c r="I226" s="17">
        <v>20239399135.68</v>
      </c>
      <c r="J226" s="17">
        <v>34072264486.860001</v>
      </c>
      <c r="K226" s="17">
        <v>-23009761508.959999</v>
      </c>
      <c r="L226" s="17">
        <v>2500000</v>
      </c>
      <c r="M226" s="17">
        <v>36183918702.059998</v>
      </c>
      <c r="N226" s="17"/>
      <c r="O226" s="17"/>
      <c r="P226" s="15">
        <f t="shared" si="42"/>
        <v>35721748048.290001</v>
      </c>
      <c r="Q226" s="17"/>
      <c r="R226" s="17">
        <v>35721748048.290001</v>
      </c>
      <c r="S226" s="15">
        <f t="shared" si="43"/>
        <v>2432574033778.0703</v>
      </c>
      <c r="T226" s="17">
        <v>359426863976</v>
      </c>
      <c r="U226" s="17">
        <v>525854111903.25</v>
      </c>
      <c r="V226" s="17">
        <v>837079228941.20996</v>
      </c>
      <c r="W226" s="17">
        <v>1900340253828.1001</v>
      </c>
      <c r="X226" s="17">
        <v>53863797686.209999</v>
      </c>
      <c r="Y226" s="17">
        <v>14882040300</v>
      </c>
      <c r="Z226" s="17">
        <v>-1258872262856.7</v>
      </c>
      <c r="AA226" s="15">
        <f t="shared" si="44"/>
        <v>0</v>
      </c>
      <c r="AB226" s="17"/>
      <c r="AC226" s="15">
        <f t="shared" si="45"/>
        <v>62913847580.919998</v>
      </c>
      <c r="AD226" s="17">
        <v>2538778509</v>
      </c>
      <c r="AE226" s="17">
        <v>151408140</v>
      </c>
      <c r="AF226" s="17">
        <v>2205268460</v>
      </c>
      <c r="AG226" s="17">
        <v>58018392471.919998</v>
      </c>
      <c r="AH226" s="14">
        <f t="shared" si="46"/>
        <v>2800580769222.1802</v>
      </c>
      <c r="AI226" s="15">
        <f t="shared" si="47"/>
        <v>11928240057.18</v>
      </c>
      <c r="AJ226" s="18">
        <f t="shared" si="48"/>
        <v>11928240057.18</v>
      </c>
      <c r="AK226" s="17">
        <v>534940633.17000002</v>
      </c>
      <c r="AL226" s="17"/>
      <c r="AM226" s="17"/>
      <c r="AN226" s="17">
        <v>624072366.83000004</v>
      </c>
      <c r="AO226" s="17">
        <v>10243202031.059999</v>
      </c>
      <c r="AP226" s="17">
        <v>526025026.12</v>
      </c>
      <c r="AQ226" s="18">
        <f t="shared" si="49"/>
        <v>0</v>
      </c>
      <c r="AR226" s="17"/>
      <c r="AS226" s="17"/>
      <c r="AT226" s="15">
        <f t="shared" si="51"/>
        <v>2788652529165</v>
      </c>
      <c r="AU226" s="18">
        <f t="shared" si="51"/>
        <v>2788652529165</v>
      </c>
      <c r="AV226" s="17">
        <v>2788652529165</v>
      </c>
    </row>
    <row r="227" spans="1:48" x14ac:dyDescent="0.25">
      <c r="A227" s="10">
        <v>226</v>
      </c>
      <c r="B227" s="11" t="s">
        <v>486</v>
      </c>
      <c r="C227" s="12" t="s">
        <v>487</v>
      </c>
      <c r="D227" s="13" t="s">
        <v>48</v>
      </c>
      <c r="E227" s="14">
        <f t="shared" si="40"/>
        <v>5929674460563.1592</v>
      </c>
      <c r="F227" s="15">
        <f t="shared" si="41"/>
        <v>486232888643.96997</v>
      </c>
      <c r="G227" s="16">
        <v>362527244404.96002</v>
      </c>
      <c r="H227" s="17"/>
      <c r="I227" s="17">
        <v>168076806290.19</v>
      </c>
      <c r="J227" s="17">
        <v>71700990308.740005</v>
      </c>
      <c r="K227" s="17">
        <v>-138654224256.16</v>
      </c>
      <c r="L227" s="17">
        <v>335423538.54000002</v>
      </c>
      <c r="M227" s="17">
        <v>22246648357.700001</v>
      </c>
      <c r="N227" s="17"/>
      <c r="O227" s="17"/>
      <c r="P227" s="15">
        <f t="shared" si="42"/>
        <v>221526299056.04999</v>
      </c>
      <c r="Q227" s="17"/>
      <c r="R227" s="17">
        <v>221526299056.04999</v>
      </c>
      <c r="S227" s="15">
        <f t="shared" si="43"/>
        <v>4698691803306.5</v>
      </c>
      <c r="T227" s="17">
        <v>2142061980579.04</v>
      </c>
      <c r="U227" s="17">
        <v>777031645712.47998</v>
      </c>
      <c r="V227" s="17">
        <v>1571318079548.6299</v>
      </c>
      <c r="W227" s="17">
        <v>3386268851527.3501</v>
      </c>
      <c r="X227" s="17">
        <v>20886988420.330002</v>
      </c>
      <c r="Y227" s="17">
        <v>50488018191.489998</v>
      </c>
      <c r="Z227" s="17">
        <v>-3249363760672.8198</v>
      </c>
      <c r="AA227" s="15">
        <f t="shared" si="44"/>
        <v>0</v>
      </c>
      <c r="AB227" s="17"/>
      <c r="AC227" s="15">
        <f t="shared" si="45"/>
        <v>523223469556.64001</v>
      </c>
      <c r="AD227" s="17">
        <v>6329208456</v>
      </c>
      <c r="AE227" s="17"/>
      <c r="AF227" s="17">
        <v>4764682285.3000002</v>
      </c>
      <c r="AG227" s="17">
        <v>512129578815.34003</v>
      </c>
      <c r="AH227" s="14">
        <f t="shared" si="46"/>
        <v>5929674460563.1602</v>
      </c>
      <c r="AI227" s="15">
        <f t="shared" si="47"/>
        <v>76011558585.300003</v>
      </c>
      <c r="AJ227" s="18">
        <f t="shared" si="48"/>
        <v>48294595143.669998</v>
      </c>
      <c r="AK227" s="17">
        <v>6489958456</v>
      </c>
      <c r="AL227" s="17"/>
      <c r="AM227" s="17"/>
      <c r="AN227" s="17">
        <v>7480414020.9200001</v>
      </c>
      <c r="AO227" s="17">
        <v>31854489754.400002</v>
      </c>
      <c r="AP227" s="17">
        <v>2469732912.3499999</v>
      </c>
      <c r="AQ227" s="18">
        <f t="shared" si="49"/>
        <v>27716963441.630001</v>
      </c>
      <c r="AR227" s="17"/>
      <c r="AS227" s="17">
        <v>27716963441.630001</v>
      </c>
      <c r="AT227" s="15">
        <f t="shared" si="51"/>
        <v>5853662901977.8604</v>
      </c>
      <c r="AU227" s="18">
        <f t="shared" si="51"/>
        <v>5853662901977.8604</v>
      </c>
      <c r="AV227" s="17">
        <v>5853662901977.8604</v>
      </c>
    </row>
    <row r="228" spans="1:48" x14ac:dyDescent="0.25">
      <c r="A228" s="10">
        <v>227</v>
      </c>
      <c r="B228" s="11" t="s">
        <v>488</v>
      </c>
      <c r="C228" s="12" t="s">
        <v>489</v>
      </c>
      <c r="D228" s="13" t="s">
        <v>48</v>
      </c>
      <c r="E228" s="14">
        <f t="shared" si="40"/>
        <v>4751833055650.4688</v>
      </c>
      <c r="F228" s="15">
        <f t="shared" si="41"/>
        <v>932513370527.13281</v>
      </c>
      <c r="G228" s="16">
        <v>728803493569.18298</v>
      </c>
      <c r="H228" s="17"/>
      <c r="I228" s="17">
        <v>262850148617.34</v>
      </c>
      <c r="J228" s="17">
        <v>4690379223.25</v>
      </c>
      <c r="K228" s="17">
        <v>-154145884917.16</v>
      </c>
      <c r="L228" s="17">
        <v>197628337.33000001</v>
      </c>
      <c r="M228" s="17">
        <v>90117605697.190002</v>
      </c>
      <c r="N228" s="17"/>
      <c r="O228" s="17"/>
      <c r="P228" s="15">
        <f t="shared" si="42"/>
        <v>110856289671.2</v>
      </c>
      <c r="Q228" s="17"/>
      <c r="R228" s="17">
        <v>110856289671.2</v>
      </c>
      <c r="S228" s="15">
        <f t="shared" si="43"/>
        <v>3504335958441.2563</v>
      </c>
      <c r="T228" s="17">
        <v>565128827770.01001</v>
      </c>
      <c r="U228" s="17">
        <v>1057979489125</v>
      </c>
      <c r="V228" s="17">
        <v>1791547361216.123</v>
      </c>
      <c r="W228" s="17">
        <v>3226200556176.4399</v>
      </c>
      <c r="X228" s="17">
        <v>127708369066.42</v>
      </c>
      <c r="Y228" s="17">
        <v>88019398460.244003</v>
      </c>
      <c r="Z228" s="17">
        <v>-3352248043372.98</v>
      </c>
      <c r="AA228" s="15">
        <f t="shared" si="44"/>
        <v>0</v>
      </c>
      <c r="AB228" s="17"/>
      <c r="AC228" s="15">
        <f t="shared" si="45"/>
        <v>204127437010.88</v>
      </c>
      <c r="AD228" s="17">
        <v>107250000</v>
      </c>
      <c r="AE228" s="17">
        <v>2041109000</v>
      </c>
      <c r="AF228" s="17">
        <v>3850873271.7999992</v>
      </c>
      <c r="AG228" s="17">
        <v>198128204739.08002</v>
      </c>
      <c r="AH228" s="14">
        <f t="shared" si="46"/>
        <v>4751833055650.4697</v>
      </c>
      <c r="AI228" s="15">
        <f t="shared" si="47"/>
        <v>125223266800.60001</v>
      </c>
      <c r="AJ228" s="18">
        <f t="shared" si="48"/>
        <v>125223266800.60001</v>
      </c>
      <c r="AK228" s="17">
        <v>248491254.94999999</v>
      </c>
      <c r="AL228" s="17"/>
      <c r="AM228" s="17"/>
      <c r="AN228" s="17">
        <v>6516759062.29</v>
      </c>
      <c r="AO228" s="17">
        <v>20736939938</v>
      </c>
      <c r="AP228" s="17">
        <v>97721076545.360001</v>
      </c>
      <c r="AQ228" s="18">
        <f t="shared" si="49"/>
        <v>0</v>
      </c>
      <c r="AR228" s="17"/>
      <c r="AS228" s="17"/>
      <c r="AT228" s="15">
        <f t="shared" si="51"/>
        <v>4626609788849.8701</v>
      </c>
      <c r="AU228" s="18">
        <f t="shared" si="51"/>
        <v>4626609788849.8701</v>
      </c>
      <c r="AV228" s="17">
        <v>4626609788849.8701</v>
      </c>
    </row>
    <row r="229" spans="1:48" x14ac:dyDescent="0.25">
      <c r="A229" s="10">
        <v>228</v>
      </c>
      <c r="B229" s="11" t="s">
        <v>490</v>
      </c>
      <c r="C229" s="12" t="s">
        <v>491</v>
      </c>
      <c r="D229" s="13" t="s">
        <v>48</v>
      </c>
      <c r="E229" s="14">
        <f t="shared" si="40"/>
        <v>3404158364115.2715</v>
      </c>
      <c r="F229" s="15">
        <f t="shared" si="41"/>
        <v>579361554492.34009</v>
      </c>
      <c r="G229" s="16">
        <v>502217817665.31006</v>
      </c>
      <c r="H229" s="17"/>
      <c r="I229" s="17">
        <v>69355213746.899994</v>
      </c>
      <c r="J229" s="17">
        <v>3671069618</v>
      </c>
      <c r="K229" s="17">
        <v>-26598142856</v>
      </c>
      <c r="L229" s="17"/>
      <c r="M229" s="17">
        <v>30715596318.130001</v>
      </c>
      <c r="N229" s="17"/>
      <c r="O229" s="17"/>
      <c r="P229" s="15">
        <f t="shared" si="42"/>
        <v>101052072735.53</v>
      </c>
      <c r="Q229" s="17"/>
      <c r="R229" s="17">
        <v>101052072735.53</v>
      </c>
      <c r="S229" s="15">
        <f t="shared" si="43"/>
        <v>2715096798242.0215</v>
      </c>
      <c r="T229" s="17">
        <v>863724638458.21997</v>
      </c>
      <c r="U229" s="17">
        <v>758341886052.91284</v>
      </c>
      <c r="V229" s="17">
        <v>1025770485428.92</v>
      </c>
      <c r="W229" s="17">
        <v>2919121267395.9102</v>
      </c>
      <c r="X229" s="17">
        <v>23966288227.7183</v>
      </c>
      <c r="Y229" s="17">
        <v>6298113594</v>
      </c>
      <c r="Z229" s="17">
        <v>-2882125880915.6602</v>
      </c>
      <c r="AA229" s="15">
        <f t="shared" si="44"/>
        <v>0</v>
      </c>
      <c r="AB229" s="17"/>
      <c r="AC229" s="15">
        <f t="shared" si="45"/>
        <v>8647938645.3800011</v>
      </c>
      <c r="AD229" s="17">
        <v>2584201128.0500002</v>
      </c>
      <c r="AE229" s="17"/>
      <c r="AF229" s="17">
        <v>2425600545</v>
      </c>
      <c r="AG229" s="17">
        <v>3638136972.3299999</v>
      </c>
      <c r="AH229" s="14">
        <f t="shared" si="46"/>
        <v>3404158364115.2715</v>
      </c>
      <c r="AI229" s="15">
        <f t="shared" si="47"/>
        <v>28651460298.370003</v>
      </c>
      <c r="AJ229" s="18">
        <f t="shared" si="48"/>
        <v>28651460298.370003</v>
      </c>
      <c r="AK229" s="17"/>
      <c r="AL229" s="17"/>
      <c r="AM229" s="17"/>
      <c r="AN229" s="17">
        <v>905120251.91999996</v>
      </c>
      <c r="AO229" s="17">
        <v>11958708672.360001</v>
      </c>
      <c r="AP229" s="17">
        <v>15787631374.09</v>
      </c>
      <c r="AQ229" s="18">
        <f t="shared" si="49"/>
        <v>0</v>
      </c>
      <c r="AR229" s="17"/>
      <c r="AS229" s="17"/>
      <c r="AT229" s="15">
        <f t="shared" si="51"/>
        <v>3375506903816.9014</v>
      </c>
      <c r="AU229" s="18">
        <f t="shared" si="51"/>
        <v>3375506903816.9014</v>
      </c>
      <c r="AV229" s="17">
        <v>3375506903816.9014</v>
      </c>
    </row>
    <row r="230" spans="1:48" x14ac:dyDescent="0.25">
      <c r="A230" s="10">
        <v>229</v>
      </c>
      <c r="B230" s="11" t="s">
        <v>492</v>
      </c>
      <c r="C230" s="12" t="s">
        <v>493</v>
      </c>
      <c r="D230" s="13" t="s">
        <v>48</v>
      </c>
      <c r="E230" s="14">
        <f t="shared" si="40"/>
        <v>4454578539081.5605</v>
      </c>
      <c r="F230" s="15">
        <f t="shared" si="41"/>
        <v>636417669017.38</v>
      </c>
      <c r="G230" s="16">
        <v>556405063397.80994</v>
      </c>
      <c r="H230" s="17"/>
      <c r="I230" s="17">
        <v>25039075920.77</v>
      </c>
      <c r="J230" s="17">
        <v>21005379102.77</v>
      </c>
      <c r="K230" s="17">
        <v>-2785915141.1999998</v>
      </c>
      <c r="L230" s="17">
        <v>138847329.19999999</v>
      </c>
      <c r="M230" s="17">
        <v>36615218408.029999</v>
      </c>
      <c r="N230" s="17"/>
      <c r="O230" s="17"/>
      <c r="P230" s="15">
        <f t="shared" si="42"/>
        <v>113988633534.31</v>
      </c>
      <c r="Q230" s="17">
        <v>15298628983.52</v>
      </c>
      <c r="R230" s="17">
        <v>98690004550.789993</v>
      </c>
      <c r="S230" s="15">
        <f t="shared" si="43"/>
        <v>3701124254650.4106</v>
      </c>
      <c r="T230" s="17">
        <v>726497999135.55005</v>
      </c>
      <c r="U230" s="17">
        <v>655950201350.07996</v>
      </c>
      <c r="V230" s="17">
        <v>1358187171294.1001</v>
      </c>
      <c r="W230" s="17">
        <v>2567083526727.7002</v>
      </c>
      <c r="X230" s="17">
        <v>169521325163.98001</v>
      </c>
      <c r="Y230" s="17">
        <v>5385823004.3999996</v>
      </c>
      <c r="Z230" s="17">
        <v>-1781501792025.3999</v>
      </c>
      <c r="AA230" s="15">
        <f t="shared" si="44"/>
        <v>0</v>
      </c>
      <c r="AB230" s="17"/>
      <c r="AC230" s="15">
        <f t="shared" si="45"/>
        <v>3047981879.46</v>
      </c>
      <c r="AD230" s="17"/>
      <c r="AE230" s="17"/>
      <c r="AF230" s="17">
        <v>1842692130</v>
      </c>
      <c r="AG230" s="17">
        <v>1205289749.46</v>
      </c>
      <c r="AH230" s="14">
        <f t="shared" si="46"/>
        <v>4454578539081.6104</v>
      </c>
      <c r="AI230" s="15">
        <f t="shared" si="47"/>
        <v>8852194986.2099991</v>
      </c>
      <c r="AJ230" s="18">
        <f t="shared" si="48"/>
        <v>8852194986.2099991</v>
      </c>
      <c r="AK230" s="17">
        <v>381050</v>
      </c>
      <c r="AL230" s="17"/>
      <c r="AM230" s="17"/>
      <c r="AN230" s="17">
        <v>293954000</v>
      </c>
      <c r="AO230" s="17"/>
      <c r="AP230" s="17">
        <v>8557859936.21</v>
      </c>
      <c r="AQ230" s="18">
        <f t="shared" si="49"/>
        <v>0</v>
      </c>
      <c r="AR230" s="17"/>
      <c r="AS230" s="17"/>
      <c r="AT230" s="15">
        <f t="shared" si="51"/>
        <v>4445726344095.4004</v>
      </c>
      <c r="AU230" s="18">
        <f t="shared" si="51"/>
        <v>4445726344095.4004</v>
      </c>
      <c r="AV230" s="17">
        <v>4445726344095.4004</v>
      </c>
    </row>
    <row r="231" spans="1:48" x14ac:dyDescent="0.25">
      <c r="A231" s="10">
        <v>230</v>
      </c>
      <c r="B231" s="11" t="s">
        <v>494</v>
      </c>
      <c r="C231" s="12" t="s">
        <v>495</v>
      </c>
      <c r="D231" s="13" t="s">
        <v>48</v>
      </c>
      <c r="E231" s="14">
        <f t="shared" si="40"/>
        <v>5058850989440.9609</v>
      </c>
      <c r="F231" s="15">
        <f t="shared" si="41"/>
        <v>202925785575.73001</v>
      </c>
      <c r="G231" s="16">
        <v>43227321267.509995</v>
      </c>
      <c r="H231" s="17">
        <v>3817273261.0799999</v>
      </c>
      <c r="I231" s="17">
        <v>63282759387</v>
      </c>
      <c r="J231" s="17">
        <v>85411571511</v>
      </c>
      <c r="K231" s="17">
        <v>-11958038348.33</v>
      </c>
      <c r="L231" s="17"/>
      <c r="M231" s="17">
        <v>19144898497.470001</v>
      </c>
      <c r="N231" s="17"/>
      <c r="O231" s="17"/>
      <c r="P231" s="15">
        <f t="shared" si="42"/>
        <v>772921053003.89001</v>
      </c>
      <c r="Q231" s="17">
        <v>7313250000</v>
      </c>
      <c r="R231" s="17">
        <v>765607803003.89001</v>
      </c>
      <c r="S231" s="15">
        <f t="shared" si="43"/>
        <v>3995938049981.751</v>
      </c>
      <c r="T231" s="17">
        <v>1379714809137.5901</v>
      </c>
      <c r="U231" s="17">
        <v>819788642538.01001</v>
      </c>
      <c r="V231" s="17">
        <v>1178904745151.1799</v>
      </c>
      <c r="W231" s="17">
        <v>2546571234105.5</v>
      </c>
      <c r="X231" s="17">
        <v>43252038438</v>
      </c>
      <c r="Y231" s="17">
        <v>132706937120.61</v>
      </c>
      <c r="Z231" s="17">
        <v>-2105000356509.1399</v>
      </c>
      <c r="AA231" s="15">
        <f t="shared" si="44"/>
        <v>0</v>
      </c>
      <c r="AB231" s="17"/>
      <c r="AC231" s="15">
        <f t="shared" si="45"/>
        <v>87066100879.589996</v>
      </c>
      <c r="AD231" s="17">
        <v>129700043.48999999</v>
      </c>
      <c r="AE231" s="17">
        <v>58043736405</v>
      </c>
      <c r="AF231" s="17">
        <v>1902699488.96</v>
      </c>
      <c r="AG231" s="17">
        <v>26989964942.139999</v>
      </c>
      <c r="AH231" s="14">
        <f t="shared" si="46"/>
        <v>5058850989440.96</v>
      </c>
      <c r="AI231" s="15">
        <f t="shared" si="47"/>
        <v>30286487323.18</v>
      </c>
      <c r="AJ231" s="18">
        <f t="shared" si="48"/>
        <v>30286487323.18</v>
      </c>
      <c r="AK231" s="17"/>
      <c r="AL231" s="17"/>
      <c r="AM231" s="17"/>
      <c r="AN231" s="17">
        <v>2154925170.1799998</v>
      </c>
      <c r="AO231" s="17">
        <v>28131562153</v>
      </c>
      <c r="AP231" s="17"/>
      <c r="AQ231" s="18">
        <f t="shared" si="49"/>
        <v>0</v>
      </c>
      <c r="AR231" s="17"/>
      <c r="AS231" s="17"/>
      <c r="AT231" s="15">
        <f t="shared" si="51"/>
        <v>5028564502117.7803</v>
      </c>
      <c r="AU231" s="18">
        <f t="shared" si="51"/>
        <v>5028564502117.7803</v>
      </c>
      <c r="AV231" s="17">
        <v>5028564502117.7803</v>
      </c>
    </row>
    <row r="232" spans="1:48" x14ac:dyDescent="0.25">
      <c r="A232" s="10">
        <v>231</v>
      </c>
      <c r="B232" s="11" t="s">
        <v>496</v>
      </c>
      <c r="C232" s="12" t="s">
        <v>497</v>
      </c>
      <c r="D232" s="13" t="s">
        <v>48</v>
      </c>
      <c r="E232" s="14">
        <f t="shared" si="40"/>
        <v>2385355101451.3896</v>
      </c>
      <c r="F232" s="15">
        <f t="shared" si="41"/>
        <v>252206344422.64001</v>
      </c>
      <c r="G232" s="16">
        <v>141024677582.32999</v>
      </c>
      <c r="H232" s="17"/>
      <c r="I232" s="17">
        <v>27732530162.5</v>
      </c>
      <c r="J232" s="17">
        <v>62195343824.07</v>
      </c>
      <c r="K232" s="17">
        <v>-19593294171.740002</v>
      </c>
      <c r="L232" s="17"/>
      <c r="M232" s="17">
        <v>40847087025.480003</v>
      </c>
      <c r="N232" s="17"/>
      <c r="O232" s="17"/>
      <c r="P232" s="15">
        <f t="shared" si="42"/>
        <v>54905352834.120003</v>
      </c>
      <c r="Q232" s="17"/>
      <c r="R232" s="17">
        <v>54905352834.120003</v>
      </c>
      <c r="S232" s="15">
        <f t="shared" si="43"/>
        <v>1963591557110.5896</v>
      </c>
      <c r="T232" s="17">
        <v>544026429066.09003</v>
      </c>
      <c r="U232" s="17">
        <v>568743191658.64001</v>
      </c>
      <c r="V232" s="17">
        <v>992110528265.93994</v>
      </c>
      <c r="W232" s="17">
        <v>1137518299397.1399</v>
      </c>
      <c r="X232" s="17">
        <v>94248930396</v>
      </c>
      <c r="Y232" s="17">
        <v>10166286046</v>
      </c>
      <c r="Z232" s="17">
        <v>-1383222107719.22</v>
      </c>
      <c r="AA232" s="15">
        <f t="shared" si="44"/>
        <v>0</v>
      </c>
      <c r="AB232" s="17"/>
      <c r="AC232" s="15">
        <f t="shared" si="45"/>
        <v>114651847084.03999</v>
      </c>
      <c r="AD232" s="17">
        <v>9872901</v>
      </c>
      <c r="AE232" s="17"/>
      <c r="AF232" s="17">
        <v>9930290428.3999996</v>
      </c>
      <c r="AG232" s="17">
        <v>104711683754.64</v>
      </c>
      <c r="AH232" s="14">
        <f t="shared" si="46"/>
        <v>2385355101451.3999</v>
      </c>
      <c r="AI232" s="15">
        <f t="shared" si="47"/>
        <v>30134238578</v>
      </c>
      <c r="AJ232" s="18">
        <f t="shared" si="48"/>
        <v>30134238578</v>
      </c>
      <c r="AK232" s="17"/>
      <c r="AL232" s="17"/>
      <c r="AM232" s="17"/>
      <c r="AN232" s="17">
        <v>4465183977.54</v>
      </c>
      <c r="AO232" s="17">
        <v>22846527974.459999</v>
      </c>
      <c r="AP232" s="17">
        <v>2822526626</v>
      </c>
      <c r="AQ232" s="18">
        <f t="shared" si="49"/>
        <v>0</v>
      </c>
      <c r="AR232" s="17"/>
      <c r="AS232" s="17"/>
      <c r="AT232" s="15">
        <f t="shared" si="51"/>
        <v>2355220862873.3999</v>
      </c>
      <c r="AU232" s="18">
        <f t="shared" si="51"/>
        <v>2355220862873.3999</v>
      </c>
      <c r="AV232" s="17">
        <v>2355220862873.3999</v>
      </c>
    </row>
    <row r="233" spans="1:48" x14ac:dyDescent="0.25">
      <c r="A233" s="10">
        <v>232</v>
      </c>
      <c r="B233" s="11" t="s">
        <v>498</v>
      </c>
      <c r="C233" s="12" t="s">
        <v>499</v>
      </c>
      <c r="D233" s="13" t="s">
        <v>48</v>
      </c>
      <c r="E233" s="14">
        <f t="shared" si="40"/>
        <v>4054430335312.3296</v>
      </c>
      <c r="F233" s="15">
        <f t="shared" si="41"/>
        <v>243451735930.06998</v>
      </c>
      <c r="G233" s="16">
        <v>173422943250.69998</v>
      </c>
      <c r="H233" s="17"/>
      <c r="I233" s="17">
        <v>47354907694.93</v>
      </c>
      <c r="J233" s="17">
        <v>541282464.29999995</v>
      </c>
      <c r="K233" s="17">
        <v>-1516610710.3</v>
      </c>
      <c r="L233" s="17">
        <v>325699317</v>
      </c>
      <c r="M233" s="17">
        <v>23323513913.439999</v>
      </c>
      <c r="N233" s="17"/>
      <c r="O233" s="17"/>
      <c r="P233" s="15">
        <f t="shared" si="42"/>
        <v>96128792262.75</v>
      </c>
      <c r="Q233" s="17">
        <v>362308154.37</v>
      </c>
      <c r="R233" s="17">
        <v>95766484108.380005</v>
      </c>
      <c r="S233" s="15">
        <f t="shared" si="43"/>
        <v>3584852601748.7197</v>
      </c>
      <c r="T233" s="17">
        <v>391095503472</v>
      </c>
      <c r="U233" s="17">
        <v>489920725060.92999</v>
      </c>
      <c r="V233" s="17">
        <v>948279509908.65002</v>
      </c>
      <c r="W233" s="17">
        <v>4712499407039.2998</v>
      </c>
      <c r="X233" s="17">
        <v>13793259795.940001</v>
      </c>
      <c r="Y233" s="17">
        <v>6576257142.6000004</v>
      </c>
      <c r="Z233" s="17">
        <v>-2977312060670.7002</v>
      </c>
      <c r="AA233" s="15">
        <f t="shared" si="44"/>
        <v>0</v>
      </c>
      <c r="AB233" s="17"/>
      <c r="AC233" s="15">
        <f t="shared" si="45"/>
        <v>129997205370.79001</v>
      </c>
      <c r="AD233" s="17">
        <v>1785300756.1900001</v>
      </c>
      <c r="AE233" s="17"/>
      <c r="AF233" s="17">
        <v>4705056115.6000004</v>
      </c>
      <c r="AG233" s="17">
        <v>123506848499</v>
      </c>
      <c r="AH233" s="14">
        <f t="shared" si="46"/>
        <v>4054430335312.29</v>
      </c>
      <c r="AI233" s="15">
        <f t="shared" si="47"/>
        <v>15026793486.389999</v>
      </c>
      <c r="AJ233" s="18">
        <f t="shared" si="48"/>
        <v>15026793486.389999</v>
      </c>
      <c r="AK233" s="17">
        <v>711658726.32000005</v>
      </c>
      <c r="AL233" s="17"/>
      <c r="AM233" s="17"/>
      <c r="AN233" s="17">
        <v>249986785.06999999</v>
      </c>
      <c r="AO233" s="17">
        <v>13639789021</v>
      </c>
      <c r="AP233" s="17">
        <v>425358954</v>
      </c>
      <c r="AQ233" s="18">
        <f t="shared" si="49"/>
        <v>0</v>
      </c>
      <c r="AR233" s="17"/>
      <c r="AS233" s="17"/>
      <c r="AT233" s="15">
        <f t="shared" si="51"/>
        <v>4039403541825.8999</v>
      </c>
      <c r="AU233" s="18">
        <f t="shared" si="51"/>
        <v>4039403541825.8999</v>
      </c>
      <c r="AV233" s="17">
        <v>4039403541825.8999</v>
      </c>
    </row>
    <row r="234" spans="1:48" x14ac:dyDescent="0.25">
      <c r="A234" s="10">
        <v>233</v>
      </c>
      <c r="B234" s="11" t="s">
        <v>500</v>
      </c>
      <c r="C234" s="12" t="s">
        <v>501</v>
      </c>
      <c r="D234" s="13" t="s">
        <v>48</v>
      </c>
      <c r="E234" s="14">
        <f t="shared" si="40"/>
        <v>2047654642691.95</v>
      </c>
      <c r="F234" s="15">
        <f t="shared" si="41"/>
        <v>341284320748.56995</v>
      </c>
      <c r="G234" s="16">
        <v>292007313253.10999</v>
      </c>
      <c r="H234" s="17"/>
      <c r="I234" s="17">
        <v>7040229214.9899998</v>
      </c>
      <c r="J234" s="17">
        <v>24643180624</v>
      </c>
      <c r="K234" s="17">
        <v>-5355406546.1499996</v>
      </c>
      <c r="L234" s="17"/>
      <c r="M234" s="17">
        <v>22949004202.619999</v>
      </c>
      <c r="N234" s="17"/>
      <c r="O234" s="17"/>
      <c r="P234" s="15">
        <f t="shared" si="42"/>
        <v>122571299294.38</v>
      </c>
      <c r="Q234" s="17">
        <v>4785604168.3299999</v>
      </c>
      <c r="R234" s="17">
        <v>117785695126.05</v>
      </c>
      <c r="S234" s="15">
        <f t="shared" si="43"/>
        <v>1582320067218</v>
      </c>
      <c r="T234" s="17">
        <v>340410658616</v>
      </c>
      <c r="U234" s="17">
        <v>450434594111</v>
      </c>
      <c r="V234" s="17">
        <v>1031136406260</v>
      </c>
      <c r="W234" s="17">
        <v>1410489860529</v>
      </c>
      <c r="X234" s="17">
        <v>98488703203</v>
      </c>
      <c r="Y234" s="17">
        <v>77031204408</v>
      </c>
      <c r="Z234" s="17">
        <v>-1825671359909</v>
      </c>
      <c r="AA234" s="15">
        <f t="shared" si="44"/>
        <v>0</v>
      </c>
      <c r="AB234" s="17"/>
      <c r="AC234" s="15">
        <f t="shared" si="45"/>
        <v>1478955431</v>
      </c>
      <c r="AD234" s="17"/>
      <c r="AE234" s="17"/>
      <c r="AF234" s="17">
        <v>274293800</v>
      </c>
      <c r="AG234" s="17">
        <v>1204661631</v>
      </c>
      <c r="AH234" s="14">
        <f t="shared" si="46"/>
        <v>2047654642691.9399</v>
      </c>
      <c r="AI234" s="15">
        <f t="shared" si="47"/>
        <v>9861709149.7399998</v>
      </c>
      <c r="AJ234" s="18">
        <f t="shared" si="48"/>
        <v>9861709149.7399998</v>
      </c>
      <c r="AK234" s="17"/>
      <c r="AL234" s="17"/>
      <c r="AM234" s="17"/>
      <c r="AN234" s="17">
        <v>2131588533.3399999</v>
      </c>
      <c r="AO234" s="17">
        <v>4492876409.6300001</v>
      </c>
      <c r="AP234" s="17">
        <v>3237244206.77</v>
      </c>
      <c r="AQ234" s="18">
        <f t="shared" si="49"/>
        <v>0</v>
      </c>
      <c r="AR234" s="17"/>
      <c r="AS234" s="17"/>
      <c r="AT234" s="15">
        <f t="shared" si="51"/>
        <v>2037792933542.2</v>
      </c>
      <c r="AU234" s="18">
        <f t="shared" si="51"/>
        <v>2037792933542.2</v>
      </c>
      <c r="AV234" s="17">
        <v>2037792933542.2</v>
      </c>
    </row>
    <row r="235" spans="1:48" x14ac:dyDescent="0.25">
      <c r="A235" s="10">
        <v>234</v>
      </c>
      <c r="B235" s="11" t="s">
        <v>502</v>
      </c>
      <c r="C235" s="12" t="s">
        <v>503</v>
      </c>
      <c r="D235" s="13" t="s">
        <v>48</v>
      </c>
      <c r="E235" s="14">
        <f t="shared" si="40"/>
        <v>6968023910763.5498</v>
      </c>
      <c r="F235" s="15">
        <f t="shared" si="41"/>
        <v>527956993266.98004</v>
      </c>
      <c r="G235" s="16">
        <v>425329208568.25</v>
      </c>
      <c r="H235" s="17"/>
      <c r="I235" s="17">
        <v>132643131810</v>
      </c>
      <c r="J235" s="17">
        <v>1642835050.3900001</v>
      </c>
      <c r="K235" s="17">
        <v>-65877151069.419998</v>
      </c>
      <c r="L235" s="17"/>
      <c r="M235" s="17">
        <v>34218968907.759998</v>
      </c>
      <c r="N235" s="17"/>
      <c r="O235" s="17"/>
      <c r="P235" s="15">
        <f t="shared" si="42"/>
        <v>266039805024.57001</v>
      </c>
      <c r="Q235" s="17">
        <v>5035568227.1599998</v>
      </c>
      <c r="R235" s="17">
        <v>261004236797.41</v>
      </c>
      <c r="S235" s="15">
        <f t="shared" si="43"/>
        <v>6091804907332.0195</v>
      </c>
      <c r="T235" s="17">
        <v>2447990479089.0298</v>
      </c>
      <c r="U235" s="17">
        <v>1125309428017.1001</v>
      </c>
      <c r="V235" s="17">
        <v>1954780473860.8101</v>
      </c>
      <c r="W235" s="17">
        <v>3805017457082.5898</v>
      </c>
      <c r="X235" s="17">
        <v>58760306753.07</v>
      </c>
      <c r="Y235" s="17">
        <v>44617324298</v>
      </c>
      <c r="Z235" s="17">
        <v>-3344670561768.5801</v>
      </c>
      <c r="AA235" s="15">
        <f t="shared" si="44"/>
        <v>36713955266.82</v>
      </c>
      <c r="AB235" s="17">
        <v>36713955266.82</v>
      </c>
      <c r="AC235" s="15">
        <f t="shared" si="45"/>
        <v>45508249873.159996</v>
      </c>
      <c r="AD235" s="17"/>
      <c r="AE235" s="17">
        <v>21418075000</v>
      </c>
      <c r="AF235" s="17">
        <v>16266254198.23</v>
      </c>
      <c r="AG235" s="17">
        <v>7823920674.9300003</v>
      </c>
      <c r="AH235" s="14">
        <f t="shared" si="46"/>
        <v>6968023910763.5498</v>
      </c>
      <c r="AI235" s="15">
        <f t="shared" si="47"/>
        <v>41830914907.670006</v>
      </c>
      <c r="AJ235" s="18">
        <f t="shared" si="48"/>
        <v>39095722895.020004</v>
      </c>
      <c r="AK235" s="17"/>
      <c r="AL235" s="17"/>
      <c r="AM235" s="17">
        <v>1000000000</v>
      </c>
      <c r="AN235" s="17">
        <v>279283157.72000003</v>
      </c>
      <c r="AO235" s="17">
        <v>36573744437.300003</v>
      </c>
      <c r="AP235" s="17">
        <v>1242695300</v>
      </c>
      <c r="AQ235" s="18">
        <f t="shared" si="49"/>
        <v>2735192012.6500001</v>
      </c>
      <c r="AR235" s="17">
        <v>2735192012.6500001</v>
      </c>
      <c r="AS235" s="17"/>
      <c r="AT235" s="15">
        <f t="shared" si="51"/>
        <v>6926192995855.8799</v>
      </c>
      <c r="AU235" s="18">
        <f t="shared" si="51"/>
        <v>6926192995855.8799</v>
      </c>
      <c r="AV235" s="17">
        <v>6926192995855.8799</v>
      </c>
    </row>
    <row r="236" spans="1:48" x14ac:dyDescent="0.25">
      <c r="A236" s="10">
        <v>235</v>
      </c>
      <c r="B236" s="11" t="s">
        <v>504</v>
      </c>
      <c r="C236" s="12" t="s">
        <v>505</v>
      </c>
      <c r="D236" s="13" t="s">
        <v>48</v>
      </c>
      <c r="E236" s="14">
        <f t="shared" si="40"/>
        <v>5701435154417.8604</v>
      </c>
      <c r="F236" s="15">
        <f t="shared" si="41"/>
        <v>490771110250.90991</v>
      </c>
      <c r="G236" s="16">
        <v>339619158325.43994</v>
      </c>
      <c r="H236" s="17"/>
      <c r="I236" s="17">
        <v>130369802968.11</v>
      </c>
      <c r="J236" s="17">
        <v>506713852</v>
      </c>
      <c r="K236" s="17">
        <v>-22897590840.360001</v>
      </c>
      <c r="L236" s="17"/>
      <c r="M236" s="17">
        <v>43173025945.720001</v>
      </c>
      <c r="N236" s="17"/>
      <c r="O236" s="17"/>
      <c r="P236" s="15">
        <f t="shared" si="42"/>
        <v>58296182219.660004</v>
      </c>
      <c r="Q236" s="17"/>
      <c r="R236" s="17">
        <v>58296182219.660004</v>
      </c>
      <c r="S236" s="15">
        <f t="shared" si="43"/>
        <v>5120951477228.4004</v>
      </c>
      <c r="T236" s="17">
        <v>2742188609841.8599</v>
      </c>
      <c r="U236" s="17">
        <v>664500616505.96997</v>
      </c>
      <c r="V236" s="17">
        <v>1097945705562.86</v>
      </c>
      <c r="W236" s="17">
        <v>2396482979220.8198</v>
      </c>
      <c r="X236" s="17">
        <v>6147415176.9899998</v>
      </c>
      <c r="Y236" s="17">
        <v>75709731628.210007</v>
      </c>
      <c r="Z236" s="17">
        <v>-1862023580708.3101</v>
      </c>
      <c r="AA236" s="15">
        <f t="shared" si="44"/>
        <v>15046547173.18</v>
      </c>
      <c r="AB236" s="17">
        <v>15046547173.18</v>
      </c>
      <c r="AC236" s="15">
        <f t="shared" si="45"/>
        <v>16369837545.709999</v>
      </c>
      <c r="AD236" s="17">
        <v>0</v>
      </c>
      <c r="AE236" s="17"/>
      <c r="AF236" s="17">
        <v>2035946313</v>
      </c>
      <c r="AG236" s="17">
        <v>14333891232.709999</v>
      </c>
      <c r="AH236" s="14">
        <f t="shared" si="46"/>
        <v>5701435154417.8604</v>
      </c>
      <c r="AI236" s="15">
        <f t="shared" si="47"/>
        <v>30550552802.919998</v>
      </c>
      <c r="AJ236" s="18">
        <f t="shared" si="48"/>
        <v>30550552802.919998</v>
      </c>
      <c r="AK236" s="17">
        <v>739162722.76999998</v>
      </c>
      <c r="AL236" s="17"/>
      <c r="AM236" s="17"/>
      <c r="AN236" s="17">
        <v>2757413475.9400001</v>
      </c>
      <c r="AO236" s="17">
        <v>21805553026</v>
      </c>
      <c r="AP236" s="17">
        <v>5248423578.21</v>
      </c>
      <c r="AQ236" s="18">
        <f t="shared" si="49"/>
        <v>0</v>
      </c>
      <c r="AR236" s="17"/>
      <c r="AS236" s="17"/>
      <c r="AT236" s="15">
        <f t="shared" si="51"/>
        <v>5670884601614.9404</v>
      </c>
      <c r="AU236" s="18">
        <f t="shared" si="51"/>
        <v>5670884601614.9404</v>
      </c>
      <c r="AV236" s="17">
        <v>5670884601614.9404</v>
      </c>
    </row>
    <row r="237" spans="1:48" x14ac:dyDescent="0.25">
      <c r="A237" s="10">
        <v>236</v>
      </c>
      <c r="B237" s="11" t="s">
        <v>506</v>
      </c>
      <c r="C237" s="12" t="s">
        <v>507</v>
      </c>
      <c r="D237" s="13" t="s">
        <v>48</v>
      </c>
      <c r="E237" s="14">
        <f t="shared" si="40"/>
        <v>3211117819593.4106</v>
      </c>
      <c r="F237" s="15">
        <f t="shared" si="41"/>
        <v>423341277991.58997</v>
      </c>
      <c r="G237" s="16">
        <v>361114264126.70001</v>
      </c>
      <c r="H237" s="17"/>
      <c r="I237" s="17">
        <v>36369443048.830002</v>
      </c>
      <c r="J237" s="17">
        <v>2371900888.3000002</v>
      </c>
      <c r="K237" s="17">
        <v>-5132756057.5900002</v>
      </c>
      <c r="L237" s="17"/>
      <c r="M237" s="17">
        <v>28618425985.349998</v>
      </c>
      <c r="N237" s="17"/>
      <c r="O237" s="17"/>
      <c r="P237" s="15">
        <f t="shared" si="42"/>
        <v>52408400393.529999</v>
      </c>
      <c r="Q237" s="17">
        <v>25450000</v>
      </c>
      <c r="R237" s="17">
        <v>52382950393.529999</v>
      </c>
      <c r="S237" s="15">
        <f t="shared" si="43"/>
        <v>2706401459271.3105</v>
      </c>
      <c r="T237" s="17">
        <v>669032351722.27002</v>
      </c>
      <c r="U237" s="17">
        <v>632865483901.93005</v>
      </c>
      <c r="V237" s="17">
        <v>1068292483207.83</v>
      </c>
      <c r="W237" s="17">
        <v>2328630252381.6699</v>
      </c>
      <c r="X237" s="17">
        <v>88264005849</v>
      </c>
      <c r="Y237" s="17">
        <v>611145600</v>
      </c>
      <c r="Z237" s="17">
        <v>-2081294263391.3899</v>
      </c>
      <c r="AA237" s="15">
        <f t="shared" si="44"/>
        <v>0</v>
      </c>
      <c r="AB237" s="17"/>
      <c r="AC237" s="15">
        <f t="shared" si="45"/>
        <v>28966681936.98</v>
      </c>
      <c r="AD237" s="17"/>
      <c r="AE237" s="17">
        <v>2455736000</v>
      </c>
      <c r="AF237" s="17">
        <v>762740250</v>
      </c>
      <c r="AG237" s="17">
        <v>25748205686.98</v>
      </c>
      <c r="AH237" s="14">
        <f t="shared" si="46"/>
        <v>3211117819593.4097</v>
      </c>
      <c r="AI237" s="15">
        <f t="shared" si="47"/>
        <v>30672405936.359997</v>
      </c>
      <c r="AJ237" s="18">
        <f t="shared" si="48"/>
        <v>30638475936.359997</v>
      </c>
      <c r="AK237" s="17">
        <v>747905</v>
      </c>
      <c r="AL237" s="17"/>
      <c r="AM237" s="17"/>
      <c r="AN237" s="17">
        <v>3508162511.5799999</v>
      </c>
      <c r="AO237" s="17">
        <v>23647880070.48</v>
      </c>
      <c r="AP237" s="17">
        <v>3481685449.3000002</v>
      </c>
      <c r="AQ237" s="18">
        <f t="shared" si="49"/>
        <v>33930000</v>
      </c>
      <c r="AR237" s="17"/>
      <c r="AS237" s="17">
        <v>33930000</v>
      </c>
      <c r="AT237" s="15">
        <f t="shared" si="51"/>
        <v>3180445413657.0498</v>
      </c>
      <c r="AU237" s="18">
        <f t="shared" si="51"/>
        <v>3180445413657.0498</v>
      </c>
      <c r="AV237" s="17">
        <v>3180445413657.0498</v>
      </c>
    </row>
    <row r="238" spans="1:48" x14ac:dyDescent="0.25">
      <c r="A238" s="10">
        <v>237</v>
      </c>
      <c r="B238" s="11" t="s">
        <v>508</v>
      </c>
      <c r="C238" s="12" t="s">
        <v>509</v>
      </c>
      <c r="D238" s="13" t="s">
        <v>48</v>
      </c>
      <c r="E238" s="14">
        <f t="shared" si="40"/>
        <v>3718967459827.2002</v>
      </c>
      <c r="F238" s="15">
        <f t="shared" si="41"/>
        <v>268966850602.70999</v>
      </c>
      <c r="G238" s="16">
        <v>232364748030.01001</v>
      </c>
      <c r="H238" s="17"/>
      <c r="I238" s="17">
        <v>24599335853</v>
      </c>
      <c r="J238" s="17">
        <v>3790806238.1100001</v>
      </c>
      <c r="K238" s="17">
        <v>-7516123706.5100002</v>
      </c>
      <c r="L238" s="17"/>
      <c r="M238" s="17">
        <v>15728084188.1</v>
      </c>
      <c r="N238" s="17"/>
      <c r="O238" s="17"/>
      <c r="P238" s="15">
        <f t="shared" si="42"/>
        <v>91251322357.970001</v>
      </c>
      <c r="Q238" s="17"/>
      <c r="R238" s="17">
        <v>91251322357.970001</v>
      </c>
      <c r="S238" s="15">
        <f t="shared" si="43"/>
        <v>3354911809579.52</v>
      </c>
      <c r="T238" s="20">
        <v>1254714312079.9099</v>
      </c>
      <c r="U238" s="20">
        <v>454928043825.67999</v>
      </c>
      <c r="V238" s="20">
        <v>989996400384.62</v>
      </c>
      <c r="W238" s="20">
        <v>1848855530737.71</v>
      </c>
      <c r="X238" s="20">
        <v>65802238771.110001</v>
      </c>
      <c r="Y238" s="20">
        <v>11680015513.43</v>
      </c>
      <c r="Z238" s="20">
        <v>-1271064731732.9399</v>
      </c>
      <c r="AA238" s="15">
        <f t="shared" si="44"/>
        <v>0</v>
      </c>
      <c r="AB238" s="17"/>
      <c r="AC238" s="15">
        <f t="shared" si="45"/>
        <v>3837477287</v>
      </c>
      <c r="AD238" s="17">
        <v>23979343</v>
      </c>
      <c r="AE238" s="17">
        <v>1626495000</v>
      </c>
      <c r="AF238" s="17">
        <v>905286775</v>
      </c>
      <c r="AG238" s="17">
        <v>1281716169</v>
      </c>
      <c r="AH238" s="14">
        <f t="shared" si="46"/>
        <v>3718967459827.2002</v>
      </c>
      <c r="AI238" s="15">
        <f t="shared" si="47"/>
        <v>2981166365.6999998</v>
      </c>
      <c r="AJ238" s="18">
        <f t="shared" si="48"/>
        <v>2981166365.6999998</v>
      </c>
      <c r="AK238" s="17"/>
      <c r="AL238" s="17"/>
      <c r="AM238" s="17"/>
      <c r="AN238" s="17">
        <v>286992487.19999999</v>
      </c>
      <c r="AO238" s="17">
        <v>2630265139</v>
      </c>
      <c r="AP238" s="17">
        <v>63908739.5</v>
      </c>
      <c r="AQ238" s="18">
        <f t="shared" si="49"/>
        <v>0</v>
      </c>
      <c r="AR238" s="17"/>
      <c r="AS238" s="17"/>
      <c r="AT238" s="15">
        <f t="shared" si="51"/>
        <v>3715986293461.5</v>
      </c>
      <c r="AU238" s="18">
        <f t="shared" si="51"/>
        <v>3715986293461.5</v>
      </c>
      <c r="AV238" s="17">
        <v>3715986293461.5</v>
      </c>
    </row>
    <row r="239" spans="1:48" x14ac:dyDescent="0.25">
      <c r="A239" s="10">
        <v>238</v>
      </c>
      <c r="B239" s="11" t="s">
        <v>510</v>
      </c>
      <c r="C239" s="12" t="s">
        <v>511</v>
      </c>
      <c r="D239" s="13" t="s">
        <v>48</v>
      </c>
      <c r="E239" s="14">
        <f t="shared" si="40"/>
        <v>2269926446324.9707</v>
      </c>
      <c r="F239" s="15">
        <f t="shared" si="41"/>
        <v>282489615704.53998</v>
      </c>
      <c r="G239" s="16">
        <v>245543698525.66998</v>
      </c>
      <c r="H239" s="17"/>
      <c r="I239" s="17">
        <v>24006463946.57</v>
      </c>
      <c r="J239" s="17"/>
      <c r="K239" s="17">
        <v>-3965120929.3099999</v>
      </c>
      <c r="L239" s="17"/>
      <c r="M239" s="17">
        <v>16904574161.609999</v>
      </c>
      <c r="N239" s="17"/>
      <c r="O239" s="17"/>
      <c r="P239" s="15">
        <f t="shared" si="42"/>
        <v>35458471290.529999</v>
      </c>
      <c r="Q239" s="17">
        <v>8415515950.6499996</v>
      </c>
      <c r="R239" s="17">
        <v>27042955339.880001</v>
      </c>
      <c r="S239" s="15">
        <f t="shared" si="43"/>
        <v>1811483758331.6506</v>
      </c>
      <c r="T239" s="17">
        <v>436813701925.40002</v>
      </c>
      <c r="U239" s="17">
        <v>395815833130.85999</v>
      </c>
      <c r="V239" s="17">
        <v>781971141726.64001</v>
      </c>
      <c r="W239" s="17">
        <v>1377714461729.7004</v>
      </c>
      <c r="X239" s="17">
        <v>60773222810.600006</v>
      </c>
      <c r="Y239" s="17">
        <v>13916823824.620001</v>
      </c>
      <c r="Z239" s="17">
        <v>-1255521426816.1702</v>
      </c>
      <c r="AA239" s="15">
        <f t="shared" si="44"/>
        <v>0</v>
      </c>
      <c r="AB239" s="17"/>
      <c r="AC239" s="15">
        <f t="shared" si="45"/>
        <v>140494600998.25</v>
      </c>
      <c r="AD239" s="17"/>
      <c r="AE239" s="17">
        <v>25453277700</v>
      </c>
      <c r="AF239" s="17">
        <v>784489901.5999999</v>
      </c>
      <c r="AG239" s="17">
        <v>114256833396.64999</v>
      </c>
      <c r="AH239" s="14">
        <f t="shared" si="46"/>
        <v>2269926446324.9702</v>
      </c>
      <c r="AI239" s="15">
        <f t="shared" si="47"/>
        <v>5040375758.8800001</v>
      </c>
      <c r="AJ239" s="18">
        <f t="shared" si="48"/>
        <v>5040375758.8800001</v>
      </c>
      <c r="AK239" s="17">
        <v>192915059</v>
      </c>
      <c r="AL239" s="17"/>
      <c r="AM239" s="17"/>
      <c r="AN239" s="17">
        <v>742945340.67999995</v>
      </c>
      <c r="AO239" s="17">
        <v>2991652700</v>
      </c>
      <c r="AP239" s="17">
        <v>1112862659.2</v>
      </c>
      <c r="AQ239" s="18">
        <f t="shared" si="49"/>
        <v>0</v>
      </c>
      <c r="AR239" s="17"/>
      <c r="AS239" s="17"/>
      <c r="AT239" s="15">
        <f t="shared" si="51"/>
        <v>2264886070566.0903</v>
      </c>
      <c r="AU239" s="18">
        <f t="shared" si="51"/>
        <v>2264886070566.0903</v>
      </c>
      <c r="AV239" s="17">
        <v>2264886070566.0903</v>
      </c>
    </row>
    <row r="240" spans="1:48" x14ac:dyDescent="0.25">
      <c r="A240" s="10">
        <v>239</v>
      </c>
      <c r="B240" s="11" t="s">
        <v>512</v>
      </c>
      <c r="C240" s="12" t="s">
        <v>513</v>
      </c>
      <c r="D240" s="13" t="s">
        <v>48</v>
      </c>
      <c r="E240" s="14">
        <f t="shared" si="40"/>
        <v>3483606764607.1499</v>
      </c>
      <c r="F240" s="15">
        <f t="shared" si="41"/>
        <v>572142302186.85986</v>
      </c>
      <c r="G240" s="16">
        <v>511465651952.19995</v>
      </c>
      <c r="H240" s="17"/>
      <c r="I240" s="17">
        <v>18332377770</v>
      </c>
      <c r="J240" s="17">
        <v>9116060980.6599998</v>
      </c>
      <c r="K240" s="17"/>
      <c r="L240" s="17">
        <v>266689128</v>
      </c>
      <c r="M240" s="17">
        <v>32961522356</v>
      </c>
      <c r="N240" s="17"/>
      <c r="O240" s="17"/>
      <c r="P240" s="15">
        <f t="shared" si="42"/>
        <v>70732172895.01001</v>
      </c>
      <c r="Q240" s="17">
        <v>9082589250</v>
      </c>
      <c r="R240" s="17">
        <v>61649583645.010002</v>
      </c>
      <c r="S240" s="15">
        <f t="shared" si="43"/>
        <v>2833681476260.21</v>
      </c>
      <c r="T240" s="17">
        <v>636924651716.68994</v>
      </c>
      <c r="U240" s="17">
        <v>474742272617.34003</v>
      </c>
      <c r="V240" s="17">
        <v>946676806856.47998</v>
      </c>
      <c r="W240" s="17">
        <v>1958205088198.8201</v>
      </c>
      <c r="X240" s="17">
        <v>67983394568.580002</v>
      </c>
      <c r="Y240" s="17">
        <v>3356052951.3800001</v>
      </c>
      <c r="Z240" s="17">
        <v>-1254206790649.0801</v>
      </c>
      <c r="AA240" s="15">
        <f t="shared" si="44"/>
        <v>0</v>
      </c>
      <c r="AB240" s="17"/>
      <c r="AC240" s="15">
        <f t="shared" si="45"/>
        <v>7050813265.0699997</v>
      </c>
      <c r="AD240" s="17">
        <v>1562500.07</v>
      </c>
      <c r="AE240" s="17"/>
      <c r="AF240" s="17">
        <v>-401892766.32999992</v>
      </c>
      <c r="AG240" s="17">
        <v>7451143531.3299999</v>
      </c>
      <c r="AH240" s="14">
        <f t="shared" si="46"/>
        <v>3483606764607.1499</v>
      </c>
      <c r="AI240" s="15">
        <f t="shared" si="47"/>
        <v>13669362419.27</v>
      </c>
      <c r="AJ240" s="18">
        <f t="shared" si="48"/>
        <v>13669362419.27</v>
      </c>
      <c r="AK240" s="17"/>
      <c r="AL240" s="17"/>
      <c r="AM240" s="17"/>
      <c r="AN240" s="17">
        <v>2000</v>
      </c>
      <c r="AO240" s="17"/>
      <c r="AP240" s="17">
        <v>13669360419.27</v>
      </c>
      <c r="AQ240" s="18">
        <f t="shared" si="49"/>
        <v>0</v>
      </c>
      <c r="AR240" s="17"/>
      <c r="AS240" s="17"/>
      <c r="AT240" s="15">
        <f t="shared" si="51"/>
        <v>3469937402187.8799</v>
      </c>
      <c r="AU240" s="18">
        <f t="shared" si="51"/>
        <v>3469937402187.8799</v>
      </c>
      <c r="AV240" s="17">
        <v>3469937402187.8799</v>
      </c>
    </row>
    <row r="241" spans="1:48" x14ac:dyDescent="0.25">
      <c r="A241" s="10">
        <v>240</v>
      </c>
      <c r="B241" s="11" t="s">
        <v>514</v>
      </c>
      <c r="C241" s="12" t="s">
        <v>515</v>
      </c>
      <c r="D241" s="13" t="s">
        <v>48</v>
      </c>
      <c r="E241" s="14">
        <f t="shared" si="40"/>
        <v>3967400849056.2002</v>
      </c>
      <c r="F241" s="15">
        <f t="shared" si="41"/>
        <v>342418580689.06006</v>
      </c>
      <c r="G241" s="16">
        <v>178121228156.39001</v>
      </c>
      <c r="H241" s="17"/>
      <c r="I241" s="17">
        <v>153043365081.79001</v>
      </c>
      <c r="J241" s="17">
        <v>51019997434.650002</v>
      </c>
      <c r="K241" s="17">
        <v>-97110273045.320007</v>
      </c>
      <c r="L241" s="17">
        <v>345184647.82999998</v>
      </c>
      <c r="M241" s="17">
        <v>56999078413.720001</v>
      </c>
      <c r="N241" s="17"/>
      <c r="O241" s="17"/>
      <c r="P241" s="15">
        <f t="shared" si="42"/>
        <v>98760604344.720001</v>
      </c>
      <c r="Q241" s="17"/>
      <c r="R241" s="17">
        <v>98760604344.720001</v>
      </c>
      <c r="S241" s="15">
        <f t="shared" si="43"/>
        <v>3517787000663</v>
      </c>
      <c r="T241" s="17">
        <v>1026832975639.33</v>
      </c>
      <c r="U241" s="17">
        <v>950319724114</v>
      </c>
      <c r="V241" s="17">
        <v>1589219780325.3101</v>
      </c>
      <c r="W241" s="17">
        <v>1876735057542.02</v>
      </c>
      <c r="X241" s="17">
        <v>65941302932.099998</v>
      </c>
      <c r="Y241" s="17">
        <v>18837688411.869999</v>
      </c>
      <c r="Z241" s="17">
        <v>-2010099528301.6299</v>
      </c>
      <c r="AA241" s="15">
        <f t="shared" si="44"/>
        <v>0</v>
      </c>
      <c r="AB241" s="17"/>
      <c r="AC241" s="15">
        <f t="shared" si="45"/>
        <v>8434663359.4200001</v>
      </c>
      <c r="AD241" s="17">
        <v>49611666</v>
      </c>
      <c r="AE241" s="17"/>
      <c r="AF241" s="17">
        <v>1422538700</v>
      </c>
      <c r="AG241" s="17">
        <v>6962512993.4200001</v>
      </c>
      <c r="AH241" s="14">
        <f t="shared" si="46"/>
        <v>3967400849056.2002</v>
      </c>
      <c r="AI241" s="15">
        <f t="shared" si="47"/>
        <v>21618909495.969997</v>
      </c>
      <c r="AJ241" s="18">
        <f t="shared" si="48"/>
        <v>21618909495.969997</v>
      </c>
      <c r="AK241" s="17">
        <v>152029095.19</v>
      </c>
      <c r="AL241" s="17"/>
      <c r="AM241" s="17"/>
      <c r="AN241" s="17">
        <v>3357462309.1799998</v>
      </c>
      <c r="AO241" s="17"/>
      <c r="AP241" s="17">
        <v>18109418091.599998</v>
      </c>
      <c r="AQ241" s="18">
        <f t="shared" si="49"/>
        <v>0</v>
      </c>
      <c r="AR241" s="17"/>
      <c r="AS241" s="17"/>
      <c r="AT241" s="15">
        <f t="shared" si="51"/>
        <v>3945781939560.23</v>
      </c>
      <c r="AU241" s="18">
        <f t="shared" si="51"/>
        <v>3945781939560.23</v>
      </c>
      <c r="AV241" s="17">
        <v>3945781939560.23</v>
      </c>
    </row>
    <row r="242" spans="1:48" x14ac:dyDescent="0.25">
      <c r="A242" s="10">
        <v>241</v>
      </c>
      <c r="B242" s="11" t="s">
        <v>516</v>
      </c>
      <c r="C242" s="12" t="s">
        <v>517</v>
      </c>
      <c r="D242" s="13" t="s">
        <v>48</v>
      </c>
      <c r="E242" s="14">
        <f t="shared" si="40"/>
        <v>2840526918332.6494</v>
      </c>
      <c r="F242" s="15">
        <f t="shared" si="41"/>
        <v>179328454723.13995</v>
      </c>
      <c r="G242" s="16">
        <v>133637331125.48999</v>
      </c>
      <c r="H242" s="17"/>
      <c r="I242" s="17">
        <v>28487513412.98</v>
      </c>
      <c r="J242" s="17">
        <v>599854182.83000004</v>
      </c>
      <c r="K242" s="17">
        <v>-2873801226.04</v>
      </c>
      <c r="L242" s="17">
        <v>14833333.33</v>
      </c>
      <c r="M242" s="17">
        <v>19462723894.549999</v>
      </c>
      <c r="N242" s="17"/>
      <c r="O242" s="17"/>
      <c r="P242" s="15">
        <f t="shared" si="42"/>
        <v>32688905064.02</v>
      </c>
      <c r="Q242" s="17">
        <v>1788880650</v>
      </c>
      <c r="R242" s="17">
        <v>30900024414.02</v>
      </c>
      <c r="S242" s="15">
        <f t="shared" si="43"/>
        <v>2573185745657.3091</v>
      </c>
      <c r="T242" s="17">
        <v>631518752061.92004</v>
      </c>
      <c r="U242" s="17">
        <v>530386982020.28998</v>
      </c>
      <c r="V242" s="17">
        <v>1227184076608.28</v>
      </c>
      <c r="W242" s="17">
        <v>1722285516072.75</v>
      </c>
      <c r="X242" s="17">
        <v>30681241033.459999</v>
      </c>
      <c r="Y242" s="17">
        <v>3094944994</v>
      </c>
      <c r="Z242" s="17">
        <v>-1571965767133.3911</v>
      </c>
      <c r="AA242" s="15">
        <f t="shared" si="44"/>
        <v>0</v>
      </c>
      <c r="AB242" s="17"/>
      <c r="AC242" s="15">
        <f t="shared" si="45"/>
        <v>55323812888.180008</v>
      </c>
      <c r="AD242" s="17"/>
      <c r="AE242" s="17"/>
      <c r="AF242" s="17">
        <v>2488548289</v>
      </c>
      <c r="AG242" s="17">
        <v>52835264599.180008</v>
      </c>
      <c r="AH242" s="14">
        <f t="shared" si="46"/>
        <v>2840526918332.6489</v>
      </c>
      <c r="AI242" s="15">
        <f t="shared" si="47"/>
        <v>9558886398.5799999</v>
      </c>
      <c r="AJ242" s="18">
        <f t="shared" si="48"/>
        <v>9558886398.5799999</v>
      </c>
      <c r="AK242" s="17">
        <v>1136540465</v>
      </c>
      <c r="AL242" s="17"/>
      <c r="AM242" s="17"/>
      <c r="AN242" s="17">
        <v>521537873.75</v>
      </c>
      <c r="AO242" s="17">
        <v>2490586492</v>
      </c>
      <c r="AP242" s="17">
        <v>5410221567.8299999</v>
      </c>
      <c r="AQ242" s="18">
        <f t="shared" si="49"/>
        <v>0</v>
      </c>
      <c r="AR242" s="17"/>
      <c r="AS242" s="17"/>
      <c r="AT242" s="15">
        <f t="shared" ref="AT242:AU261" si="52">SUM(AU242)</f>
        <v>2830968031934.0688</v>
      </c>
      <c r="AU242" s="18">
        <f t="shared" si="52"/>
        <v>2830968031934.0688</v>
      </c>
      <c r="AV242" s="17">
        <v>2830968031934.0688</v>
      </c>
    </row>
    <row r="243" spans="1:48" x14ac:dyDescent="0.25">
      <c r="A243" s="10">
        <v>242</v>
      </c>
      <c r="B243" s="11" t="s">
        <v>518</v>
      </c>
      <c r="C243" s="12" t="s">
        <v>519</v>
      </c>
      <c r="D243" s="13" t="s">
        <v>48</v>
      </c>
      <c r="E243" s="14">
        <f t="shared" si="40"/>
        <v>2305997605280.9102</v>
      </c>
      <c r="F243" s="15">
        <f t="shared" si="41"/>
        <v>267443021831.88004</v>
      </c>
      <c r="G243" s="16">
        <v>187786745710.72</v>
      </c>
      <c r="H243" s="17"/>
      <c r="I243" s="17">
        <v>50564545970.790001</v>
      </c>
      <c r="J243" s="17">
        <v>33980000</v>
      </c>
      <c r="K243" s="17">
        <v>-13987725310.299999</v>
      </c>
      <c r="L243" s="17">
        <v>262551889.66999999</v>
      </c>
      <c r="M243" s="17">
        <v>42782923571</v>
      </c>
      <c r="N243" s="17"/>
      <c r="O243" s="17"/>
      <c r="P243" s="15">
        <f t="shared" si="42"/>
        <v>52941554965.509995</v>
      </c>
      <c r="Q243" s="17">
        <v>2102396456.5899999</v>
      </c>
      <c r="R243" s="17">
        <v>50839158508.919998</v>
      </c>
      <c r="S243" s="15">
        <f t="shared" si="43"/>
        <v>1948134588532.8</v>
      </c>
      <c r="T243" s="17">
        <v>408666653869.22998</v>
      </c>
      <c r="U243" s="17">
        <v>571965142785.60999</v>
      </c>
      <c r="V243" s="17">
        <v>1156390013746.03</v>
      </c>
      <c r="W243" s="17">
        <v>1557625489716.8401</v>
      </c>
      <c r="X243" s="17">
        <v>50353763036.480003</v>
      </c>
      <c r="Y243" s="17">
        <v>2942283999.4299998</v>
      </c>
      <c r="Z243" s="17">
        <v>-1799808758620.8201</v>
      </c>
      <c r="AA243" s="15">
        <f t="shared" si="44"/>
        <v>0</v>
      </c>
      <c r="AB243" s="17"/>
      <c r="AC243" s="15">
        <f t="shared" si="45"/>
        <v>37478439950.720001</v>
      </c>
      <c r="AD243" s="17"/>
      <c r="AE243" s="17"/>
      <c r="AF243" s="17">
        <v>3186460043.3299999</v>
      </c>
      <c r="AG243" s="17">
        <v>34291979907.389999</v>
      </c>
      <c r="AH243" s="14">
        <f t="shared" si="46"/>
        <v>2305997605280.9199</v>
      </c>
      <c r="AI243" s="15">
        <f t="shared" si="47"/>
        <v>25213321384.549999</v>
      </c>
      <c r="AJ243" s="18">
        <f t="shared" si="48"/>
        <v>25213321384.549999</v>
      </c>
      <c r="AK243" s="17">
        <v>111223812.90000001</v>
      </c>
      <c r="AL243" s="17"/>
      <c r="AM243" s="17"/>
      <c r="AN243" s="17">
        <v>3802385654.6700001</v>
      </c>
      <c r="AO243" s="17">
        <v>8710950371</v>
      </c>
      <c r="AP243" s="17">
        <v>12588761545.98</v>
      </c>
      <c r="AQ243" s="18">
        <f t="shared" si="49"/>
        <v>0</v>
      </c>
      <c r="AR243" s="17"/>
      <c r="AS243" s="17"/>
      <c r="AT243" s="15">
        <f t="shared" si="52"/>
        <v>2280784283896.3701</v>
      </c>
      <c r="AU243" s="18">
        <f t="shared" si="52"/>
        <v>2280784283896.3701</v>
      </c>
      <c r="AV243" s="17">
        <v>2280784283896.3701</v>
      </c>
    </row>
    <row r="244" spans="1:48" x14ac:dyDescent="0.25">
      <c r="A244" s="10">
        <v>243</v>
      </c>
      <c r="B244" s="11" t="s">
        <v>520</v>
      </c>
      <c r="C244" s="12" t="s">
        <v>521</v>
      </c>
      <c r="D244" s="13" t="s">
        <v>48</v>
      </c>
      <c r="E244" s="14">
        <f t="shared" si="40"/>
        <v>3377609585570.4697</v>
      </c>
      <c r="F244" s="15">
        <f t="shared" si="41"/>
        <v>203312862659.36996</v>
      </c>
      <c r="G244" s="16">
        <v>130790553236.67</v>
      </c>
      <c r="H244" s="17"/>
      <c r="I244" s="17">
        <v>59992408902.429993</v>
      </c>
      <c r="J244" s="17"/>
      <c r="K244" s="17">
        <v>-8711104504.9099998</v>
      </c>
      <c r="L244" s="17">
        <v>336162198.22000003</v>
      </c>
      <c r="M244" s="17">
        <v>20904842826.959999</v>
      </c>
      <c r="N244" s="17"/>
      <c r="O244" s="17"/>
      <c r="P244" s="15">
        <f t="shared" si="42"/>
        <v>64140117045.040001</v>
      </c>
      <c r="Q244" s="17">
        <v>3397855879.21</v>
      </c>
      <c r="R244" s="17">
        <v>60742261165.830002</v>
      </c>
      <c r="S244" s="15">
        <f t="shared" si="43"/>
        <v>3050904693095.1294</v>
      </c>
      <c r="T244" s="17">
        <v>692505282237.81995</v>
      </c>
      <c r="U244" s="17">
        <v>661040513603.13</v>
      </c>
      <c r="V244" s="17">
        <v>856686123198.51001</v>
      </c>
      <c r="W244" s="17">
        <v>2499812288801.0601</v>
      </c>
      <c r="X244" s="17">
        <v>30476107786.700001</v>
      </c>
      <c r="Y244" s="17">
        <v>2409304778.4699998</v>
      </c>
      <c r="Z244" s="17">
        <v>-1692024927310.5601</v>
      </c>
      <c r="AA244" s="15">
        <f t="shared" si="44"/>
        <v>0</v>
      </c>
      <c r="AB244" s="17"/>
      <c r="AC244" s="15">
        <f t="shared" si="45"/>
        <v>59251912770.93</v>
      </c>
      <c r="AD244" s="17">
        <v>49151000</v>
      </c>
      <c r="AE244" s="17"/>
      <c r="AF244" s="17">
        <v>59202761770.93</v>
      </c>
      <c r="AG244" s="17"/>
      <c r="AH244" s="14">
        <f t="shared" si="46"/>
        <v>3377609585570.0903</v>
      </c>
      <c r="AI244" s="15">
        <f t="shared" si="47"/>
        <v>15782236992.91</v>
      </c>
      <c r="AJ244" s="18">
        <f t="shared" si="48"/>
        <v>15726881997.91</v>
      </c>
      <c r="AK244" s="17">
        <v>15636006852.91</v>
      </c>
      <c r="AL244" s="17"/>
      <c r="AM244" s="17"/>
      <c r="AN244" s="17">
        <v>90875145</v>
      </c>
      <c r="AO244" s="17"/>
      <c r="AP244" s="17"/>
      <c r="AQ244" s="18">
        <f t="shared" si="49"/>
        <v>55354995</v>
      </c>
      <c r="AR244" s="17"/>
      <c r="AS244" s="17">
        <v>55354995</v>
      </c>
      <c r="AT244" s="15">
        <f t="shared" si="52"/>
        <v>3361827348577.1802</v>
      </c>
      <c r="AU244" s="18">
        <f t="shared" si="52"/>
        <v>3361827348577.1802</v>
      </c>
      <c r="AV244" s="17">
        <v>3361827348577.1802</v>
      </c>
    </row>
    <row r="245" spans="1:48" x14ac:dyDescent="0.25">
      <c r="A245" s="10">
        <v>244</v>
      </c>
      <c r="B245" s="11" t="s">
        <v>522</v>
      </c>
      <c r="C245" s="12" t="s">
        <v>523</v>
      </c>
      <c r="D245" s="13" t="s">
        <v>48</v>
      </c>
      <c r="E245" s="14">
        <f t="shared" si="40"/>
        <v>17377441188340.055</v>
      </c>
      <c r="F245" s="15">
        <f t="shared" si="41"/>
        <v>1353850275099.7598</v>
      </c>
      <c r="G245" s="16">
        <v>1028129009620.2799</v>
      </c>
      <c r="H245" s="17"/>
      <c r="I245" s="17">
        <v>466552522756.54999</v>
      </c>
      <c r="J245" s="17"/>
      <c r="K245" s="17">
        <v>-207090852735.09</v>
      </c>
      <c r="L245" s="17">
        <v>268726967.82999998</v>
      </c>
      <c r="M245" s="17">
        <v>65990868490.190002</v>
      </c>
      <c r="N245" s="17"/>
      <c r="O245" s="17"/>
      <c r="P245" s="15">
        <f t="shared" si="42"/>
        <v>532297356695.85999</v>
      </c>
      <c r="Q245" s="17">
        <v>8209560390.3599997</v>
      </c>
      <c r="R245" s="17">
        <v>524087796305.5</v>
      </c>
      <c r="S245" s="15">
        <f t="shared" si="43"/>
        <v>15043881929663.125</v>
      </c>
      <c r="T245" s="17">
        <v>11324315633264.6</v>
      </c>
      <c r="U245" s="17">
        <v>1338118427730.6201</v>
      </c>
      <c r="V245" s="17">
        <v>2968000746477.27</v>
      </c>
      <c r="W245" s="17">
        <v>3644144930177.1699</v>
      </c>
      <c r="X245" s="17">
        <v>64790297027.339996</v>
      </c>
      <c r="Y245" s="17">
        <v>82852915036.080002</v>
      </c>
      <c r="Z245" s="17">
        <v>-4378341020049.9502</v>
      </c>
      <c r="AA245" s="15">
        <f t="shared" si="44"/>
        <v>0</v>
      </c>
      <c r="AB245" s="17"/>
      <c r="AC245" s="15">
        <f t="shared" si="45"/>
        <v>447411626881.31</v>
      </c>
      <c r="AD245" s="17">
        <v>2500000</v>
      </c>
      <c r="AE245" s="17">
        <v>279179230840</v>
      </c>
      <c r="AF245" s="17">
        <v>4579633095</v>
      </c>
      <c r="AG245" s="17">
        <v>163650262946.31</v>
      </c>
      <c r="AH245" s="14">
        <f t="shared" si="46"/>
        <v>17377441188340</v>
      </c>
      <c r="AI245" s="15">
        <f t="shared" si="47"/>
        <v>73148175290.899994</v>
      </c>
      <c r="AJ245" s="18">
        <f t="shared" si="48"/>
        <v>73148175290.899994</v>
      </c>
      <c r="AK245" s="17"/>
      <c r="AL245" s="17"/>
      <c r="AM245" s="17"/>
      <c r="AN245" s="17">
        <v>9198113003.8999996</v>
      </c>
      <c r="AO245" s="17"/>
      <c r="AP245" s="17">
        <v>63950062287</v>
      </c>
      <c r="AQ245" s="18">
        <f t="shared" si="49"/>
        <v>0</v>
      </c>
      <c r="AR245" s="17"/>
      <c r="AS245" s="17"/>
      <c r="AT245" s="15">
        <f t="shared" si="52"/>
        <v>17304293013049.1</v>
      </c>
      <c r="AU245" s="18">
        <f t="shared" si="52"/>
        <v>17304293013049.1</v>
      </c>
      <c r="AV245" s="17">
        <v>17304293013049.1</v>
      </c>
    </row>
    <row r="246" spans="1:48" x14ac:dyDescent="0.25">
      <c r="A246" s="10">
        <v>245</v>
      </c>
      <c r="B246" s="11" t="s">
        <v>524</v>
      </c>
      <c r="C246" s="12" t="s">
        <v>525</v>
      </c>
      <c r="D246" s="13" t="s">
        <v>48</v>
      </c>
      <c r="E246" s="14">
        <f t="shared" si="40"/>
        <v>3520994088931.2554</v>
      </c>
      <c r="F246" s="15">
        <f t="shared" si="41"/>
        <v>213339472876.29633</v>
      </c>
      <c r="G246" s="16">
        <v>144846728583.76093</v>
      </c>
      <c r="H246" s="17"/>
      <c r="I246" s="17">
        <v>45273701541.989998</v>
      </c>
      <c r="J246" s="17">
        <v>19387171684.82</v>
      </c>
      <c r="K246" s="17">
        <v>-29423171969.900002</v>
      </c>
      <c r="L246" s="17"/>
      <c r="M246" s="17">
        <v>33255043035.625401</v>
      </c>
      <c r="N246" s="17"/>
      <c r="O246" s="17"/>
      <c r="P246" s="15">
        <f t="shared" si="42"/>
        <v>45762855527.446716</v>
      </c>
      <c r="Q246" s="17">
        <v>1.0000467300415039E-3</v>
      </c>
      <c r="R246" s="17">
        <v>45762855527.445717</v>
      </c>
      <c r="S246" s="15">
        <f t="shared" si="43"/>
        <v>3162517532183.1729</v>
      </c>
      <c r="T246" s="17">
        <v>1144222065706</v>
      </c>
      <c r="U246" s="17">
        <v>563945316520.22607</v>
      </c>
      <c r="V246" s="17">
        <v>1026120790474.2632</v>
      </c>
      <c r="W246" s="17">
        <v>1751725260880.6001</v>
      </c>
      <c r="X246" s="17">
        <v>34274036551.262424</v>
      </c>
      <c r="Y246" s="17">
        <v>37207948729</v>
      </c>
      <c r="Z246" s="17">
        <v>-1394977886678.1799</v>
      </c>
      <c r="AA246" s="15">
        <f t="shared" si="44"/>
        <v>0</v>
      </c>
      <c r="AB246" s="17"/>
      <c r="AC246" s="15">
        <f t="shared" si="45"/>
        <v>99374228344.339294</v>
      </c>
      <c r="AD246" s="17">
        <v>1708835706</v>
      </c>
      <c r="AE246" s="17"/>
      <c r="AF246" s="17">
        <v>1382604612.5009995</v>
      </c>
      <c r="AG246" s="17">
        <v>96282788025.838303</v>
      </c>
      <c r="AH246" s="14">
        <f t="shared" si="46"/>
        <v>3520994088931.269</v>
      </c>
      <c r="AI246" s="15">
        <f t="shared" si="47"/>
        <v>14443687274.499166</v>
      </c>
      <c r="AJ246" s="18">
        <f t="shared" si="48"/>
        <v>14443687274.499166</v>
      </c>
      <c r="AK246" s="17">
        <v>602182312.73000026</v>
      </c>
      <c r="AL246" s="17"/>
      <c r="AM246" s="17"/>
      <c r="AN246" s="17">
        <v>615286623.52916646</v>
      </c>
      <c r="AO246" s="17">
        <v>13029707490.24</v>
      </c>
      <c r="AP246" s="17">
        <v>196510848</v>
      </c>
      <c r="AQ246" s="18">
        <f t="shared" si="49"/>
        <v>0</v>
      </c>
      <c r="AR246" s="17"/>
      <c r="AS246" s="17"/>
      <c r="AT246" s="15">
        <f t="shared" si="52"/>
        <v>3506550401656.77</v>
      </c>
      <c r="AU246" s="18">
        <f t="shared" si="52"/>
        <v>3506550401656.77</v>
      </c>
      <c r="AV246" s="17">
        <v>3506550401656.77</v>
      </c>
    </row>
    <row r="247" spans="1:48" x14ac:dyDescent="0.25">
      <c r="A247" s="10">
        <v>246</v>
      </c>
      <c r="B247" s="11" t="s">
        <v>526</v>
      </c>
      <c r="C247" s="12" t="s">
        <v>527</v>
      </c>
      <c r="D247" s="13" t="s">
        <v>59</v>
      </c>
      <c r="E247" s="14">
        <f t="shared" si="40"/>
        <v>3495672156801.4604</v>
      </c>
      <c r="F247" s="15">
        <f t="shared" si="41"/>
        <v>571508033414.52002</v>
      </c>
      <c r="G247" s="16">
        <v>419559885315.94</v>
      </c>
      <c r="H247" s="17">
        <v>66535000000</v>
      </c>
      <c r="I247" s="17">
        <v>40116233476.770004</v>
      </c>
      <c r="J247" s="17">
        <v>25176701859.060001</v>
      </c>
      <c r="K247" s="17">
        <v>-5594738466.6400003</v>
      </c>
      <c r="L247" s="17"/>
      <c r="M247" s="17">
        <v>25714951229.389999</v>
      </c>
      <c r="N247" s="17"/>
      <c r="O247" s="17"/>
      <c r="P247" s="15">
        <f t="shared" si="42"/>
        <v>211776691432.13</v>
      </c>
      <c r="Q247" s="17"/>
      <c r="R247" s="17">
        <v>211776691432.13</v>
      </c>
      <c r="S247" s="15">
        <f t="shared" si="43"/>
        <v>2615286598777.5205</v>
      </c>
      <c r="T247" s="17">
        <v>521332946893.54999</v>
      </c>
      <c r="U247" s="17">
        <v>602061474453.19995</v>
      </c>
      <c r="V247" s="17">
        <v>866406315924.87</v>
      </c>
      <c r="W247" s="17">
        <v>2194233239284.3701</v>
      </c>
      <c r="X247" s="17">
        <v>28461383738.919998</v>
      </c>
      <c r="Y247" s="17">
        <v>21187549660.75</v>
      </c>
      <c r="Z247" s="17">
        <v>-1618396311178.1399</v>
      </c>
      <c r="AA247" s="15">
        <f t="shared" si="44"/>
        <v>39825194842.800003</v>
      </c>
      <c r="AB247" s="17">
        <v>39825194842.800003</v>
      </c>
      <c r="AC247" s="15">
        <f t="shared" si="45"/>
        <v>57275638334.490005</v>
      </c>
      <c r="AD247" s="17"/>
      <c r="AE247" s="17">
        <v>14279777817</v>
      </c>
      <c r="AF247" s="17">
        <v>3665672616.8000002</v>
      </c>
      <c r="AG247" s="17">
        <v>39330187900.690002</v>
      </c>
      <c r="AH247" s="14">
        <f t="shared" si="46"/>
        <v>3495672156801.46</v>
      </c>
      <c r="AI247" s="15">
        <f t="shared" si="47"/>
        <v>18597232969.779999</v>
      </c>
      <c r="AJ247" s="18">
        <f t="shared" si="48"/>
        <v>18597232969.779999</v>
      </c>
      <c r="AK247" s="17"/>
      <c r="AL247" s="17"/>
      <c r="AM247" s="17">
        <v>3181551320.5300002</v>
      </c>
      <c r="AN247" s="17">
        <v>74629629.670000002</v>
      </c>
      <c r="AO247" s="17">
        <v>15341052019.58</v>
      </c>
      <c r="AP247" s="17"/>
      <c r="AQ247" s="18">
        <f t="shared" si="49"/>
        <v>0</v>
      </c>
      <c r="AR247" s="17"/>
      <c r="AS247" s="17"/>
      <c r="AT247" s="15">
        <f t="shared" si="52"/>
        <v>3477074923831.6802</v>
      </c>
      <c r="AU247" s="18">
        <f t="shared" si="52"/>
        <v>3477074923831.6802</v>
      </c>
      <c r="AV247" s="17">
        <v>3477074923831.6802</v>
      </c>
    </row>
    <row r="248" spans="1:48" x14ac:dyDescent="0.25">
      <c r="A248" s="10">
        <v>247</v>
      </c>
      <c r="B248" s="11" t="s">
        <v>528</v>
      </c>
      <c r="C248" s="12" t="s">
        <v>529</v>
      </c>
      <c r="D248" s="13" t="s">
        <v>48</v>
      </c>
      <c r="E248" s="14">
        <f t="shared" si="40"/>
        <v>2346933275438.4482</v>
      </c>
      <c r="F248" s="15">
        <f t="shared" si="41"/>
        <v>305242939245.36798</v>
      </c>
      <c r="G248" s="16">
        <v>239883956428.30798</v>
      </c>
      <c r="H248" s="17"/>
      <c r="I248" s="17">
        <v>27720845887</v>
      </c>
      <c r="J248" s="17">
        <v>13409924570.57</v>
      </c>
      <c r="K248" s="17">
        <v>-1995637482.2</v>
      </c>
      <c r="L248" s="17">
        <v>224442154.5</v>
      </c>
      <c r="M248" s="17">
        <v>25999407687.189999</v>
      </c>
      <c r="N248" s="17"/>
      <c r="O248" s="17"/>
      <c r="P248" s="15">
        <f t="shared" si="42"/>
        <v>68447930533.559998</v>
      </c>
      <c r="Q248" s="17">
        <v>0</v>
      </c>
      <c r="R248" s="17">
        <v>68447930533.559998</v>
      </c>
      <c r="S248" s="15">
        <f t="shared" si="43"/>
        <v>1951594890579.4504</v>
      </c>
      <c r="T248" s="17">
        <v>386858464236</v>
      </c>
      <c r="U248" s="17">
        <v>500999639185.03003</v>
      </c>
      <c r="V248" s="17">
        <v>836521144205.54004</v>
      </c>
      <c r="W248" s="17">
        <v>1740887647364</v>
      </c>
      <c r="X248" s="17">
        <v>44756366129.080002</v>
      </c>
      <c r="Y248" s="17">
        <v>930251202</v>
      </c>
      <c r="Z248" s="17">
        <v>-1559358621742.2</v>
      </c>
      <c r="AA248" s="15">
        <f t="shared" si="44"/>
        <v>9336143835.5300007</v>
      </c>
      <c r="AB248" s="17">
        <v>9336143835.5300007</v>
      </c>
      <c r="AC248" s="15">
        <f t="shared" si="45"/>
        <v>12311371244.539999</v>
      </c>
      <c r="AD248" s="17"/>
      <c r="AE248" s="17">
        <v>1053400000</v>
      </c>
      <c r="AF248" s="17">
        <v>233699999.64999998</v>
      </c>
      <c r="AG248" s="17">
        <v>11024271244.889999</v>
      </c>
      <c r="AH248" s="14">
        <f t="shared" si="46"/>
        <v>2346933275438.4199</v>
      </c>
      <c r="AI248" s="15">
        <f t="shared" si="47"/>
        <v>13431132152.42</v>
      </c>
      <c r="AJ248" s="18">
        <f t="shared" si="48"/>
        <v>13431132152.42</v>
      </c>
      <c r="AK248" s="17">
        <v>1484000</v>
      </c>
      <c r="AL248" s="17"/>
      <c r="AM248" s="17"/>
      <c r="AN248" s="17">
        <v>1068563619.42</v>
      </c>
      <c r="AO248" s="17">
        <v>7774131244</v>
      </c>
      <c r="AP248" s="17">
        <v>4586953289</v>
      </c>
      <c r="AQ248" s="18">
        <f t="shared" si="49"/>
        <v>0</v>
      </c>
      <c r="AR248" s="17"/>
      <c r="AS248" s="17"/>
      <c r="AT248" s="15">
        <f t="shared" si="52"/>
        <v>2333502143286</v>
      </c>
      <c r="AU248" s="18">
        <f t="shared" si="52"/>
        <v>2333502143286</v>
      </c>
      <c r="AV248" s="17">
        <v>2333502143286</v>
      </c>
    </row>
    <row r="249" spans="1:48" x14ac:dyDescent="0.25">
      <c r="A249" s="10">
        <v>248</v>
      </c>
      <c r="B249" s="11" t="s">
        <v>530</v>
      </c>
      <c r="C249" s="12" t="s">
        <v>531</v>
      </c>
      <c r="D249" s="13" t="s">
        <v>48</v>
      </c>
      <c r="E249" s="14">
        <f t="shared" si="40"/>
        <v>6831283504584.0303</v>
      </c>
      <c r="F249" s="15">
        <f t="shared" si="41"/>
        <v>399303470093.7901</v>
      </c>
      <c r="G249" s="16">
        <v>311617007742.40002</v>
      </c>
      <c r="H249" s="17"/>
      <c r="I249" s="17">
        <v>75608161619.660004</v>
      </c>
      <c r="J249" s="17">
        <v>9965695310.2299995</v>
      </c>
      <c r="K249" s="17">
        <v>-24805483449.919998</v>
      </c>
      <c r="L249" s="17">
        <v>26089080.329999998</v>
      </c>
      <c r="M249" s="17">
        <v>26891999791.09</v>
      </c>
      <c r="N249" s="17"/>
      <c r="O249" s="17"/>
      <c r="P249" s="15">
        <f t="shared" si="42"/>
        <v>162480170850.64999</v>
      </c>
      <c r="Q249" s="17"/>
      <c r="R249" s="17">
        <v>162480170850.64999</v>
      </c>
      <c r="S249" s="15">
        <f t="shared" si="43"/>
        <v>6211892695073.21</v>
      </c>
      <c r="T249" s="17">
        <v>3675231255138.5498</v>
      </c>
      <c r="U249" s="17">
        <v>601970915309.09998</v>
      </c>
      <c r="V249" s="17">
        <v>1283137281780.54</v>
      </c>
      <c r="W249" s="17">
        <v>2872954187909.79</v>
      </c>
      <c r="X249" s="17">
        <v>87398261556.649994</v>
      </c>
      <c r="Y249" s="17">
        <v>3718311664</v>
      </c>
      <c r="Z249" s="17">
        <v>-2312517518285.4199</v>
      </c>
      <c r="AA249" s="15">
        <f t="shared" si="44"/>
        <v>0</v>
      </c>
      <c r="AB249" s="17"/>
      <c r="AC249" s="15">
        <f t="shared" si="45"/>
        <v>57607168566.379997</v>
      </c>
      <c r="AD249" s="17"/>
      <c r="AE249" s="17">
        <v>10527175022.709999</v>
      </c>
      <c r="AF249" s="17">
        <v>517142400</v>
      </c>
      <c r="AG249" s="17">
        <v>46562851143.669998</v>
      </c>
      <c r="AH249" s="14">
        <f t="shared" si="46"/>
        <v>6831283504584.0303</v>
      </c>
      <c r="AI249" s="15">
        <f t="shared" si="47"/>
        <v>26849582640.029999</v>
      </c>
      <c r="AJ249" s="18">
        <f t="shared" si="48"/>
        <v>26849582640.029999</v>
      </c>
      <c r="AK249" s="17"/>
      <c r="AL249" s="17"/>
      <c r="AM249" s="17"/>
      <c r="AN249" s="17">
        <v>83972267.120000005</v>
      </c>
      <c r="AO249" s="17">
        <v>26765610372.91</v>
      </c>
      <c r="AP249" s="17"/>
      <c r="AQ249" s="18">
        <f t="shared" si="49"/>
        <v>0</v>
      </c>
      <c r="AR249" s="17"/>
      <c r="AS249" s="17"/>
      <c r="AT249" s="15">
        <f t="shared" si="52"/>
        <v>6804433921944</v>
      </c>
      <c r="AU249" s="18">
        <f t="shared" si="52"/>
        <v>6804433921944</v>
      </c>
      <c r="AV249" s="17">
        <v>6804433921944</v>
      </c>
    </row>
    <row r="250" spans="1:48" x14ac:dyDescent="0.25">
      <c r="A250" s="10">
        <v>249</v>
      </c>
      <c r="B250" s="11" t="s">
        <v>532</v>
      </c>
      <c r="C250" s="12" t="s">
        <v>533</v>
      </c>
      <c r="D250" s="13" t="s">
        <v>48</v>
      </c>
      <c r="E250" s="14">
        <f t="shared" si="40"/>
        <v>3873820139367.2793</v>
      </c>
      <c r="F250" s="15">
        <f t="shared" si="41"/>
        <v>439086898325.01996</v>
      </c>
      <c r="G250" s="16">
        <v>340351921115.71002</v>
      </c>
      <c r="H250" s="17"/>
      <c r="I250" s="17">
        <v>84057697226.429993</v>
      </c>
      <c r="J250" s="17">
        <v>390321768.89999998</v>
      </c>
      <c r="K250" s="17">
        <v>-8307338669.1499996</v>
      </c>
      <c r="L250" s="17">
        <v>343076463.47000003</v>
      </c>
      <c r="M250" s="17">
        <v>22251220419.66</v>
      </c>
      <c r="N250" s="17"/>
      <c r="O250" s="17"/>
      <c r="P250" s="15">
        <f t="shared" si="42"/>
        <v>120572794402.59</v>
      </c>
      <c r="Q250" s="17"/>
      <c r="R250" s="17">
        <v>120572794402.59</v>
      </c>
      <c r="S250" s="15">
        <f t="shared" si="43"/>
        <v>3198851574024.9297</v>
      </c>
      <c r="T250" s="17">
        <v>1019866859164</v>
      </c>
      <c r="U250" s="17">
        <v>569344168148.07996</v>
      </c>
      <c r="V250" s="17">
        <v>775268849039.12</v>
      </c>
      <c r="W250" s="17">
        <v>2105307405114.8101</v>
      </c>
      <c r="X250" s="17">
        <v>90386991423.380005</v>
      </c>
      <c r="Y250" s="17">
        <v>13197559500</v>
      </c>
      <c r="Z250" s="17">
        <v>-1374520258364.46</v>
      </c>
      <c r="AA250" s="15">
        <f t="shared" si="44"/>
        <v>17689076504.860001</v>
      </c>
      <c r="AB250" s="17">
        <v>17689076504.860001</v>
      </c>
      <c r="AC250" s="15">
        <f t="shared" si="45"/>
        <v>97619796109.880005</v>
      </c>
      <c r="AD250" s="17"/>
      <c r="AE250" s="17">
        <v>72725037316</v>
      </c>
      <c r="AF250" s="17">
        <v>1469816000</v>
      </c>
      <c r="AG250" s="17">
        <v>23424942793.880001</v>
      </c>
      <c r="AH250" s="14">
        <f t="shared" si="46"/>
        <v>3873820139367.2803</v>
      </c>
      <c r="AI250" s="15">
        <f t="shared" si="47"/>
        <v>24223696508.869999</v>
      </c>
      <c r="AJ250" s="18">
        <f t="shared" si="48"/>
        <v>23923144764.869999</v>
      </c>
      <c r="AK250" s="17">
        <v>657335374.53999996</v>
      </c>
      <c r="AL250" s="17"/>
      <c r="AM250" s="17"/>
      <c r="AN250" s="17">
        <v>163525468.91999999</v>
      </c>
      <c r="AO250" s="17">
        <v>23102283921.41</v>
      </c>
      <c r="AP250" s="17"/>
      <c r="AQ250" s="18">
        <f t="shared" si="49"/>
        <v>300551744</v>
      </c>
      <c r="AR250" s="17"/>
      <c r="AS250" s="17">
        <v>300551744</v>
      </c>
      <c r="AT250" s="15">
        <f t="shared" si="52"/>
        <v>3849596442858.4102</v>
      </c>
      <c r="AU250" s="18">
        <f t="shared" si="52"/>
        <v>3849596442858.4102</v>
      </c>
      <c r="AV250" s="17">
        <v>3849596442858.4102</v>
      </c>
    </row>
    <row r="251" spans="1:48" x14ac:dyDescent="0.25">
      <c r="A251" s="10">
        <v>250</v>
      </c>
      <c r="B251" s="11" t="s">
        <v>534</v>
      </c>
      <c r="C251" s="12" t="s">
        <v>535</v>
      </c>
      <c r="D251" s="13" t="s">
        <v>48</v>
      </c>
      <c r="E251" s="14">
        <f t="shared" si="40"/>
        <v>2441419752949.6895</v>
      </c>
      <c r="F251" s="15">
        <f t="shared" si="41"/>
        <v>265737476324.29999</v>
      </c>
      <c r="G251" s="16">
        <v>211349783921</v>
      </c>
      <c r="H251" s="17"/>
      <c r="I251" s="17">
        <v>19987227732.5</v>
      </c>
      <c r="J251" s="17">
        <v>33713730684.720001</v>
      </c>
      <c r="K251" s="17">
        <v>-14105294107.809999</v>
      </c>
      <c r="L251" s="17">
        <v>17950000</v>
      </c>
      <c r="M251" s="17">
        <v>14774078093.889999</v>
      </c>
      <c r="N251" s="17"/>
      <c r="O251" s="17"/>
      <c r="P251" s="15">
        <f t="shared" si="42"/>
        <v>24674861064.120003</v>
      </c>
      <c r="Q251" s="17">
        <v>2222148363.54</v>
      </c>
      <c r="R251" s="17">
        <v>22452712700.580002</v>
      </c>
      <c r="S251" s="15">
        <f t="shared" si="43"/>
        <v>2115056603152.6694</v>
      </c>
      <c r="T251" s="17">
        <v>1163090256750</v>
      </c>
      <c r="U251" s="17">
        <v>377728273694.95001</v>
      </c>
      <c r="V251" s="17">
        <v>684963253453.07996</v>
      </c>
      <c r="W251" s="17">
        <v>690220967239.42004</v>
      </c>
      <c r="X251" s="17">
        <v>35026214600.800003</v>
      </c>
      <c r="Y251" s="17">
        <v>14028032900</v>
      </c>
      <c r="Z251" s="17">
        <v>-850000395485.57996</v>
      </c>
      <c r="AA251" s="15">
        <f t="shared" si="44"/>
        <v>0</v>
      </c>
      <c r="AB251" s="17"/>
      <c r="AC251" s="15">
        <f t="shared" si="45"/>
        <v>35950812408.599998</v>
      </c>
      <c r="AD251" s="17">
        <v>500000</v>
      </c>
      <c r="AE251" s="17">
        <v>3114000000</v>
      </c>
      <c r="AF251" s="17">
        <v>2842159280.3200002</v>
      </c>
      <c r="AG251" s="17">
        <v>29994153128.279999</v>
      </c>
      <c r="AH251" s="14">
        <f t="shared" si="46"/>
        <v>2441419752949.6904</v>
      </c>
      <c r="AI251" s="15">
        <f t="shared" si="47"/>
        <v>22933527356.700001</v>
      </c>
      <c r="AJ251" s="18">
        <f t="shared" si="48"/>
        <v>22933527356.700001</v>
      </c>
      <c r="AK251" s="17">
        <v>6246741.9100000001</v>
      </c>
      <c r="AL251" s="17"/>
      <c r="AM251" s="17"/>
      <c r="AN251" s="17">
        <v>155432018</v>
      </c>
      <c r="AO251" s="17">
        <v>7078384229.79</v>
      </c>
      <c r="AP251" s="17">
        <v>15693464367</v>
      </c>
      <c r="AQ251" s="18">
        <f t="shared" si="49"/>
        <v>0</v>
      </c>
      <c r="AR251" s="17"/>
      <c r="AS251" s="17"/>
      <c r="AT251" s="15">
        <f t="shared" si="52"/>
        <v>2418486225592.9902</v>
      </c>
      <c r="AU251" s="18">
        <f t="shared" si="52"/>
        <v>2418486225592.9902</v>
      </c>
      <c r="AV251" s="17">
        <v>2418486225592.9902</v>
      </c>
    </row>
    <row r="252" spans="1:48" x14ac:dyDescent="0.25">
      <c r="A252" s="10">
        <v>251</v>
      </c>
      <c r="B252" s="11" t="s">
        <v>536</v>
      </c>
      <c r="C252" s="12" t="s">
        <v>537</v>
      </c>
      <c r="D252" s="13" t="s">
        <v>48</v>
      </c>
      <c r="E252" s="14">
        <f t="shared" si="40"/>
        <v>3049416879763.9639</v>
      </c>
      <c r="F252" s="15">
        <f t="shared" si="41"/>
        <v>284068088714.64001</v>
      </c>
      <c r="G252" s="16">
        <v>240844234442.28</v>
      </c>
      <c r="H252" s="17"/>
      <c r="I252" s="17">
        <v>40793714419</v>
      </c>
      <c r="J252" s="17">
        <v>123345486.95</v>
      </c>
      <c r="K252" s="17">
        <v>-17387956774</v>
      </c>
      <c r="L252" s="17"/>
      <c r="M252" s="17">
        <v>19694751140.41</v>
      </c>
      <c r="N252" s="17"/>
      <c r="O252" s="17"/>
      <c r="P252" s="15">
        <f t="shared" si="42"/>
        <v>221833530751.95999</v>
      </c>
      <c r="Q252" s="17">
        <v>9042082677.9599991</v>
      </c>
      <c r="R252" s="17">
        <v>212791448074</v>
      </c>
      <c r="S252" s="15">
        <f t="shared" si="43"/>
        <v>2509451846945.4536</v>
      </c>
      <c r="T252" s="17">
        <v>988056760006.25</v>
      </c>
      <c r="U252" s="17">
        <v>600960735213.58179</v>
      </c>
      <c r="V252" s="17">
        <v>1106015301054.6499</v>
      </c>
      <c r="W252" s="17">
        <v>721305391908</v>
      </c>
      <c r="X252" s="17">
        <v>46151190965.68</v>
      </c>
      <c r="Y252" s="17">
        <v>7830120525</v>
      </c>
      <c r="Z252" s="17">
        <v>-960867652727.70801</v>
      </c>
      <c r="AA252" s="15">
        <f t="shared" si="44"/>
        <v>0</v>
      </c>
      <c r="AB252" s="17"/>
      <c r="AC252" s="15">
        <f t="shared" si="45"/>
        <v>34063413351.909996</v>
      </c>
      <c r="AD252" s="17">
        <v>209000000</v>
      </c>
      <c r="AE252" s="17">
        <v>7750157968.2299995</v>
      </c>
      <c r="AF252" s="17">
        <v>2475246021.9200001</v>
      </c>
      <c r="AG252" s="17">
        <v>23629009361.759998</v>
      </c>
      <c r="AH252" s="14">
        <f t="shared" si="46"/>
        <v>3049416879763.9619</v>
      </c>
      <c r="AI252" s="15">
        <f t="shared" si="47"/>
        <v>21369823924.869999</v>
      </c>
      <c r="AJ252" s="18">
        <f t="shared" si="48"/>
        <v>21369823924.869999</v>
      </c>
      <c r="AK252" s="17">
        <v>6490508</v>
      </c>
      <c r="AL252" s="17"/>
      <c r="AM252" s="17"/>
      <c r="AN252" s="17">
        <v>7261397444.8699999</v>
      </c>
      <c r="AO252" s="17">
        <v>10017248440</v>
      </c>
      <c r="AP252" s="17">
        <v>4084687532</v>
      </c>
      <c r="AQ252" s="18">
        <f t="shared" si="49"/>
        <v>0</v>
      </c>
      <c r="AR252" s="17"/>
      <c r="AS252" s="17"/>
      <c r="AT252" s="15">
        <f t="shared" si="52"/>
        <v>3028047055839.0918</v>
      </c>
      <c r="AU252" s="18">
        <f t="shared" si="52"/>
        <v>3028047055839.0918</v>
      </c>
      <c r="AV252" s="17">
        <v>3028047055839.0918</v>
      </c>
    </row>
    <row r="253" spans="1:48" x14ac:dyDescent="0.25">
      <c r="A253" s="10">
        <v>252</v>
      </c>
      <c r="B253" s="11" t="s">
        <v>538</v>
      </c>
      <c r="C253" s="12" t="s">
        <v>539</v>
      </c>
      <c r="D253" s="13" t="s">
        <v>48</v>
      </c>
      <c r="E253" s="14">
        <f t="shared" si="40"/>
        <v>2528060139623.8901</v>
      </c>
      <c r="F253" s="15">
        <f t="shared" si="41"/>
        <v>329308640433.34998</v>
      </c>
      <c r="G253" s="16">
        <v>279549705532.71997</v>
      </c>
      <c r="H253" s="17"/>
      <c r="I253" s="17">
        <v>8551529717.8199997</v>
      </c>
      <c r="J253" s="17">
        <v>23597984373</v>
      </c>
      <c r="K253" s="17">
        <v>-1787221283.45</v>
      </c>
      <c r="L253" s="17">
        <v>2725155132</v>
      </c>
      <c r="M253" s="17">
        <v>16671486961.26</v>
      </c>
      <c r="N253" s="17"/>
      <c r="O253" s="17"/>
      <c r="P253" s="15">
        <f t="shared" si="42"/>
        <v>150224968896.91998</v>
      </c>
      <c r="Q253" s="17">
        <v>18751046980.669998</v>
      </c>
      <c r="R253" s="17">
        <v>131473921916.25</v>
      </c>
      <c r="S253" s="15">
        <f t="shared" si="43"/>
        <v>1917628092297.2202</v>
      </c>
      <c r="T253" s="17">
        <v>704996315643</v>
      </c>
      <c r="U253" s="17">
        <v>472721598469.58002</v>
      </c>
      <c r="V253" s="17">
        <v>730922728473.82996</v>
      </c>
      <c r="W253" s="17">
        <v>951310509319.08997</v>
      </c>
      <c r="X253" s="17">
        <v>5751214318.1800003</v>
      </c>
      <c r="Y253" s="17">
        <v>6106393730</v>
      </c>
      <c r="Z253" s="17">
        <v>-954180667656.45996</v>
      </c>
      <c r="AA253" s="15">
        <f t="shared" si="44"/>
        <v>0</v>
      </c>
      <c r="AB253" s="17"/>
      <c r="AC253" s="15">
        <f t="shared" si="45"/>
        <v>130898437996.39999</v>
      </c>
      <c r="AD253" s="17">
        <v>155654318.43000001</v>
      </c>
      <c r="AE253" s="17">
        <v>119532900004</v>
      </c>
      <c r="AF253" s="17">
        <v>2202956918</v>
      </c>
      <c r="AG253" s="17">
        <v>9006926755.9699993</v>
      </c>
      <c r="AH253" s="14">
        <f t="shared" si="46"/>
        <v>2528060139623.8901</v>
      </c>
      <c r="AI253" s="15">
        <f t="shared" si="47"/>
        <v>14759899497.48</v>
      </c>
      <c r="AJ253" s="18">
        <f t="shared" si="48"/>
        <v>14759899497.48</v>
      </c>
      <c r="AK253" s="17">
        <v>94264000</v>
      </c>
      <c r="AL253" s="17"/>
      <c r="AM253" s="17"/>
      <c r="AN253" s="17">
        <v>6039493774.0600004</v>
      </c>
      <c r="AO253" s="17">
        <v>8570510433.1999998</v>
      </c>
      <c r="AP253" s="17">
        <v>55631290.219999999</v>
      </c>
      <c r="AQ253" s="18">
        <f t="shared" si="49"/>
        <v>0</v>
      </c>
      <c r="AR253" s="17"/>
      <c r="AS253" s="17"/>
      <c r="AT253" s="15">
        <f t="shared" si="52"/>
        <v>2513300240126.4102</v>
      </c>
      <c r="AU253" s="18">
        <f t="shared" si="52"/>
        <v>2513300240126.4102</v>
      </c>
      <c r="AV253" s="17">
        <v>2513300240126.4102</v>
      </c>
    </row>
    <row r="254" spans="1:48" x14ac:dyDescent="0.25">
      <c r="A254" s="10">
        <v>253</v>
      </c>
      <c r="B254" s="11" t="s">
        <v>540</v>
      </c>
      <c r="C254" s="12" t="s">
        <v>541</v>
      </c>
      <c r="D254" s="13" t="s">
        <v>48</v>
      </c>
      <c r="E254" s="14">
        <f t="shared" si="40"/>
        <v>6396564384412.4316</v>
      </c>
      <c r="F254" s="15">
        <f t="shared" si="41"/>
        <v>597996156213.47998</v>
      </c>
      <c r="G254" s="16">
        <v>490019264691.99005</v>
      </c>
      <c r="H254" s="17"/>
      <c r="I254" s="17">
        <v>231729817370.89999</v>
      </c>
      <c r="J254" s="17">
        <v>4161625116.7600002</v>
      </c>
      <c r="K254" s="17">
        <v>-152012641539.73001</v>
      </c>
      <c r="L254" s="17">
        <v>378044309.48000002</v>
      </c>
      <c r="M254" s="17">
        <v>23720046264.080002</v>
      </c>
      <c r="N254" s="17"/>
      <c r="O254" s="17"/>
      <c r="P254" s="15">
        <f t="shared" si="42"/>
        <v>326146283411</v>
      </c>
      <c r="Q254" s="17"/>
      <c r="R254" s="17">
        <v>326146283411</v>
      </c>
      <c r="S254" s="15">
        <f t="shared" si="43"/>
        <v>5320020256867.291</v>
      </c>
      <c r="T254" s="17">
        <v>2660808950981</v>
      </c>
      <c r="U254" s="17">
        <v>767267896794.70996</v>
      </c>
      <c r="V254" s="17">
        <v>1217954244534.74</v>
      </c>
      <c r="W254" s="17">
        <v>2936534806454.27</v>
      </c>
      <c r="X254" s="17">
        <v>62189152930.010002</v>
      </c>
      <c r="Y254" s="17">
        <v>34463337400</v>
      </c>
      <c r="Z254" s="17">
        <v>-2359198132227.4399</v>
      </c>
      <c r="AA254" s="15">
        <f t="shared" si="44"/>
        <v>0</v>
      </c>
      <c r="AB254" s="17"/>
      <c r="AC254" s="15">
        <f t="shared" si="45"/>
        <v>152401687920.66</v>
      </c>
      <c r="AD254" s="17"/>
      <c r="AE254" s="17">
        <v>106449318000</v>
      </c>
      <c r="AF254" s="17">
        <v>8730276765.25</v>
      </c>
      <c r="AG254" s="17">
        <v>37222093155.410004</v>
      </c>
      <c r="AH254" s="14">
        <f t="shared" si="46"/>
        <v>6396564384412.46</v>
      </c>
      <c r="AI254" s="15">
        <f t="shared" si="47"/>
        <v>13915474059.940001</v>
      </c>
      <c r="AJ254" s="18">
        <f t="shared" si="48"/>
        <v>13915474059.940001</v>
      </c>
      <c r="AK254" s="17"/>
      <c r="AL254" s="17"/>
      <c r="AM254" s="17"/>
      <c r="AN254" s="17">
        <v>924148419.70000005</v>
      </c>
      <c r="AO254" s="17">
        <v>12672320630.780001</v>
      </c>
      <c r="AP254" s="17">
        <v>319005009.45999998</v>
      </c>
      <c r="AQ254" s="18">
        <f t="shared" si="49"/>
        <v>0</v>
      </c>
      <c r="AR254" s="17"/>
      <c r="AS254" s="17"/>
      <c r="AT254" s="15">
        <f t="shared" si="52"/>
        <v>6382648910352.5195</v>
      </c>
      <c r="AU254" s="18">
        <f t="shared" si="52"/>
        <v>6382648910352.5195</v>
      </c>
      <c r="AV254" s="17">
        <v>6382648910352.5195</v>
      </c>
    </row>
    <row r="255" spans="1:48" x14ac:dyDescent="0.25">
      <c r="A255" s="10">
        <v>254</v>
      </c>
      <c r="B255" s="11" t="s">
        <v>542</v>
      </c>
      <c r="C255" s="12" t="s">
        <v>543</v>
      </c>
      <c r="D255" s="13" t="s">
        <v>48</v>
      </c>
      <c r="E255" s="14">
        <f t="shared" si="40"/>
        <v>1854530373707.8301</v>
      </c>
      <c r="F255" s="15">
        <f t="shared" si="41"/>
        <v>199779726044.30103</v>
      </c>
      <c r="G255" s="16">
        <v>153863614546.95099</v>
      </c>
      <c r="H255" s="17"/>
      <c r="I255" s="17">
        <v>35572176755</v>
      </c>
      <c r="J255" s="17">
        <v>2932930079.79</v>
      </c>
      <c r="K255" s="17">
        <v>-15970782540.620001</v>
      </c>
      <c r="L255" s="17">
        <v>2399263784.1999998</v>
      </c>
      <c r="M255" s="17">
        <v>20982523418.98</v>
      </c>
      <c r="N255" s="17"/>
      <c r="O255" s="17"/>
      <c r="P255" s="15">
        <f t="shared" si="42"/>
        <v>49773426660.839996</v>
      </c>
      <c r="Q255" s="17"/>
      <c r="R255" s="17">
        <v>49773426660.839996</v>
      </c>
      <c r="S255" s="15">
        <f t="shared" si="43"/>
        <v>1594718675859.249</v>
      </c>
      <c r="T255" s="17">
        <v>680771577423.64001</v>
      </c>
      <c r="U255" s="17">
        <v>478020012438.91998</v>
      </c>
      <c r="V255" s="17">
        <v>433984698717.51001</v>
      </c>
      <c r="W255" s="17">
        <v>660607312480.00989</v>
      </c>
      <c r="X255" s="17">
        <v>13258818360.07</v>
      </c>
      <c r="Y255" s="17">
        <v>10296510511.0991</v>
      </c>
      <c r="Z255" s="17">
        <v>-682220254072</v>
      </c>
      <c r="AA255" s="15">
        <f t="shared" si="44"/>
        <v>0</v>
      </c>
      <c r="AB255" s="17"/>
      <c r="AC255" s="15">
        <f t="shared" si="45"/>
        <v>10258545143.439999</v>
      </c>
      <c r="AD255" s="17">
        <v>10696140.949999999</v>
      </c>
      <c r="AE255" s="17">
        <v>4707450000</v>
      </c>
      <c r="AF255" s="17">
        <v>2742574443.3299999</v>
      </c>
      <c r="AG255" s="17">
        <v>2797824559.1599998</v>
      </c>
      <c r="AH255" s="14">
        <f t="shared" si="46"/>
        <v>1854530373707.8301</v>
      </c>
      <c r="AI255" s="15">
        <f t="shared" si="47"/>
        <v>21977364887.809998</v>
      </c>
      <c r="AJ255" s="18">
        <f t="shared" si="48"/>
        <v>21977364887.809998</v>
      </c>
      <c r="AK255" s="17">
        <v>5258182.8600000003</v>
      </c>
      <c r="AL255" s="17"/>
      <c r="AM255" s="17"/>
      <c r="AN255" s="17">
        <v>506412790.05000001</v>
      </c>
      <c r="AO255" s="17">
        <v>20971600237.029999</v>
      </c>
      <c r="AP255" s="17">
        <v>494093677.87</v>
      </c>
      <c r="AQ255" s="18">
        <f t="shared" si="49"/>
        <v>0</v>
      </c>
      <c r="AR255" s="17"/>
      <c r="AS255" s="17"/>
      <c r="AT255" s="15">
        <f t="shared" si="52"/>
        <v>1832553008820.02</v>
      </c>
      <c r="AU255" s="18">
        <f t="shared" si="52"/>
        <v>1832553008820.02</v>
      </c>
      <c r="AV255" s="17">
        <v>1832553008820.02</v>
      </c>
    </row>
    <row r="256" spans="1:48" x14ac:dyDescent="0.25">
      <c r="A256" s="10">
        <v>255</v>
      </c>
      <c r="B256" s="11" t="s">
        <v>544</v>
      </c>
      <c r="C256" s="12" t="s">
        <v>545</v>
      </c>
      <c r="D256" s="13" t="s">
        <v>48</v>
      </c>
      <c r="E256" s="14">
        <f t="shared" si="40"/>
        <v>2959817468870.9092</v>
      </c>
      <c r="F256" s="15">
        <f t="shared" si="41"/>
        <v>248643112780.81</v>
      </c>
      <c r="G256" s="16">
        <v>216036213640.50998</v>
      </c>
      <c r="H256" s="17"/>
      <c r="I256" s="17">
        <v>30029845519</v>
      </c>
      <c r="J256" s="17"/>
      <c r="K256" s="17">
        <v>-8615074866.4599991</v>
      </c>
      <c r="L256" s="17">
        <v>241833603.75</v>
      </c>
      <c r="M256" s="17">
        <v>10950294884.01</v>
      </c>
      <c r="N256" s="17"/>
      <c r="O256" s="17"/>
      <c r="P256" s="15">
        <f t="shared" si="42"/>
        <v>61030755967.989998</v>
      </c>
      <c r="Q256" s="17"/>
      <c r="R256" s="17">
        <v>61030755967.989998</v>
      </c>
      <c r="S256" s="15">
        <f t="shared" si="43"/>
        <v>2519964932327.1094</v>
      </c>
      <c r="T256" s="17">
        <v>1452785716459.24</v>
      </c>
      <c r="U256" s="17">
        <v>331657879891.5</v>
      </c>
      <c r="V256" s="17">
        <v>601183444410.18005</v>
      </c>
      <c r="W256" s="17">
        <v>763764143017.70996</v>
      </c>
      <c r="X256" s="17">
        <v>11451964927.799999</v>
      </c>
      <c r="Y256" s="17">
        <v>22888965374.799999</v>
      </c>
      <c r="Z256" s="17">
        <v>-663767181754.12</v>
      </c>
      <c r="AA256" s="15">
        <f t="shared" si="44"/>
        <v>73323182072.309998</v>
      </c>
      <c r="AB256" s="17">
        <v>73323182072.309998</v>
      </c>
      <c r="AC256" s="15">
        <f t="shared" si="45"/>
        <v>56855485722.690002</v>
      </c>
      <c r="AD256" s="17"/>
      <c r="AE256" s="17">
        <v>18581691000</v>
      </c>
      <c r="AF256" s="17">
        <v>4702248137</v>
      </c>
      <c r="AG256" s="17">
        <v>33571546585.689999</v>
      </c>
      <c r="AH256" s="14">
        <f t="shared" si="46"/>
        <v>2959817468870.8799</v>
      </c>
      <c r="AI256" s="15">
        <f t="shared" si="47"/>
        <v>9819437793.4799995</v>
      </c>
      <c r="AJ256" s="18">
        <f t="shared" si="48"/>
        <v>9819437793.4799995</v>
      </c>
      <c r="AK256" s="17"/>
      <c r="AL256" s="17"/>
      <c r="AM256" s="17"/>
      <c r="AN256" s="17">
        <v>384097180.82999998</v>
      </c>
      <c r="AO256" s="17"/>
      <c r="AP256" s="17">
        <v>9435340612.6499996</v>
      </c>
      <c r="AQ256" s="18">
        <f t="shared" si="49"/>
        <v>0</v>
      </c>
      <c r="AR256" s="17"/>
      <c r="AS256" s="17"/>
      <c r="AT256" s="15">
        <f t="shared" si="52"/>
        <v>2949998031077.3999</v>
      </c>
      <c r="AU256" s="18">
        <f t="shared" si="52"/>
        <v>2949998031077.3999</v>
      </c>
      <c r="AV256" s="17">
        <v>2949998031077.3999</v>
      </c>
    </row>
    <row r="257" spans="1:48" x14ac:dyDescent="0.25">
      <c r="A257" s="10">
        <v>256</v>
      </c>
      <c r="B257" s="11" t="s">
        <v>546</v>
      </c>
      <c r="C257" s="12" t="s">
        <v>547</v>
      </c>
      <c r="D257" s="13" t="s">
        <v>48</v>
      </c>
      <c r="E257" s="14">
        <f t="shared" si="40"/>
        <v>1681778008505.2305</v>
      </c>
      <c r="F257" s="15">
        <f t="shared" si="41"/>
        <v>306902726825.54004</v>
      </c>
      <c r="G257" s="16">
        <v>266464280015.86005</v>
      </c>
      <c r="H257" s="17"/>
      <c r="I257" s="17">
        <v>14906920401</v>
      </c>
      <c r="J257" s="17">
        <v>14502784614.120001</v>
      </c>
      <c r="K257" s="17"/>
      <c r="L257" s="17">
        <v>194353439.7700001</v>
      </c>
      <c r="M257" s="17">
        <v>10834388354.789999</v>
      </c>
      <c r="N257" s="17"/>
      <c r="O257" s="17"/>
      <c r="P257" s="15">
        <f t="shared" si="42"/>
        <v>24214288852.629997</v>
      </c>
      <c r="Q257" s="17">
        <v>3867105982.3899999</v>
      </c>
      <c r="R257" s="17">
        <v>20347182870.239998</v>
      </c>
      <c r="S257" s="15">
        <f t="shared" si="43"/>
        <v>1301883268367.3306</v>
      </c>
      <c r="T257" s="17">
        <v>471818412032.12</v>
      </c>
      <c r="U257" s="17">
        <v>472693723089.45996</v>
      </c>
      <c r="V257" s="17">
        <v>507824277194.58002</v>
      </c>
      <c r="W257" s="17">
        <v>707881648143.21008</v>
      </c>
      <c r="X257" s="17">
        <v>21097313956.5</v>
      </c>
      <c r="Y257" s="17">
        <v>11267664638.48</v>
      </c>
      <c r="Z257" s="17">
        <v>-890699770687.01941</v>
      </c>
      <c r="AA257" s="15">
        <f t="shared" si="44"/>
        <v>0</v>
      </c>
      <c r="AB257" s="17"/>
      <c r="AC257" s="15">
        <f t="shared" si="45"/>
        <v>48777724459.729996</v>
      </c>
      <c r="AD257" s="17"/>
      <c r="AE257" s="17"/>
      <c r="AF257" s="17">
        <v>2293734000</v>
      </c>
      <c r="AG257" s="17">
        <v>46483990459.729996</v>
      </c>
      <c r="AH257" s="14">
        <f t="shared" si="46"/>
        <v>1681778008505.24</v>
      </c>
      <c r="AI257" s="15">
        <f t="shared" si="47"/>
        <v>13059407482.060013</v>
      </c>
      <c r="AJ257" s="18">
        <f t="shared" si="48"/>
        <v>13059407482.060013</v>
      </c>
      <c r="AK257" s="17"/>
      <c r="AL257" s="17"/>
      <c r="AM257" s="17"/>
      <c r="AN257" s="17">
        <v>981450</v>
      </c>
      <c r="AO257" s="17"/>
      <c r="AP257" s="17">
        <v>13058426032.060013</v>
      </c>
      <c r="AQ257" s="18">
        <f t="shared" si="49"/>
        <v>0</v>
      </c>
      <c r="AR257" s="17"/>
      <c r="AS257" s="17"/>
      <c r="AT257" s="15">
        <f t="shared" si="52"/>
        <v>1668718601023.1799</v>
      </c>
      <c r="AU257" s="18">
        <f t="shared" si="52"/>
        <v>1668718601023.1799</v>
      </c>
      <c r="AV257" s="17">
        <v>1668718601023.1799</v>
      </c>
    </row>
    <row r="258" spans="1:48" x14ac:dyDescent="0.25">
      <c r="A258" s="10">
        <v>257</v>
      </c>
      <c r="B258" s="11" t="s">
        <v>548</v>
      </c>
      <c r="C258" s="12" t="s">
        <v>549</v>
      </c>
      <c r="D258" s="13" t="s">
        <v>48</v>
      </c>
      <c r="E258" s="14">
        <f t="shared" ref="E258:E321" si="53">F258+P258+S258+AA258+AC258</f>
        <v>42764672922352.523</v>
      </c>
      <c r="F258" s="15">
        <f t="shared" ref="F258:F321" si="54">SUM(G258:O258)</f>
        <v>1824279769774.71</v>
      </c>
      <c r="G258" s="16">
        <v>1224368972765.6802</v>
      </c>
      <c r="H258" s="17"/>
      <c r="I258" s="17">
        <v>966924757194.40002</v>
      </c>
      <c r="J258" s="17">
        <v>16457415410</v>
      </c>
      <c r="K258" s="17">
        <v>-571757723973.68005</v>
      </c>
      <c r="L258" s="17">
        <v>25868166.670000002</v>
      </c>
      <c r="M258" s="17">
        <v>188260480211.64001</v>
      </c>
      <c r="N258" s="17"/>
      <c r="O258" s="17"/>
      <c r="P258" s="15">
        <f t="shared" ref="P258:P321" si="55">SUM(Q258:R258)</f>
        <v>2134726041156.1299</v>
      </c>
      <c r="Q258" s="17"/>
      <c r="R258" s="17">
        <v>2134726041156.1299</v>
      </c>
      <c r="S258" s="15">
        <f t="shared" ref="S258:S321" si="56">SUM(T258:Z258)</f>
        <v>37767069726224.703</v>
      </c>
      <c r="T258" s="17">
        <v>29083187906079.371</v>
      </c>
      <c r="U258" s="17">
        <v>2942415613620.25</v>
      </c>
      <c r="V258" s="17">
        <v>4498200100343.1699</v>
      </c>
      <c r="W258" s="17">
        <v>5714134066590.5596</v>
      </c>
      <c r="X258" s="17">
        <v>102754570325.94</v>
      </c>
      <c r="Y258" s="17">
        <v>558780724694.22998</v>
      </c>
      <c r="Z258" s="17">
        <v>-5132403255428.8096</v>
      </c>
      <c r="AA258" s="15">
        <f t="shared" ref="AA258:AA321" si="57">SUM(AB258)</f>
        <v>0</v>
      </c>
      <c r="AB258" s="17"/>
      <c r="AC258" s="15">
        <f t="shared" ref="AC258:AC321" si="58">SUM(AD258:AG258)</f>
        <v>1038597385196.98</v>
      </c>
      <c r="AD258" s="17"/>
      <c r="AE258" s="17">
        <v>204140162084.32999</v>
      </c>
      <c r="AF258" s="17">
        <v>8157909500.5</v>
      </c>
      <c r="AG258" s="17">
        <v>826299313612.15002</v>
      </c>
      <c r="AH258" s="14">
        <f t="shared" ref="AH258:AH321" si="59">AI258+AT258</f>
        <v>42764672922352.531</v>
      </c>
      <c r="AI258" s="15">
        <f t="shared" ref="AI258:AI321" si="60">SUM(AJ258+AQ258)</f>
        <v>568167840958.92004</v>
      </c>
      <c r="AJ258" s="18">
        <f t="shared" ref="AJ258:AJ321" si="61">SUM(AK258:AP258)</f>
        <v>568167840958.92004</v>
      </c>
      <c r="AK258" s="17">
        <v>196658424.75999999</v>
      </c>
      <c r="AL258" s="17"/>
      <c r="AM258" s="17"/>
      <c r="AN258" s="17">
        <v>409998107460.48999</v>
      </c>
      <c r="AO258" s="17">
        <v>96853153849</v>
      </c>
      <c r="AP258" s="17">
        <v>61119921224.669998</v>
      </c>
      <c r="AQ258" s="18">
        <f t="shared" ref="AQ258:AQ321" si="62">SUM(AR258:AS258)</f>
        <v>0</v>
      </c>
      <c r="AR258" s="17"/>
      <c r="AS258" s="17"/>
      <c r="AT258" s="15">
        <f t="shared" si="52"/>
        <v>42196505081393.609</v>
      </c>
      <c r="AU258" s="18">
        <f t="shared" si="52"/>
        <v>42196505081393.609</v>
      </c>
      <c r="AV258" s="17">
        <v>42196505081393.609</v>
      </c>
    </row>
    <row r="259" spans="1:48" x14ac:dyDescent="0.25">
      <c r="A259" s="10">
        <v>258</v>
      </c>
      <c r="B259" s="11" t="s">
        <v>550</v>
      </c>
      <c r="C259" s="12" t="s">
        <v>551</v>
      </c>
      <c r="D259" s="13" t="s">
        <v>48</v>
      </c>
      <c r="E259" s="14">
        <f t="shared" si="53"/>
        <v>1910800790102.1501</v>
      </c>
      <c r="F259" s="15">
        <f t="shared" si="54"/>
        <v>308568751529.53003</v>
      </c>
      <c r="G259" s="16">
        <v>271761210446.26001</v>
      </c>
      <c r="H259" s="17"/>
      <c r="I259" s="17">
        <v>67892753602</v>
      </c>
      <c r="J259" s="17">
        <v>7740159741.21</v>
      </c>
      <c r="K259" s="17">
        <v>-48243433237.610001</v>
      </c>
      <c r="L259" s="17">
        <v>111042395.81999999</v>
      </c>
      <c r="M259" s="17">
        <v>9307018581.8500004</v>
      </c>
      <c r="N259" s="17"/>
      <c r="O259" s="17"/>
      <c r="P259" s="15">
        <f t="shared" si="55"/>
        <v>30036695948</v>
      </c>
      <c r="Q259" s="17"/>
      <c r="R259" s="17">
        <v>30036695948</v>
      </c>
      <c r="S259" s="15">
        <f t="shared" si="56"/>
        <v>1534423059938.26</v>
      </c>
      <c r="T259" s="17">
        <v>533716069946</v>
      </c>
      <c r="U259" s="17">
        <v>369887315564.58002</v>
      </c>
      <c r="V259" s="17">
        <v>539039920278.44</v>
      </c>
      <c r="W259" s="17">
        <v>599889608359.17004</v>
      </c>
      <c r="X259" s="17">
        <v>32553806773.25</v>
      </c>
      <c r="Y259" s="17">
        <v>13819454368.84</v>
      </c>
      <c r="Z259" s="17">
        <v>-554483115352.02002</v>
      </c>
      <c r="AA259" s="15">
        <f t="shared" si="57"/>
        <v>0</v>
      </c>
      <c r="AB259" s="17"/>
      <c r="AC259" s="15">
        <f t="shared" si="58"/>
        <v>37772282686.360001</v>
      </c>
      <c r="AD259" s="17">
        <v>362171000</v>
      </c>
      <c r="AE259" s="17"/>
      <c r="AF259" s="17">
        <v>6091859235.1400003</v>
      </c>
      <c r="AG259" s="17">
        <v>31318252451.220001</v>
      </c>
      <c r="AH259" s="14">
        <f t="shared" si="59"/>
        <v>1910800790102.1399</v>
      </c>
      <c r="AI259" s="15">
        <f t="shared" si="60"/>
        <v>12416926953.629999</v>
      </c>
      <c r="AJ259" s="18">
        <f t="shared" si="61"/>
        <v>12416926953.629999</v>
      </c>
      <c r="AK259" s="17"/>
      <c r="AL259" s="17"/>
      <c r="AM259" s="17"/>
      <c r="AN259" s="17">
        <v>222280243.91</v>
      </c>
      <c r="AO259" s="17">
        <v>11407733995.719999</v>
      </c>
      <c r="AP259" s="17">
        <v>786912714</v>
      </c>
      <c r="AQ259" s="18">
        <f t="shared" si="62"/>
        <v>0</v>
      </c>
      <c r="AR259" s="17"/>
      <c r="AS259" s="17"/>
      <c r="AT259" s="15">
        <f t="shared" si="52"/>
        <v>1898383863148.51</v>
      </c>
      <c r="AU259" s="18">
        <f t="shared" si="52"/>
        <v>1898383863148.51</v>
      </c>
      <c r="AV259" s="17">
        <v>1898383863148.51</v>
      </c>
    </row>
    <row r="260" spans="1:48" x14ac:dyDescent="0.25">
      <c r="A260" s="10">
        <v>259</v>
      </c>
      <c r="B260" s="11" t="s">
        <v>552</v>
      </c>
      <c r="C260" s="12" t="s">
        <v>1166</v>
      </c>
      <c r="D260" s="13" t="s">
        <v>48</v>
      </c>
      <c r="E260" s="14">
        <f t="shared" si="53"/>
        <v>11394528632394.92</v>
      </c>
      <c r="F260" s="15">
        <f t="shared" si="54"/>
        <v>566183504393.54993</v>
      </c>
      <c r="G260" s="16">
        <v>214915540048.77002</v>
      </c>
      <c r="H260" s="17">
        <v>150000000000</v>
      </c>
      <c r="I260" s="17">
        <v>119472568468.97</v>
      </c>
      <c r="J260" s="17">
        <v>109191693</v>
      </c>
      <c r="K260" s="17">
        <v>-15340742180.83</v>
      </c>
      <c r="L260" s="17">
        <v>1131233152.22</v>
      </c>
      <c r="M260" s="17">
        <v>95895713211.419998</v>
      </c>
      <c r="N260" s="17"/>
      <c r="O260" s="17"/>
      <c r="P260" s="15">
        <f t="shared" si="55"/>
        <v>1508842597955.6899</v>
      </c>
      <c r="Q260" s="17"/>
      <c r="R260" s="17">
        <v>1508842597955.6899</v>
      </c>
      <c r="S260" s="15">
        <f t="shared" si="56"/>
        <v>8147128339726.1611</v>
      </c>
      <c r="T260" s="17">
        <v>4225527856531.5098</v>
      </c>
      <c r="U260" s="17">
        <v>1193940021581</v>
      </c>
      <c r="V260" s="17">
        <v>2246114586548.1499</v>
      </c>
      <c r="W260" s="17">
        <v>2683425434910.0498</v>
      </c>
      <c r="X260" s="17">
        <v>322392597073.01001</v>
      </c>
      <c r="Y260" s="17">
        <v>46113020929.400002</v>
      </c>
      <c r="Z260" s="17">
        <v>-2570385177846.96</v>
      </c>
      <c r="AA260" s="15">
        <f t="shared" si="57"/>
        <v>0</v>
      </c>
      <c r="AB260" s="17"/>
      <c r="AC260" s="15">
        <f t="shared" si="58"/>
        <v>1172374190319.52</v>
      </c>
      <c r="AD260" s="17">
        <v>3259522350</v>
      </c>
      <c r="AE260" s="17">
        <v>550414781902.20996</v>
      </c>
      <c r="AF260" s="17">
        <v>3237244921</v>
      </c>
      <c r="AG260" s="17">
        <v>615462641146.31006</v>
      </c>
      <c r="AH260" s="14">
        <f t="shared" si="59"/>
        <v>11394528632394.83</v>
      </c>
      <c r="AI260" s="15">
        <f t="shared" si="60"/>
        <v>230869494030.32999</v>
      </c>
      <c r="AJ260" s="18">
        <f t="shared" si="61"/>
        <v>230869494030.32999</v>
      </c>
      <c r="AK260" s="17">
        <v>9332017</v>
      </c>
      <c r="AL260" s="17"/>
      <c r="AM260" s="17"/>
      <c r="AN260" s="17">
        <v>269375000.32999998</v>
      </c>
      <c r="AO260" s="17">
        <v>230590787013</v>
      </c>
      <c r="AP260" s="17"/>
      <c r="AQ260" s="18">
        <f t="shared" si="62"/>
        <v>0</v>
      </c>
      <c r="AR260" s="17"/>
      <c r="AS260" s="17"/>
      <c r="AT260" s="15">
        <f t="shared" si="52"/>
        <v>11163659138364.5</v>
      </c>
      <c r="AU260" s="18">
        <f t="shared" si="52"/>
        <v>11163659138364.5</v>
      </c>
      <c r="AV260" s="17">
        <v>11163659138364.5</v>
      </c>
    </row>
    <row r="261" spans="1:48" x14ac:dyDescent="0.25">
      <c r="A261" s="10">
        <v>260</v>
      </c>
      <c r="B261" s="11" t="s">
        <v>553</v>
      </c>
      <c r="C261" s="12" t="s">
        <v>554</v>
      </c>
      <c r="D261" s="13" t="s">
        <v>48</v>
      </c>
      <c r="E261" s="14">
        <f t="shared" si="53"/>
        <v>1882410188605.0999</v>
      </c>
      <c r="F261" s="15">
        <f t="shared" si="54"/>
        <v>35966692459.529999</v>
      </c>
      <c r="G261" s="16">
        <v>5497336384.71</v>
      </c>
      <c r="H261" s="17"/>
      <c r="I261" s="17">
        <v>22198687664</v>
      </c>
      <c r="J261" s="17">
        <v>221643100</v>
      </c>
      <c r="K261" s="17">
        <v>-5785367709.3000002</v>
      </c>
      <c r="L261" s="17"/>
      <c r="M261" s="17">
        <v>13834393020.120001</v>
      </c>
      <c r="N261" s="17"/>
      <c r="O261" s="17"/>
      <c r="P261" s="15">
        <f t="shared" si="55"/>
        <v>35315000000</v>
      </c>
      <c r="Q261" s="17"/>
      <c r="R261" s="17">
        <v>35315000000</v>
      </c>
      <c r="S261" s="15">
        <f t="shared" si="56"/>
        <v>1743015880362.5098</v>
      </c>
      <c r="T261" s="17">
        <v>98073288400</v>
      </c>
      <c r="U261" s="17">
        <v>302309831162.06</v>
      </c>
      <c r="V261" s="17">
        <v>819896083459.09998</v>
      </c>
      <c r="W261" s="17">
        <v>1542832615628.7</v>
      </c>
      <c r="X261" s="17">
        <v>45396096127.75</v>
      </c>
      <c r="Y261" s="17">
        <v>27436031540</v>
      </c>
      <c r="Z261" s="17">
        <v>-1092928065955.1</v>
      </c>
      <c r="AA261" s="15">
        <f t="shared" si="57"/>
        <v>0</v>
      </c>
      <c r="AB261" s="17"/>
      <c r="AC261" s="15">
        <f t="shared" si="58"/>
        <v>68112615783.059998</v>
      </c>
      <c r="AD261" s="17"/>
      <c r="AE261" s="17"/>
      <c r="AF261" s="17">
        <v>599156700</v>
      </c>
      <c r="AG261" s="17">
        <v>67513459083.059998</v>
      </c>
      <c r="AH261" s="14">
        <f t="shared" si="59"/>
        <v>1882410188605.1099</v>
      </c>
      <c r="AI261" s="15">
        <f t="shared" si="60"/>
        <v>54801882460.410004</v>
      </c>
      <c r="AJ261" s="18">
        <f t="shared" si="61"/>
        <v>14801882460.41</v>
      </c>
      <c r="AK261" s="17">
        <v>109958904.56999999</v>
      </c>
      <c r="AL261" s="17"/>
      <c r="AM261" s="17"/>
      <c r="AN261" s="17">
        <v>34160267.670000002</v>
      </c>
      <c r="AO261" s="17">
        <v>2531025801.1700001</v>
      </c>
      <c r="AP261" s="17">
        <v>12126737487</v>
      </c>
      <c r="AQ261" s="18">
        <f t="shared" si="62"/>
        <v>40000000000</v>
      </c>
      <c r="AR261" s="17">
        <v>40000000000</v>
      </c>
      <c r="AS261" s="17"/>
      <c r="AT261" s="15">
        <f t="shared" si="52"/>
        <v>1827608306144.7</v>
      </c>
      <c r="AU261" s="18">
        <f t="shared" si="52"/>
        <v>1827608306144.7</v>
      </c>
      <c r="AV261" s="17">
        <v>1827608306144.7</v>
      </c>
    </row>
    <row r="262" spans="1:48" x14ac:dyDescent="0.25">
      <c r="A262" s="10">
        <v>261</v>
      </c>
      <c r="B262" s="11" t="s">
        <v>555</v>
      </c>
      <c r="C262" s="12" t="s">
        <v>556</v>
      </c>
      <c r="D262" s="13" t="s">
        <v>48</v>
      </c>
      <c r="E262" s="14">
        <f t="shared" si="53"/>
        <v>2990628287762.5698</v>
      </c>
      <c r="F262" s="15">
        <f t="shared" si="54"/>
        <v>147272576119.72</v>
      </c>
      <c r="G262" s="16">
        <v>65591391388.630005</v>
      </c>
      <c r="H262" s="17"/>
      <c r="I262" s="17">
        <v>33588368236.57</v>
      </c>
      <c r="J262" s="17">
        <v>286878000</v>
      </c>
      <c r="K262" s="17">
        <v>-7328188011.3000002</v>
      </c>
      <c r="L262" s="17">
        <v>174938899.90000001</v>
      </c>
      <c r="M262" s="17">
        <v>54959187605.919998</v>
      </c>
      <c r="N262" s="17"/>
      <c r="O262" s="17"/>
      <c r="P262" s="15">
        <f t="shared" si="55"/>
        <v>47380996341.409996</v>
      </c>
      <c r="Q262" s="17">
        <v>2026759724.2</v>
      </c>
      <c r="R262" s="17">
        <v>45354236617.209999</v>
      </c>
      <c r="S262" s="15">
        <f t="shared" si="56"/>
        <v>2719121591622.3799</v>
      </c>
      <c r="T262" s="17">
        <v>298047617821.15002</v>
      </c>
      <c r="U262" s="17">
        <v>304078553792.48999</v>
      </c>
      <c r="V262" s="17">
        <v>1030764475618.15</v>
      </c>
      <c r="W262" s="17">
        <v>2515165100984.3198</v>
      </c>
      <c r="X262" s="17">
        <v>39584752837.260002</v>
      </c>
      <c r="Y262" s="17">
        <v>11071070843.450001</v>
      </c>
      <c r="Z262" s="17">
        <v>-1479589980274.4399</v>
      </c>
      <c r="AA262" s="15">
        <f t="shared" si="57"/>
        <v>0</v>
      </c>
      <c r="AB262" s="17"/>
      <c r="AC262" s="15">
        <f t="shared" si="58"/>
        <v>76853123679.059998</v>
      </c>
      <c r="AD262" s="17"/>
      <c r="AE262" s="17">
        <v>372542777.86000001</v>
      </c>
      <c r="AF262" s="17">
        <v>21825821962</v>
      </c>
      <c r="AG262" s="17">
        <v>54654758939.199997</v>
      </c>
      <c r="AH262" s="14">
        <f t="shared" si="59"/>
        <v>2990628287762.5703</v>
      </c>
      <c r="AI262" s="15">
        <f t="shared" si="60"/>
        <v>5470920806.6000004</v>
      </c>
      <c r="AJ262" s="18">
        <f t="shared" si="61"/>
        <v>5470920806.6000004</v>
      </c>
      <c r="AK262" s="17">
        <v>5509361</v>
      </c>
      <c r="AL262" s="17"/>
      <c r="AM262" s="17"/>
      <c r="AN262" s="17">
        <v>77084918</v>
      </c>
      <c r="AO262" s="17">
        <v>5223082603.6000004</v>
      </c>
      <c r="AP262" s="17">
        <v>165243924</v>
      </c>
      <c r="AQ262" s="18">
        <f t="shared" si="62"/>
        <v>0</v>
      </c>
      <c r="AR262" s="17"/>
      <c r="AS262" s="17"/>
      <c r="AT262" s="15">
        <f t="shared" ref="AT262:AU281" si="63">SUM(AU262)</f>
        <v>2985157366955.9702</v>
      </c>
      <c r="AU262" s="18">
        <f t="shared" si="63"/>
        <v>2985157366955.9702</v>
      </c>
      <c r="AV262" s="17">
        <v>2985157366955.9702</v>
      </c>
    </row>
    <row r="263" spans="1:48" x14ac:dyDescent="0.25">
      <c r="A263" s="10">
        <v>262</v>
      </c>
      <c r="B263" s="11" t="s">
        <v>557</v>
      </c>
      <c r="C263" s="12" t="s">
        <v>558</v>
      </c>
      <c r="D263" s="13" t="s">
        <v>59</v>
      </c>
      <c r="E263" s="14">
        <f t="shared" si="53"/>
        <v>3123319228098.019</v>
      </c>
      <c r="F263" s="15">
        <f t="shared" si="54"/>
        <v>83175093128.040009</v>
      </c>
      <c r="G263" s="16">
        <v>31408548247.009998</v>
      </c>
      <c r="H263" s="17"/>
      <c r="I263" s="17">
        <v>30743160962.869999</v>
      </c>
      <c r="J263" s="17">
        <v>1937180351.48</v>
      </c>
      <c r="K263" s="17">
        <v>-2202744546.1500001</v>
      </c>
      <c r="L263" s="17"/>
      <c r="M263" s="17">
        <v>21288948112.830002</v>
      </c>
      <c r="N263" s="17"/>
      <c r="O263" s="17"/>
      <c r="P263" s="15">
        <f t="shared" si="55"/>
        <v>138770687079.26001</v>
      </c>
      <c r="Q263" s="17"/>
      <c r="R263" s="17">
        <v>138770687079.26001</v>
      </c>
      <c r="S263" s="15">
        <f t="shared" si="56"/>
        <v>2769880894968.6094</v>
      </c>
      <c r="T263" s="17">
        <v>239465943343.16</v>
      </c>
      <c r="U263" s="17">
        <v>291629276269</v>
      </c>
      <c r="V263" s="17">
        <v>1130882468666.47</v>
      </c>
      <c r="W263" s="17">
        <v>2853214730447.79</v>
      </c>
      <c r="X263" s="17">
        <v>15091572353.09</v>
      </c>
      <c r="Y263" s="17">
        <v>40326498051.669998</v>
      </c>
      <c r="Z263" s="17">
        <v>-1800729594162.5701</v>
      </c>
      <c r="AA263" s="15">
        <f t="shared" si="57"/>
        <v>0</v>
      </c>
      <c r="AB263" s="17"/>
      <c r="AC263" s="15">
        <f t="shared" si="58"/>
        <v>131492552922.10999</v>
      </c>
      <c r="AD263" s="17"/>
      <c r="AE263" s="17"/>
      <c r="AF263" s="17">
        <v>192132000</v>
      </c>
      <c r="AG263" s="17">
        <v>131300420922.10999</v>
      </c>
      <c r="AH263" s="14">
        <f t="shared" si="59"/>
        <v>3123319228098.02</v>
      </c>
      <c r="AI263" s="15">
        <f t="shared" si="60"/>
        <v>3591147960.5999999</v>
      </c>
      <c r="AJ263" s="18">
        <f t="shared" si="61"/>
        <v>3591147960.5999999</v>
      </c>
      <c r="AK263" s="17"/>
      <c r="AL263" s="17"/>
      <c r="AM263" s="17"/>
      <c r="AN263" s="17">
        <v>63964692.240000002</v>
      </c>
      <c r="AO263" s="17"/>
      <c r="AP263" s="17">
        <v>3527183268.3600001</v>
      </c>
      <c r="AQ263" s="18">
        <f t="shared" si="62"/>
        <v>0</v>
      </c>
      <c r="AR263" s="17"/>
      <c r="AS263" s="17"/>
      <c r="AT263" s="15">
        <f t="shared" si="63"/>
        <v>3119728080137.4199</v>
      </c>
      <c r="AU263" s="18">
        <f t="shared" si="63"/>
        <v>3119728080137.4199</v>
      </c>
      <c r="AV263" s="17">
        <v>3119728080137.4199</v>
      </c>
    </row>
    <row r="264" spans="1:48" x14ac:dyDescent="0.25">
      <c r="A264" s="10">
        <v>263</v>
      </c>
      <c r="B264" s="11" t="s">
        <v>559</v>
      </c>
      <c r="C264" s="12" t="s">
        <v>560</v>
      </c>
      <c r="D264" s="13" t="s">
        <v>48</v>
      </c>
      <c r="E264" s="14">
        <f t="shared" si="53"/>
        <v>4557522832459.6602</v>
      </c>
      <c r="F264" s="15">
        <f t="shared" si="54"/>
        <v>208459512044.16</v>
      </c>
      <c r="G264" s="16">
        <v>100041241239.48001</v>
      </c>
      <c r="H264" s="17"/>
      <c r="I264" s="17">
        <v>107078837949.27</v>
      </c>
      <c r="J264" s="17">
        <v>1567172075.6900001</v>
      </c>
      <c r="K264" s="17">
        <v>-14732812769.24</v>
      </c>
      <c r="L264" s="17"/>
      <c r="M264" s="17">
        <v>14505073548.959999</v>
      </c>
      <c r="N264" s="17"/>
      <c r="O264" s="17"/>
      <c r="P264" s="15">
        <f t="shared" si="55"/>
        <v>49483077736.5</v>
      </c>
      <c r="Q264" s="17"/>
      <c r="R264" s="17">
        <v>49483077736.5</v>
      </c>
      <c r="S264" s="15">
        <f t="shared" si="56"/>
        <v>3820447106942.1104</v>
      </c>
      <c r="T264" s="17">
        <v>555574592816.15002</v>
      </c>
      <c r="U264" s="17">
        <v>422395598475.29999</v>
      </c>
      <c r="V264" s="17">
        <v>1267664935829.04</v>
      </c>
      <c r="W264" s="17">
        <v>3548397510874.7598</v>
      </c>
      <c r="X264" s="17">
        <v>74793215080</v>
      </c>
      <c r="Y264" s="17">
        <v>12933533325</v>
      </c>
      <c r="Z264" s="17">
        <v>-2061312279458.1399</v>
      </c>
      <c r="AA264" s="15">
        <f t="shared" si="57"/>
        <v>0</v>
      </c>
      <c r="AB264" s="17"/>
      <c r="AC264" s="15">
        <f t="shared" si="58"/>
        <v>479133135736.89001</v>
      </c>
      <c r="AD264" s="17"/>
      <c r="AE264" s="17"/>
      <c r="AF264" s="17">
        <v>39520487303</v>
      </c>
      <c r="AG264" s="17">
        <v>439612648433.89001</v>
      </c>
      <c r="AH264" s="14">
        <f t="shared" si="59"/>
        <v>4557522832459.6895</v>
      </c>
      <c r="AI264" s="15">
        <f t="shared" si="60"/>
        <v>132965136881.10001</v>
      </c>
      <c r="AJ264" s="18">
        <f t="shared" si="61"/>
        <v>132965136881.10001</v>
      </c>
      <c r="AK264" s="17">
        <v>28518903307</v>
      </c>
      <c r="AL264" s="17">
        <v>7636852680</v>
      </c>
      <c r="AM264" s="17"/>
      <c r="AN264" s="17"/>
      <c r="AO264" s="17"/>
      <c r="AP264" s="17">
        <v>96809380894.100006</v>
      </c>
      <c r="AQ264" s="18">
        <f t="shared" si="62"/>
        <v>0</v>
      </c>
      <c r="AR264" s="17"/>
      <c r="AS264" s="17"/>
      <c r="AT264" s="15">
        <f t="shared" si="63"/>
        <v>4424557695578.5898</v>
      </c>
      <c r="AU264" s="18">
        <f t="shared" si="63"/>
        <v>4424557695578.5898</v>
      </c>
      <c r="AV264" s="17">
        <v>4424557695578.5898</v>
      </c>
    </row>
    <row r="265" spans="1:48" x14ac:dyDescent="0.25">
      <c r="A265" s="10">
        <v>264</v>
      </c>
      <c r="B265" s="11" t="s">
        <v>561</v>
      </c>
      <c r="C265" s="12" t="s">
        <v>562</v>
      </c>
      <c r="D265" s="13" t="s">
        <v>48</v>
      </c>
      <c r="E265" s="14">
        <f t="shared" si="53"/>
        <v>1365787900292.1257</v>
      </c>
      <c r="F265" s="15">
        <f t="shared" si="54"/>
        <v>103768514429.73511</v>
      </c>
      <c r="G265" s="16">
        <v>44345268902.689995</v>
      </c>
      <c r="H265" s="17"/>
      <c r="I265" s="17">
        <v>34284580310.315102</v>
      </c>
      <c r="J265" s="17">
        <v>6338443400.6099997</v>
      </c>
      <c r="K265" s="17">
        <v>-9659604333.0900002</v>
      </c>
      <c r="L265" s="17"/>
      <c r="M265" s="17">
        <v>28459826149.209999</v>
      </c>
      <c r="N265" s="17"/>
      <c r="O265" s="17"/>
      <c r="P265" s="15">
        <f t="shared" si="55"/>
        <v>31735000000</v>
      </c>
      <c r="Q265" s="17"/>
      <c r="R265" s="17">
        <v>31735000000</v>
      </c>
      <c r="S265" s="15">
        <f t="shared" si="56"/>
        <v>1191107376307.5205</v>
      </c>
      <c r="T265" s="17">
        <v>201103342783.82999</v>
      </c>
      <c r="U265" s="17">
        <v>267836116654.17999</v>
      </c>
      <c r="V265" s="17">
        <v>667874799174.10999</v>
      </c>
      <c r="W265" s="17">
        <v>1053447624065.4301</v>
      </c>
      <c r="X265" s="17">
        <v>54064500605.449997</v>
      </c>
      <c r="Y265" s="17">
        <v>4471003161.5</v>
      </c>
      <c r="Z265" s="17">
        <v>-1057690010136.98</v>
      </c>
      <c r="AA265" s="15">
        <f t="shared" si="57"/>
        <v>0</v>
      </c>
      <c r="AB265" s="17"/>
      <c r="AC265" s="15">
        <f t="shared" si="58"/>
        <v>39177009554.870003</v>
      </c>
      <c r="AD265" s="17">
        <v>108369864.28</v>
      </c>
      <c r="AE265" s="17"/>
      <c r="AF265" s="17">
        <v>703472090.73000002</v>
      </c>
      <c r="AG265" s="17">
        <v>38365167599.860001</v>
      </c>
      <c r="AH265" s="14">
        <f t="shared" si="59"/>
        <v>1365787900292.1252</v>
      </c>
      <c r="AI265" s="15">
        <f t="shared" si="60"/>
        <v>3497127139.6199999</v>
      </c>
      <c r="AJ265" s="18">
        <f t="shared" si="61"/>
        <v>3497127139.6199999</v>
      </c>
      <c r="AK265" s="17">
        <v>54421906.57</v>
      </c>
      <c r="AL265" s="17"/>
      <c r="AM265" s="17"/>
      <c r="AN265" s="17">
        <v>516998521.05000001</v>
      </c>
      <c r="AO265" s="17">
        <v>2288596659</v>
      </c>
      <c r="AP265" s="17">
        <v>637110053</v>
      </c>
      <c r="AQ265" s="18">
        <f t="shared" si="62"/>
        <v>0</v>
      </c>
      <c r="AR265" s="17"/>
      <c r="AS265" s="17"/>
      <c r="AT265" s="15">
        <f t="shared" si="63"/>
        <v>1362290773152.5051</v>
      </c>
      <c r="AU265" s="18">
        <f t="shared" si="63"/>
        <v>1362290773152.5051</v>
      </c>
      <c r="AV265" s="17">
        <v>1362290773152.5051</v>
      </c>
    </row>
    <row r="266" spans="1:48" x14ac:dyDescent="0.25">
      <c r="A266" s="10">
        <v>265</v>
      </c>
      <c r="B266" s="11" t="s">
        <v>563</v>
      </c>
      <c r="C266" s="12" t="s">
        <v>564</v>
      </c>
      <c r="D266" s="13" t="s">
        <v>48</v>
      </c>
      <c r="E266" s="14">
        <f t="shared" si="53"/>
        <v>2423260588332.1797</v>
      </c>
      <c r="F266" s="15">
        <f t="shared" si="54"/>
        <v>113396323030.84999</v>
      </c>
      <c r="G266" s="16">
        <v>44202323032.860001</v>
      </c>
      <c r="H266" s="17"/>
      <c r="I266" s="17">
        <v>51735625878.059998</v>
      </c>
      <c r="J266" s="17">
        <v>120573500</v>
      </c>
      <c r="K266" s="17">
        <v>-12123609444.549999</v>
      </c>
      <c r="L266" s="17">
        <v>678680557.09000003</v>
      </c>
      <c r="M266" s="17">
        <v>28782729507.389999</v>
      </c>
      <c r="N266" s="17"/>
      <c r="O266" s="17"/>
      <c r="P266" s="15">
        <f t="shared" si="55"/>
        <v>37578061888.120003</v>
      </c>
      <c r="Q266" s="17">
        <v>29573610.829999998</v>
      </c>
      <c r="R266" s="17">
        <v>37548488277.290001</v>
      </c>
      <c r="S266" s="15">
        <f t="shared" si="56"/>
        <v>2159702316990.4297</v>
      </c>
      <c r="T266" s="17">
        <v>331221186263.39001</v>
      </c>
      <c r="U266" s="17">
        <v>389179475663.61005</v>
      </c>
      <c r="V266" s="17">
        <v>900459535498.41003</v>
      </c>
      <c r="W266" s="17">
        <v>1652761659565.9998</v>
      </c>
      <c r="X266" s="17">
        <v>83306707370.26001</v>
      </c>
      <c r="Y266" s="17">
        <v>18925497845.34</v>
      </c>
      <c r="Z266" s="17">
        <v>-1216151745216.5801</v>
      </c>
      <c r="AA266" s="15">
        <f t="shared" si="57"/>
        <v>0</v>
      </c>
      <c r="AB266" s="17"/>
      <c r="AC266" s="15">
        <f t="shared" si="58"/>
        <v>112583886422.78</v>
      </c>
      <c r="AD266" s="17">
        <v>7787540</v>
      </c>
      <c r="AE266" s="17"/>
      <c r="AF266" s="17">
        <v>464071238</v>
      </c>
      <c r="AG266" s="17">
        <v>112112027644.78</v>
      </c>
      <c r="AH266" s="14">
        <f t="shared" si="59"/>
        <v>2423260588332.1802</v>
      </c>
      <c r="AI266" s="15">
        <f t="shared" si="60"/>
        <v>121952025577.35001</v>
      </c>
      <c r="AJ266" s="18">
        <f t="shared" si="61"/>
        <v>121952025577.35001</v>
      </c>
      <c r="AK266" s="17"/>
      <c r="AL266" s="17"/>
      <c r="AM266" s="17"/>
      <c r="AN266" s="17">
        <v>129407573.5</v>
      </c>
      <c r="AO266" s="17">
        <v>210292501</v>
      </c>
      <c r="AP266" s="17">
        <v>121612325502.85001</v>
      </c>
      <c r="AQ266" s="18">
        <f t="shared" si="62"/>
        <v>0</v>
      </c>
      <c r="AR266" s="17"/>
      <c r="AS266" s="17"/>
      <c r="AT266" s="15">
        <f t="shared" si="63"/>
        <v>2301308562754.8301</v>
      </c>
      <c r="AU266" s="18">
        <f t="shared" si="63"/>
        <v>2301308562754.8301</v>
      </c>
      <c r="AV266" s="17">
        <v>2301308562754.8301</v>
      </c>
    </row>
    <row r="267" spans="1:48" x14ac:dyDescent="0.25">
      <c r="A267" s="10">
        <v>266</v>
      </c>
      <c r="B267" s="11" t="s">
        <v>565</v>
      </c>
      <c r="C267" s="12" t="s">
        <v>566</v>
      </c>
      <c r="D267" s="13" t="s">
        <v>48</v>
      </c>
      <c r="E267" s="14">
        <f t="shared" si="53"/>
        <v>2446589880885.2705</v>
      </c>
      <c r="F267" s="15">
        <f t="shared" si="54"/>
        <v>234860830925.63</v>
      </c>
      <c r="G267" s="16">
        <v>136228228335.05</v>
      </c>
      <c r="H267" s="17"/>
      <c r="I267" s="17">
        <v>43504004526.199997</v>
      </c>
      <c r="J267" s="17">
        <v>15601343140.620001</v>
      </c>
      <c r="K267" s="17">
        <v>-20197890817.009998</v>
      </c>
      <c r="L267" s="17">
        <v>382059288.63999999</v>
      </c>
      <c r="M267" s="17">
        <v>59343086452.129997</v>
      </c>
      <c r="N267" s="17"/>
      <c r="O267" s="17"/>
      <c r="P267" s="15">
        <f t="shared" si="55"/>
        <v>72749368006.160004</v>
      </c>
      <c r="Q267" s="17"/>
      <c r="R267" s="17">
        <v>72749368006.160004</v>
      </c>
      <c r="S267" s="15">
        <f t="shared" si="56"/>
        <v>2080596430652.3904</v>
      </c>
      <c r="T267" s="17">
        <v>442246557038.52002</v>
      </c>
      <c r="U267" s="17">
        <v>538334509451.25</v>
      </c>
      <c r="V267" s="17">
        <v>910839158385.14001</v>
      </c>
      <c r="W267" s="17">
        <v>1479222423591.28</v>
      </c>
      <c r="X267" s="17">
        <v>97805931435.490005</v>
      </c>
      <c r="Y267" s="17">
        <v>28734591047.799999</v>
      </c>
      <c r="Z267" s="17">
        <v>-1416586740297.0901</v>
      </c>
      <c r="AA267" s="15">
        <f t="shared" si="57"/>
        <v>0</v>
      </c>
      <c r="AB267" s="17"/>
      <c r="AC267" s="15">
        <f t="shared" si="58"/>
        <v>58383251301.089996</v>
      </c>
      <c r="AD267" s="17"/>
      <c r="AE267" s="17"/>
      <c r="AF267" s="17">
        <v>1169865764.1300001</v>
      </c>
      <c r="AG267" s="17">
        <v>57213385536.959999</v>
      </c>
      <c r="AH267" s="14">
        <f t="shared" si="59"/>
        <v>2446589880885.27</v>
      </c>
      <c r="AI267" s="15">
        <f t="shared" si="60"/>
        <v>15340618753.49</v>
      </c>
      <c r="AJ267" s="18">
        <f t="shared" si="61"/>
        <v>15340618753.49</v>
      </c>
      <c r="AK267" s="17">
        <v>9849783.4800000004</v>
      </c>
      <c r="AL267" s="17"/>
      <c r="AM267" s="17"/>
      <c r="AN267" s="17"/>
      <c r="AO267" s="17">
        <v>7127968359.8000002</v>
      </c>
      <c r="AP267" s="17">
        <v>8202800610.21</v>
      </c>
      <c r="AQ267" s="18">
        <f t="shared" si="62"/>
        <v>0</v>
      </c>
      <c r="AR267" s="17"/>
      <c r="AS267" s="17"/>
      <c r="AT267" s="15">
        <f t="shared" si="63"/>
        <v>2431249262131.7798</v>
      </c>
      <c r="AU267" s="18">
        <f t="shared" si="63"/>
        <v>2431249262131.7798</v>
      </c>
      <c r="AV267" s="17">
        <v>2431249262131.7798</v>
      </c>
    </row>
    <row r="268" spans="1:48" x14ac:dyDescent="0.25">
      <c r="A268" s="10">
        <v>267</v>
      </c>
      <c r="B268" s="11" t="s">
        <v>567</v>
      </c>
      <c r="C268" s="12" t="s">
        <v>568</v>
      </c>
      <c r="D268" s="13" t="s">
        <v>48</v>
      </c>
      <c r="E268" s="14">
        <f t="shared" si="53"/>
        <v>4051065559340.1104</v>
      </c>
      <c r="F268" s="15">
        <f t="shared" si="54"/>
        <v>300602675489.06995</v>
      </c>
      <c r="G268" s="16">
        <v>246308200495.01001</v>
      </c>
      <c r="H268" s="17"/>
      <c r="I268" s="17">
        <v>14518668146.83</v>
      </c>
      <c r="J268" s="17">
        <v>35988143669.199997</v>
      </c>
      <c r="K268" s="17">
        <v>-10651990105.049999</v>
      </c>
      <c r="L268" s="17">
        <v>464948049.98000002</v>
      </c>
      <c r="M268" s="17">
        <v>13974705233.1</v>
      </c>
      <c r="N268" s="17"/>
      <c r="O268" s="17"/>
      <c r="P268" s="15">
        <f t="shared" si="55"/>
        <v>123718484819.52</v>
      </c>
      <c r="Q268" s="17">
        <v>300000000</v>
      </c>
      <c r="R268" s="17">
        <v>123418484819.52</v>
      </c>
      <c r="S268" s="15">
        <f t="shared" si="56"/>
        <v>3617278187015.9307</v>
      </c>
      <c r="T268" s="17">
        <v>1357081612125.72</v>
      </c>
      <c r="U268" s="17">
        <v>430297790914.25</v>
      </c>
      <c r="V268" s="17">
        <v>1235243269896.51</v>
      </c>
      <c r="W268" s="17">
        <v>1660154919051.4199</v>
      </c>
      <c r="X268" s="17">
        <v>61313149535.669998</v>
      </c>
      <c r="Y268" s="17">
        <v>97175058716.410004</v>
      </c>
      <c r="Z268" s="17">
        <v>-1223987613224.05</v>
      </c>
      <c r="AA268" s="15">
        <f t="shared" si="57"/>
        <v>0</v>
      </c>
      <c r="AB268" s="17"/>
      <c r="AC268" s="15">
        <f t="shared" si="58"/>
        <v>9466212015.5900002</v>
      </c>
      <c r="AD268" s="17">
        <v>3564141763.77</v>
      </c>
      <c r="AE268" s="17"/>
      <c r="AF268" s="17">
        <v>3783233470.8499999</v>
      </c>
      <c r="AG268" s="17">
        <v>2118836780.97</v>
      </c>
      <c r="AH268" s="14">
        <f t="shared" si="59"/>
        <v>4051065559340.1104</v>
      </c>
      <c r="AI268" s="15">
        <f t="shared" si="60"/>
        <v>26567470716.200001</v>
      </c>
      <c r="AJ268" s="18">
        <f t="shared" si="61"/>
        <v>26567470716.200001</v>
      </c>
      <c r="AK268" s="17">
        <v>580816262.98000002</v>
      </c>
      <c r="AL268" s="17"/>
      <c r="AM268" s="17"/>
      <c r="AN268" s="17">
        <v>57118094.219999999</v>
      </c>
      <c r="AO268" s="17">
        <v>25586585430</v>
      </c>
      <c r="AP268" s="17">
        <v>342950929</v>
      </c>
      <c r="AQ268" s="18">
        <f t="shared" si="62"/>
        <v>0</v>
      </c>
      <c r="AR268" s="17"/>
      <c r="AS268" s="17"/>
      <c r="AT268" s="15">
        <f t="shared" si="63"/>
        <v>4024498088623.9102</v>
      </c>
      <c r="AU268" s="18">
        <f t="shared" si="63"/>
        <v>4024498088623.9102</v>
      </c>
      <c r="AV268" s="17">
        <v>4024498088623.9102</v>
      </c>
    </row>
    <row r="269" spans="1:48" x14ac:dyDescent="0.25">
      <c r="A269" s="10">
        <v>268</v>
      </c>
      <c r="B269" s="11" t="s">
        <v>569</v>
      </c>
      <c r="C269" s="12" t="s">
        <v>570</v>
      </c>
      <c r="D269" s="13" t="s">
        <v>48</v>
      </c>
      <c r="E269" s="14">
        <f t="shared" si="53"/>
        <v>7402797838380.2822</v>
      </c>
      <c r="F269" s="15">
        <f t="shared" si="54"/>
        <v>213530894140.43997</v>
      </c>
      <c r="G269" s="16">
        <v>70738001086.849991</v>
      </c>
      <c r="H269" s="17"/>
      <c r="I269" s="17">
        <v>93720686478.5</v>
      </c>
      <c r="J269" s="17">
        <v>85675389997.479996</v>
      </c>
      <c r="K269" s="17">
        <v>-68272766685.419998</v>
      </c>
      <c r="L269" s="17">
        <v>74043258</v>
      </c>
      <c r="M269" s="17">
        <v>31595540005.030003</v>
      </c>
      <c r="N269" s="17"/>
      <c r="O269" s="17"/>
      <c r="P269" s="15">
        <f t="shared" si="55"/>
        <v>294099548817.83002</v>
      </c>
      <c r="Q269" s="17"/>
      <c r="R269" s="17">
        <v>294099548817.83002</v>
      </c>
      <c r="S269" s="15">
        <f t="shared" si="56"/>
        <v>6738391213965.4824</v>
      </c>
      <c r="T269" s="17">
        <v>5030043331458.7207</v>
      </c>
      <c r="U269" s="17">
        <v>437139793757.49005</v>
      </c>
      <c r="V269" s="17">
        <v>1369324305659.53</v>
      </c>
      <c r="W269" s="17">
        <v>2678838052233.8403</v>
      </c>
      <c r="X269" s="17">
        <v>41339927590.340004</v>
      </c>
      <c r="Y269" s="17">
        <v>11648959169</v>
      </c>
      <c r="Z269" s="17">
        <v>-2829943155903.4399</v>
      </c>
      <c r="AA269" s="15">
        <f t="shared" si="57"/>
        <v>0</v>
      </c>
      <c r="AB269" s="17"/>
      <c r="AC269" s="15">
        <f t="shared" si="58"/>
        <v>156776181456.52997</v>
      </c>
      <c r="AD269" s="17"/>
      <c r="AE269" s="17">
        <v>81197765824.279999</v>
      </c>
      <c r="AF269" s="17">
        <v>3765841810.3300009</v>
      </c>
      <c r="AG269" s="17">
        <v>71812573821.919983</v>
      </c>
      <c r="AH269" s="14">
        <f t="shared" si="59"/>
        <v>7402797838380.2803</v>
      </c>
      <c r="AI269" s="15">
        <f t="shared" si="60"/>
        <v>24706580024.279999</v>
      </c>
      <c r="AJ269" s="18">
        <f t="shared" si="61"/>
        <v>24686580024.279999</v>
      </c>
      <c r="AK269" s="17">
        <v>275252709</v>
      </c>
      <c r="AL269" s="17"/>
      <c r="AM269" s="17"/>
      <c r="AN269" s="17">
        <v>5459696941.2799997</v>
      </c>
      <c r="AO269" s="17">
        <v>18951630374</v>
      </c>
      <c r="AP269" s="17"/>
      <c r="AQ269" s="18">
        <f t="shared" si="62"/>
        <v>20000000</v>
      </c>
      <c r="AR269" s="17"/>
      <c r="AS269" s="17">
        <v>20000000</v>
      </c>
      <c r="AT269" s="15">
        <f t="shared" si="63"/>
        <v>7378091258356</v>
      </c>
      <c r="AU269" s="18">
        <f t="shared" si="63"/>
        <v>7378091258356</v>
      </c>
      <c r="AV269" s="17">
        <v>7378091258356</v>
      </c>
    </row>
    <row r="270" spans="1:48" x14ac:dyDescent="0.25">
      <c r="A270" s="10">
        <v>269</v>
      </c>
      <c r="B270" s="11" t="s">
        <v>571</v>
      </c>
      <c r="C270" s="12" t="s">
        <v>572</v>
      </c>
      <c r="D270" s="13" t="s">
        <v>48</v>
      </c>
      <c r="E270" s="14">
        <f t="shared" si="53"/>
        <v>1829436018324.6299</v>
      </c>
      <c r="F270" s="15">
        <f t="shared" si="54"/>
        <v>114356994863.40001</v>
      </c>
      <c r="G270" s="16">
        <v>44517657137.589996</v>
      </c>
      <c r="H270" s="17"/>
      <c r="I270" s="17">
        <v>30770645146.799999</v>
      </c>
      <c r="J270" s="17">
        <v>28672926613</v>
      </c>
      <c r="K270" s="17">
        <v>-12355564382.450001</v>
      </c>
      <c r="L270" s="17">
        <v>22916666.66</v>
      </c>
      <c r="M270" s="17">
        <v>22728413681.799999</v>
      </c>
      <c r="N270" s="17"/>
      <c r="O270" s="17"/>
      <c r="P270" s="15">
        <f t="shared" si="55"/>
        <v>86873931575.580002</v>
      </c>
      <c r="Q270" s="17"/>
      <c r="R270" s="17">
        <v>86873931575.580002</v>
      </c>
      <c r="S270" s="15">
        <f t="shared" si="56"/>
        <v>1578891212145.9299</v>
      </c>
      <c r="T270" s="17">
        <v>370135421597.29999</v>
      </c>
      <c r="U270" s="17">
        <v>374845113771.66998</v>
      </c>
      <c r="V270" s="17">
        <v>605137681734.43994</v>
      </c>
      <c r="W270" s="17">
        <v>1298945980106.99</v>
      </c>
      <c r="X270" s="17">
        <v>48748107177</v>
      </c>
      <c r="Y270" s="17">
        <v>13733665521.889999</v>
      </c>
      <c r="Z270" s="17">
        <v>-1132654757763.3601</v>
      </c>
      <c r="AA270" s="15">
        <f t="shared" si="57"/>
        <v>0</v>
      </c>
      <c r="AB270" s="17"/>
      <c r="AC270" s="15">
        <f t="shared" si="58"/>
        <v>49313879739.720001</v>
      </c>
      <c r="AD270" s="17"/>
      <c r="AE270" s="17"/>
      <c r="AF270" s="17">
        <v>2496222778.96</v>
      </c>
      <c r="AG270" s="17">
        <v>46817656960.760002</v>
      </c>
      <c r="AH270" s="14">
        <f t="shared" si="59"/>
        <v>1829436018324.6299</v>
      </c>
      <c r="AI270" s="15">
        <f t="shared" si="60"/>
        <v>43984448375.990005</v>
      </c>
      <c r="AJ270" s="18">
        <f t="shared" si="61"/>
        <v>26318094005.75</v>
      </c>
      <c r="AK270" s="17"/>
      <c r="AL270" s="17"/>
      <c r="AM270" s="17"/>
      <c r="AN270" s="17">
        <v>117972918.75</v>
      </c>
      <c r="AO270" s="17">
        <v>26190201087</v>
      </c>
      <c r="AP270" s="17">
        <v>9920000</v>
      </c>
      <c r="AQ270" s="18">
        <f t="shared" si="62"/>
        <v>17666354370.240002</v>
      </c>
      <c r="AR270" s="17"/>
      <c r="AS270" s="17">
        <v>17666354370.240002</v>
      </c>
      <c r="AT270" s="15">
        <f t="shared" si="63"/>
        <v>1785451569948.6399</v>
      </c>
      <c r="AU270" s="18">
        <f t="shared" si="63"/>
        <v>1785451569948.6399</v>
      </c>
      <c r="AV270" s="17">
        <v>1785451569948.6399</v>
      </c>
    </row>
    <row r="271" spans="1:48" x14ac:dyDescent="0.25">
      <c r="A271" s="10">
        <v>270</v>
      </c>
      <c r="B271" s="11" t="s">
        <v>573</v>
      </c>
      <c r="C271" s="12" t="s">
        <v>574</v>
      </c>
      <c r="D271" s="13" t="s">
        <v>48</v>
      </c>
      <c r="E271" s="14">
        <f t="shared" si="53"/>
        <v>1807110908746</v>
      </c>
      <c r="F271" s="15">
        <f t="shared" si="54"/>
        <v>78990309741</v>
      </c>
      <c r="G271" s="16">
        <v>45262308020</v>
      </c>
      <c r="H271" s="17"/>
      <c r="I271" s="17">
        <v>17540274174</v>
      </c>
      <c r="J271" s="17">
        <v>18974754992</v>
      </c>
      <c r="K271" s="17">
        <v>-11928521086</v>
      </c>
      <c r="L271" s="17">
        <v>134958333</v>
      </c>
      <c r="M271" s="17">
        <v>9006535308</v>
      </c>
      <c r="N271" s="17"/>
      <c r="O271" s="17"/>
      <c r="P271" s="15">
        <f t="shared" si="55"/>
        <v>168603701741</v>
      </c>
      <c r="Q271" s="17"/>
      <c r="R271" s="17">
        <v>168603701741</v>
      </c>
      <c r="S271" s="15">
        <f t="shared" si="56"/>
        <v>1530057507641</v>
      </c>
      <c r="T271" s="17">
        <v>183817128357</v>
      </c>
      <c r="U271" s="17">
        <v>271767626926</v>
      </c>
      <c r="V271" s="17">
        <v>709472992218</v>
      </c>
      <c r="W271" s="17">
        <v>1173435022865</v>
      </c>
      <c r="X271" s="17">
        <v>35383182484</v>
      </c>
      <c r="Y271" s="17">
        <v>9298632887</v>
      </c>
      <c r="Z271" s="17">
        <v>-853117078096</v>
      </c>
      <c r="AA271" s="15">
        <f t="shared" si="57"/>
        <v>0</v>
      </c>
      <c r="AB271" s="17"/>
      <c r="AC271" s="15">
        <f t="shared" si="58"/>
        <v>29459389623</v>
      </c>
      <c r="AD271" s="17">
        <v>633013199</v>
      </c>
      <c r="AE271" s="17"/>
      <c r="AF271" s="17">
        <v>239411000</v>
      </c>
      <c r="AG271" s="17">
        <v>28586965424</v>
      </c>
      <c r="AH271" s="14">
        <f t="shared" si="59"/>
        <v>1807110908746</v>
      </c>
      <c r="AI271" s="15">
        <f t="shared" si="60"/>
        <v>5425094432</v>
      </c>
      <c r="AJ271" s="18">
        <f t="shared" si="61"/>
        <v>2862403544</v>
      </c>
      <c r="AK271" s="17"/>
      <c r="AL271" s="17"/>
      <c r="AM271" s="17"/>
      <c r="AN271" s="17">
        <v>282263920</v>
      </c>
      <c r="AO271" s="17">
        <v>1794260734</v>
      </c>
      <c r="AP271" s="17">
        <v>785878890</v>
      </c>
      <c r="AQ271" s="18">
        <f t="shared" si="62"/>
        <v>2562690888</v>
      </c>
      <c r="AR271" s="17"/>
      <c r="AS271" s="17">
        <v>2562690888</v>
      </c>
      <c r="AT271" s="15">
        <f t="shared" si="63"/>
        <v>1801685814314</v>
      </c>
      <c r="AU271" s="18">
        <f t="shared" si="63"/>
        <v>1801685814314</v>
      </c>
      <c r="AV271" s="17">
        <v>1801685814314</v>
      </c>
    </row>
    <row r="272" spans="1:48" x14ac:dyDescent="0.25">
      <c r="A272" s="10">
        <v>271</v>
      </c>
      <c r="B272" s="11" t="s">
        <v>575</v>
      </c>
      <c r="C272" s="12" t="s">
        <v>576</v>
      </c>
      <c r="D272" s="13" t="s">
        <v>48</v>
      </c>
      <c r="E272" s="14">
        <f t="shared" si="53"/>
        <v>2162297143434.9995</v>
      </c>
      <c r="F272" s="15">
        <f t="shared" si="54"/>
        <v>131220481517.41</v>
      </c>
      <c r="G272" s="16">
        <v>78015038993.009995</v>
      </c>
      <c r="H272" s="17"/>
      <c r="I272" s="17">
        <v>3459331172.6999998</v>
      </c>
      <c r="J272" s="17">
        <v>31820511775.990002</v>
      </c>
      <c r="K272" s="17">
        <v>-1270410819.79</v>
      </c>
      <c r="L272" s="17">
        <v>145045924.09999999</v>
      </c>
      <c r="M272" s="17">
        <v>19050964471.400002</v>
      </c>
      <c r="N272" s="17"/>
      <c r="O272" s="17"/>
      <c r="P272" s="15">
        <f t="shared" si="55"/>
        <v>18500000000</v>
      </c>
      <c r="Q272" s="17"/>
      <c r="R272" s="17">
        <v>18500000000</v>
      </c>
      <c r="S272" s="15">
        <f t="shared" si="56"/>
        <v>1942687434620.5896</v>
      </c>
      <c r="T272" s="17">
        <v>158417935285</v>
      </c>
      <c r="U272" s="17">
        <v>360661565995.90997</v>
      </c>
      <c r="V272" s="17">
        <v>724666321812.07996</v>
      </c>
      <c r="W272" s="17">
        <v>1563122703856.4399</v>
      </c>
      <c r="X272" s="17">
        <v>37344558500.110001</v>
      </c>
      <c r="Y272" s="17">
        <v>88905715336</v>
      </c>
      <c r="Z272" s="17">
        <v>-990431366164.94995</v>
      </c>
      <c r="AA272" s="15">
        <f t="shared" si="57"/>
        <v>0</v>
      </c>
      <c r="AB272" s="17"/>
      <c r="AC272" s="15">
        <f t="shared" si="58"/>
        <v>69889227297</v>
      </c>
      <c r="AD272" s="17"/>
      <c r="AE272" s="17"/>
      <c r="AF272" s="17">
        <v>6020735250</v>
      </c>
      <c r="AG272" s="17">
        <v>63868492047</v>
      </c>
      <c r="AH272" s="14">
        <f t="shared" si="59"/>
        <v>2162297143435</v>
      </c>
      <c r="AI272" s="15">
        <f t="shared" si="60"/>
        <v>33993563817.02</v>
      </c>
      <c r="AJ272" s="18">
        <f t="shared" si="61"/>
        <v>29940543701.02</v>
      </c>
      <c r="AK272" s="17">
        <v>474412834.35000002</v>
      </c>
      <c r="AL272" s="17"/>
      <c r="AM272" s="17"/>
      <c r="AN272" s="17">
        <v>150623247.40000001</v>
      </c>
      <c r="AO272" s="17"/>
      <c r="AP272" s="17">
        <v>29315507619.27</v>
      </c>
      <c r="AQ272" s="18">
        <f t="shared" si="62"/>
        <v>4053020116</v>
      </c>
      <c r="AR272" s="17"/>
      <c r="AS272" s="17">
        <v>4053020116</v>
      </c>
      <c r="AT272" s="15">
        <f t="shared" si="63"/>
        <v>2128303579617.98</v>
      </c>
      <c r="AU272" s="18">
        <f t="shared" si="63"/>
        <v>2128303579617.98</v>
      </c>
      <c r="AV272" s="17">
        <v>2128303579617.98</v>
      </c>
    </row>
    <row r="273" spans="1:48" x14ac:dyDescent="0.25">
      <c r="A273" s="10">
        <v>272</v>
      </c>
      <c r="B273" s="11" t="s">
        <v>577</v>
      </c>
      <c r="C273" s="12" t="s">
        <v>578</v>
      </c>
      <c r="D273" s="13" t="s">
        <v>48</v>
      </c>
      <c r="E273" s="14">
        <f t="shared" si="53"/>
        <v>1566859208080.1299</v>
      </c>
      <c r="F273" s="15">
        <f t="shared" si="54"/>
        <v>46798342508.820007</v>
      </c>
      <c r="G273" s="16">
        <v>35093003089.190002</v>
      </c>
      <c r="H273" s="17"/>
      <c r="I273" s="17">
        <v>5494994910.1599998</v>
      </c>
      <c r="J273" s="17">
        <v>1849150.15</v>
      </c>
      <c r="K273" s="17">
        <v>-1596419839.0899999</v>
      </c>
      <c r="L273" s="17"/>
      <c r="M273" s="17">
        <v>7804915198.4099998</v>
      </c>
      <c r="N273" s="17"/>
      <c r="O273" s="17"/>
      <c r="P273" s="15">
        <f t="shared" si="55"/>
        <v>16000000000</v>
      </c>
      <c r="Q273" s="17"/>
      <c r="R273" s="17">
        <v>16000000000</v>
      </c>
      <c r="S273" s="15">
        <f t="shared" si="56"/>
        <v>1446850345102.1399</v>
      </c>
      <c r="T273" s="17">
        <v>97832222167.059998</v>
      </c>
      <c r="U273" s="17">
        <v>204014611598.82001</v>
      </c>
      <c r="V273" s="17">
        <v>469035926912.02002</v>
      </c>
      <c r="W273" s="17">
        <v>938699416572</v>
      </c>
      <c r="X273" s="17">
        <v>33457791199.439999</v>
      </c>
      <c r="Y273" s="17">
        <v>4537210796.96</v>
      </c>
      <c r="Z273" s="17">
        <v>-300726834144.15997</v>
      </c>
      <c r="AA273" s="15">
        <f t="shared" si="57"/>
        <v>0</v>
      </c>
      <c r="AB273" s="17"/>
      <c r="AC273" s="15">
        <f t="shared" si="58"/>
        <v>57210520469.170006</v>
      </c>
      <c r="AD273" s="17"/>
      <c r="AE273" s="17"/>
      <c r="AF273" s="17">
        <v>701879466.65999997</v>
      </c>
      <c r="AG273" s="17">
        <v>56508641002.510002</v>
      </c>
      <c r="AH273" s="14">
        <f t="shared" si="59"/>
        <v>1566859208080.1299</v>
      </c>
      <c r="AI273" s="15">
        <f t="shared" si="60"/>
        <v>883433904.40999997</v>
      </c>
      <c r="AJ273" s="18">
        <f t="shared" si="61"/>
        <v>883433904.40999997</v>
      </c>
      <c r="AK273" s="17">
        <v>62537067.5</v>
      </c>
      <c r="AL273" s="17"/>
      <c r="AM273" s="17"/>
      <c r="AN273" s="17">
        <v>98248062.909999996</v>
      </c>
      <c r="AO273" s="17">
        <v>129045819</v>
      </c>
      <c r="AP273" s="17">
        <v>593602955</v>
      </c>
      <c r="AQ273" s="18">
        <f t="shared" si="62"/>
        <v>0</v>
      </c>
      <c r="AR273" s="17"/>
      <c r="AS273" s="17"/>
      <c r="AT273" s="15">
        <f t="shared" si="63"/>
        <v>1565975774175.72</v>
      </c>
      <c r="AU273" s="18">
        <f t="shared" si="63"/>
        <v>1565975774175.72</v>
      </c>
      <c r="AV273" s="17">
        <v>1565975774175.72</v>
      </c>
    </row>
    <row r="274" spans="1:48" x14ac:dyDescent="0.25">
      <c r="A274" s="10">
        <v>273</v>
      </c>
      <c r="B274" s="11" t="s">
        <v>579</v>
      </c>
      <c r="C274" s="12" t="s">
        <v>580</v>
      </c>
      <c r="D274" s="13" t="s">
        <v>48</v>
      </c>
      <c r="E274" s="14">
        <f t="shared" si="53"/>
        <v>2008661677775.1204</v>
      </c>
      <c r="F274" s="15">
        <f t="shared" si="54"/>
        <v>189580914145.88</v>
      </c>
      <c r="G274" s="16">
        <v>112980461266.48</v>
      </c>
      <c r="H274" s="17"/>
      <c r="I274" s="17">
        <v>45948657714.419998</v>
      </c>
      <c r="J274" s="17">
        <v>32847977382.700001</v>
      </c>
      <c r="K274" s="17">
        <v>-11461489018.41</v>
      </c>
      <c r="L274" s="17">
        <v>1149650914.79</v>
      </c>
      <c r="M274" s="17">
        <v>8115655885.8999996</v>
      </c>
      <c r="N274" s="17"/>
      <c r="O274" s="17"/>
      <c r="P274" s="15">
        <f t="shared" si="55"/>
        <v>55123078630</v>
      </c>
      <c r="Q274" s="17"/>
      <c r="R274" s="17">
        <v>55123078630</v>
      </c>
      <c r="S274" s="15">
        <f t="shared" si="56"/>
        <v>1761585467655.5405</v>
      </c>
      <c r="T274" s="17">
        <v>97494782002.600006</v>
      </c>
      <c r="U274" s="17">
        <v>253183565012.42999</v>
      </c>
      <c r="V274" s="17">
        <v>690805807128.43005</v>
      </c>
      <c r="W274" s="17">
        <v>1206486114828.0701</v>
      </c>
      <c r="X274" s="17">
        <v>66864575134.989998</v>
      </c>
      <c r="Y274" s="17">
        <v>33281621917</v>
      </c>
      <c r="Z274" s="17">
        <v>-586530998367.97998</v>
      </c>
      <c r="AA274" s="15">
        <f t="shared" si="57"/>
        <v>0</v>
      </c>
      <c r="AB274" s="17"/>
      <c r="AC274" s="15">
        <f t="shared" si="58"/>
        <v>2372217343.6999998</v>
      </c>
      <c r="AD274" s="17"/>
      <c r="AE274" s="17"/>
      <c r="AF274" s="17">
        <v>1052270962.1799999</v>
      </c>
      <c r="AG274" s="17">
        <v>1319946381.52</v>
      </c>
      <c r="AH274" s="14">
        <f t="shared" si="59"/>
        <v>2008661677775.1201</v>
      </c>
      <c r="AI274" s="15">
        <f t="shared" si="60"/>
        <v>15770946062.83</v>
      </c>
      <c r="AJ274" s="18">
        <f t="shared" si="61"/>
        <v>15770946062.83</v>
      </c>
      <c r="AK274" s="17">
        <v>332480</v>
      </c>
      <c r="AL274" s="17"/>
      <c r="AM274" s="17"/>
      <c r="AN274" s="17">
        <v>451661378.82999998</v>
      </c>
      <c r="AO274" s="17">
        <v>5147470868</v>
      </c>
      <c r="AP274" s="17">
        <v>10171481336</v>
      </c>
      <c r="AQ274" s="18">
        <f t="shared" si="62"/>
        <v>0</v>
      </c>
      <c r="AR274" s="17"/>
      <c r="AS274" s="17"/>
      <c r="AT274" s="15">
        <f t="shared" si="63"/>
        <v>1992890731712.29</v>
      </c>
      <c r="AU274" s="18">
        <f t="shared" si="63"/>
        <v>1992890731712.29</v>
      </c>
      <c r="AV274" s="17">
        <v>1992890731712.29</v>
      </c>
    </row>
    <row r="275" spans="1:48" x14ac:dyDescent="0.25">
      <c r="A275" s="10">
        <v>274</v>
      </c>
      <c r="B275" s="11" t="s">
        <v>581</v>
      </c>
      <c r="C275" s="12" t="s">
        <v>1167</v>
      </c>
      <c r="D275" s="13" t="s">
        <v>48</v>
      </c>
      <c r="E275" s="14">
        <f t="shared" si="53"/>
        <v>11150190593749.902</v>
      </c>
      <c r="F275" s="15">
        <f t="shared" si="54"/>
        <v>1343446461865.252</v>
      </c>
      <c r="G275" s="16">
        <v>689807969848.72192</v>
      </c>
      <c r="H275" s="17"/>
      <c r="I275" s="17">
        <v>50605724445</v>
      </c>
      <c r="J275" s="17">
        <v>52052165059</v>
      </c>
      <c r="K275" s="17">
        <v>-22333152882.529999</v>
      </c>
      <c r="L275" s="17">
        <v>237257904.05000001</v>
      </c>
      <c r="M275" s="17">
        <v>573076497491.01001</v>
      </c>
      <c r="N275" s="17"/>
      <c r="O275" s="17"/>
      <c r="P275" s="15">
        <f t="shared" si="55"/>
        <v>701408572025.72998</v>
      </c>
      <c r="Q275" s="17"/>
      <c r="R275" s="17">
        <v>701408572025.72998</v>
      </c>
      <c r="S275" s="15">
        <f t="shared" si="56"/>
        <v>8731830743441.5469</v>
      </c>
      <c r="T275" s="17">
        <v>2125041988492.49</v>
      </c>
      <c r="U275" s="17">
        <v>977218872264.57605</v>
      </c>
      <c r="V275" s="17">
        <v>1976103496522.8401</v>
      </c>
      <c r="W275" s="17">
        <v>7341939579833.4004</v>
      </c>
      <c r="X275" s="17">
        <v>93076441456.199997</v>
      </c>
      <c r="Y275" s="17">
        <v>520556678675.94</v>
      </c>
      <c r="Z275" s="17">
        <v>-4302106313803.8979</v>
      </c>
      <c r="AA275" s="15">
        <f t="shared" si="57"/>
        <v>0</v>
      </c>
      <c r="AB275" s="17"/>
      <c r="AC275" s="15">
        <f t="shared" si="58"/>
        <v>373504816417.37402</v>
      </c>
      <c r="AD275" s="17">
        <v>757205713</v>
      </c>
      <c r="AE275" s="17"/>
      <c r="AF275" s="17">
        <v>46193358756.950005</v>
      </c>
      <c r="AG275" s="17">
        <v>326554251947.42401</v>
      </c>
      <c r="AH275" s="14">
        <f t="shared" si="59"/>
        <v>11150190593749.904</v>
      </c>
      <c r="AI275" s="15">
        <f t="shared" si="60"/>
        <v>260379769789.74002</v>
      </c>
      <c r="AJ275" s="18">
        <f t="shared" si="61"/>
        <v>260379769789.74002</v>
      </c>
      <c r="AK275" s="17">
        <v>51658535</v>
      </c>
      <c r="AL275" s="17"/>
      <c r="AM275" s="17"/>
      <c r="AN275" s="17"/>
      <c r="AO275" s="17">
        <v>260305865882.14001</v>
      </c>
      <c r="AP275" s="17">
        <v>22245372.600000001</v>
      </c>
      <c r="AQ275" s="18">
        <f t="shared" si="62"/>
        <v>0</v>
      </c>
      <c r="AR275" s="17"/>
      <c r="AS275" s="17"/>
      <c r="AT275" s="15">
        <f t="shared" si="63"/>
        <v>10889810823960.164</v>
      </c>
      <c r="AU275" s="18">
        <f t="shared" si="63"/>
        <v>10889810823960.164</v>
      </c>
      <c r="AV275" s="17">
        <v>10889810823960.164</v>
      </c>
    </row>
    <row r="276" spans="1:48" x14ac:dyDescent="0.25">
      <c r="A276" s="10">
        <v>275</v>
      </c>
      <c r="B276" s="11" t="s">
        <v>582</v>
      </c>
      <c r="C276" s="12" t="s">
        <v>583</v>
      </c>
      <c r="D276" s="13" t="s">
        <v>59</v>
      </c>
      <c r="E276" s="14">
        <f t="shared" si="53"/>
        <v>1689212036374.53</v>
      </c>
      <c r="F276" s="15">
        <f t="shared" si="54"/>
        <v>131384782478.8</v>
      </c>
      <c r="G276" s="16">
        <v>96153231603.850006</v>
      </c>
      <c r="H276" s="17"/>
      <c r="I276" s="17">
        <v>25797772944</v>
      </c>
      <c r="J276" s="17">
        <v>8293881747.0799999</v>
      </c>
      <c r="K276" s="20">
        <v>-6864008040.2399998</v>
      </c>
      <c r="L276" s="17"/>
      <c r="M276" s="20">
        <v>8003904224.1099997</v>
      </c>
      <c r="N276" s="17"/>
      <c r="O276" s="17"/>
      <c r="P276" s="15">
        <f t="shared" si="55"/>
        <v>65881406495</v>
      </c>
      <c r="Q276" s="17">
        <v>39275750</v>
      </c>
      <c r="R276" s="19">
        <v>65842130745</v>
      </c>
      <c r="S276" s="15">
        <f t="shared" si="56"/>
        <v>1362324938243.1399</v>
      </c>
      <c r="T276" s="20">
        <v>257026883073.48999</v>
      </c>
      <c r="U276" s="20">
        <v>192846112809.76999</v>
      </c>
      <c r="V276" s="20">
        <v>593510558857.83997</v>
      </c>
      <c r="W276" s="20">
        <v>852471438953.23999</v>
      </c>
      <c r="X276" s="20">
        <v>14528097398.040001</v>
      </c>
      <c r="Y276" s="20">
        <v>59163867168</v>
      </c>
      <c r="Z276" s="20">
        <v>-607222020017.23999</v>
      </c>
      <c r="AA276" s="15">
        <f t="shared" si="57"/>
        <v>0</v>
      </c>
      <c r="AB276" s="17"/>
      <c r="AC276" s="15">
        <f t="shared" si="58"/>
        <v>129620909157.59</v>
      </c>
      <c r="AD276" s="17">
        <v>576659456.51999998</v>
      </c>
      <c r="AE276" s="17"/>
      <c r="AF276" s="20">
        <v>3644209592.71</v>
      </c>
      <c r="AG276" s="20">
        <v>125400040108.36</v>
      </c>
      <c r="AH276" s="14">
        <f t="shared" si="59"/>
        <v>1689212036374.53</v>
      </c>
      <c r="AI276" s="15">
        <f t="shared" si="60"/>
        <v>20564839408.540001</v>
      </c>
      <c r="AJ276" s="18">
        <f t="shared" si="61"/>
        <v>20564839408.540001</v>
      </c>
      <c r="AK276" s="17"/>
      <c r="AL276" s="17"/>
      <c r="AM276" s="17"/>
      <c r="AN276" s="17"/>
      <c r="AO276" s="19">
        <v>21356519</v>
      </c>
      <c r="AP276" s="19">
        <v>20543482889.540001</v>
      </c>
      <c r="AQ276" s="18">
        <f t="shared" si="62"/>
        <v>0</v>
      </c>
      <c r="AR276" s="17"/>
      <c r="AS276" s="17"/>
      <c r="AT276" s="15">
        <f t="shared" si="63"/>
        <v>1668647196965.99</v>
      </c>
      <c r="AU276" s="18">
        <f t="shared" si="63"/>
        <v>1668647196965.99</v>
      </c>
      <c r="AV276" s="19">
        <v>1668647196965.99</v>
      </c>
    </row>
    <row r="277" spans="1:48" x14ac:dyDescent="0.25">
      <c r="A277" s="10">
        <v>276</v>
      </c>
      <c r="B277" s="11" t="s">
        <v>584</v>
      </c>
      <c r="C277" s="12" t="s">
        <v>585</v>
      </c>
      <c r="D277" s="13" t="s">
        <v>48</v>
      </c>
      <c r="E277" s="14">
        <f t="shared" si="53"/>
        <v>2900282452506.4702</v>
      </c>
      <c r="F277" s="15">
        <f t="shared" si="54"/>
        <v>245318218195.66</v>
      </c>
      <c r="G277" s="16">
        <v>195255887280.5</v>
      </c>
      <c r="H277" s="17"/>
      <c r="I277" s="17">
        <v>43207029792.389999</v>
      </c>
      <c r="J277" s="17">
        <v>1659450538.5599999</v>
      </c>
      <c r="K277" s="17">
        <v>-7989640432</v>
      </c>
      <c r="L277" s="17">
        <v>230650437</v>
      </c>
      <c r="M277" s="17">
        <v>12954840579.209999</v>
      </c>
      <c r="N277" s="17"/>
      <c r="O277" s="17"/>
      <c r="P277" s="15">
        <f t="shared" si="55"/>
        <v>62286539462</v>
      </c>
      <c r="Q277" s="17"/>
      <c r="R277" s="17">
        <v>62286539462</v>
      </c>
      <c r="S277" s="15">
        <f t="shared" si="56"/>
        <v>2576529906557.1899</v>
      </c>
      <c r="T277" s="17">
        <v>571218124933.40002</v>
      </c>
      <c r="U277" s="17">
        <v>381476093988</v>
      </c>
      <c r="V277" s="17">
        <v>825005376592.5</v>
      </c>
      <c r="W277" s="17">
        <v>1550688627550</v>
      </c>
      <c r="X277" s="17">
        <v>11662287788.290001</v>
      </c>
      <c r="Y277" s="17">
        <v>245918510885</v>
      </c>
      <c r="Z277" s="17">
        <v>-1009439115180</v>
      </c>
      <c r="AA277" s="15">
        <f t="shared" si="57"/>
        <v>10412299947</v>
      </c>
      <c r="AB277" s="17">
        <v>10412299947</v>
      </c>
      <c r="AC277" s="15">
        <f t="shared" si="58"/>
        <v>5735488344.6199999</v>
      </c>
      <c r="AD277" s="17">
        <v>447926069.62</v>
      </c>
      <c r="AE277" s="17"/>
      <c r="AF277" s="17">
        <v>719223570</v>
      </c>
      <c r="AG277" s="17">
        <v>4568338705</v>
      </c>
      <c r="AH277" s="14">
        <f t="shared" si="59"/>
        <v>2900282452506.4702</v>
      </c>
      <c r="AI277" s="15">
        <f t="shared" si="60"/>
        <v>10534959651</v>
      </c>
      <c r="AJ277" s="18">
        <f t="shared" si="61"/>
        <v>10534959651</v>
      </c>
      <c r="AK277" s="17"/>
      <c r="AL277" s="17"/>
      <c r="AM277" s="17"/>
      <c r="AN277" s="17"/>
      <c r="AO277" s="17">
        <v>4040875451</v>
      </c>
      <c r="AP277" s="17">
        <v>6494084200</v>
      </c>
      <c r="AQ277" s="18">
        <f t="shared" si="62"/>
        <v>0</v>
      </c>
      <c r="AR277" s="17"/>
      <c r="AS277" s="17"/>
      <c r="AT277" s="15">
        <f t="shared" si="63"/>
        <v>2889747492855.4702</v>
      </c>
      <c r="AU277" s="18">
        <f t="shared" si="63"/>
        <v>2889747492855.4702</v>
      </c>
      <c r="AV277" s="17">
        <v>2889747492855.4702</v>
      </c>
    </row>
    <row r="278" spans="1:48" x14ac:dyDescent="0.25">
      <c r="A278" s="10">
        <v>277</v>
      </c>
      <c r="B278" s="11" t="s">
        <v>586</v>
      </c>
      <c r="C278" s="12" t="s">
        <v>587</v>
      </c>
      <c r="D278" s="13" t="s">
        <v>48</v>
      </c>
      <c r="E278" s="14">
        <f t="shared" si="53"/>
        <v>3414964012734.6104</v>
      </c>
      <c r="F278" s="15">
        <f t="shared" si="54"/>
        <v>171595105781.97003</v>
      </c>
      <c r="G278" s="16">
        <v>106105160415.83002</v>
      </c>
      <c r="H278" s="17"/>
      <c r="I278" s="17">
        <v>61374061722.290001</v>
      </c>
      <c r="J278" s="17"/>
      <c r="K278" s="17">
        <v>-19503908820.619999</v>
      </c>
      <c r="L278" s="17">
        <v>24999901.5</v>
      </c>
      <c r="M278" s="17">
        <v>23594792562.970001</v>
      </c>
      <c r="N278" s="17"/>
      <c r="O278" s="17"/>
      <c r="P278" s="15">
        <f t="shared" si="55"/>
        <v>113628761280</v>
      </c>
      <c r="Q278" s="17">
        <v>208513750</v>
      </c>
      <c r="R278" s="17">
        <v>113420247530</v>
      </c>
      <c r="S278" s="15">
        <f t="shared" si="56"/>
        <v>3109685875300.71</v>
      </c>
      <c r="T278" s="17">
        <v>485117710015</v>
      </c>
      <c r="U278" s="17">
        <v>330341117266.67999</v>
      </c>
      <c r="V278" s="17">
        <v>873895279985.08997</v>
      </c>
      <c r="W278" s="17">
        <v>2904383602721.9702</v>
      </c>
      <c r="X278" s="17">
        <v>8651899590.5200005</v>
      </c>
      <c r="Y278" s="17">
        <v>48501036670</v>
      </c>
      <c r="Z278" s="17">
        <v>-1541204770948.55</v>
      </c>
      <c r="AA278" s="15">
        <f t="shared" si="57"/>
        <v>0</v>
      </c>
      <c r="AB278" s="17"/>
      <c r="AC278" s="15">
        <f t="shared" si="58"/>
        <v>20054270371.93</v>
      </c>
      <c r="AD278" s="17">
        <v>4989928095.6700001</v>
      </c>
      <c r="AE278" s="17"/>
      <c r="AF278" s="17">
        <v>2119581315.5899999</v>
      </c>
      <c r="AG278" s="17">
        <v>12944760960.67</v>
      </c>
      <c r="AH278" s="14">
        <f t="shared" si="59"/>
        <v>3414964012734.6099</v>
      </c>
      <c r="AI278" s="15">
        <f t="shared" si="60"/>
        <v>117936423367.50999</v>
      </c>
      <c r="AJ278" s="18">
        <f t="shared" si="61"/>
        <v>82761086188.899994</v>
      </c>
      <c r="AK278" s="17"/>
      <c r="AL278" s="17"/>
      <c r="AM278" s="17">
        <v>2516129032.2600002</v>
      </c>
      <c r="AN278" s="17">
        <v>3836494</v>
      </c>
      <c r="AO278" s="17">
        <v>41116538962.639999</v>
      </c>
      <c r="AP278" s="17">
        <v>39124581700</v>
      </c>
      <c r="AQ278" s="18">
        <f t="shared" si="62"/>
        <v>35175337178.610001</v>
      </c>
      <c r="AR278" s="17">
        <v>35175337178.610001</v>
      </c>
      <c r="AS278" s="17"/>
      <c r="AT278" s="15">
        <f t="shared" si="63"/>
        <v>3297027589367.1001</v>
      </c>
      <c r="AU278" s="18">
        <f t="shared" si="63"/>
        <v>3297027589367.1001</v>
      </c>
      <c r="AV278" s="17">
        <v>3297027589367.1001</v>
      </c>
    </row>
    <row r="279" spans="1:48" x14ac:dyDescent="0.25">
      <c r="A279" s="10">
        <v>278</v>
      </c>
      <c r="B279" s="11" t="s">
        <v>588</v>
      </c>
      <c r="C279" s="12" t="s">
        <v>589</v>
      </c>
      <c r="D279" s="13" t="s">
        <v>48</v>
      </c>
      <c r="E279" s="14">
        <f t="shared" si="53"/>
        <v>2683716937471.2505</v>
      </c>
      <c r="F279" s="15">
        <f t="shared" si="54"/>
        <v>141759319453.46002</v>
      </c>
      <c r="G279" s="16">
        <v>62299306462.950005</v>
      </c>
      <c r="H279" s="17"/>
      <c r="I279" s="17">
        <v>58770252518.25</v>
      </c>
      <c r="J279" s="17">
        <v>15904130739.049999</v>
      </c>
      <c r="K279" s="17">
        <v>-22733026301.66</v>
      </c>
      <c r="L279" s="17">
        <v>308562389.51999998</v>
      </c>
      <c r="M279" s="17">
        <v>27210093645.349998</v>
      </c>
      <c r="N279" s="17"/>
      <c r="O279" s="17"/>
      <c r="P279" s="15">
        <f t="shared" si="55"/>
        <v>125121284468.99001</v>
      </c>
      <c r="Q279" s="17">
        <v>3171875004</v>
      </c>
      <c r="R279" s="17">
        <v>121949409464.99001</v>
      </c>
      <c r="S279" s="15">
        <f t="shared" si="56"/>
        <v>2324610643130.0601</v>
      </c>
      <c r="T279" s="17">
        <v>480706251899.07001</v>
      </c>
      <c r="U279" s="17">
        <v>403734656051.5</v>
      </c>
      <c r="V279" s="17">
        <v>841091342997.46997</v>
      </c>
      <c r="W279" s="17">
        <v>2528595631899.2402</v>
      </c>
      <c r="X279" s="17">
        <v>27325800689</v>
      </c>
      <c r="Y279" s="17">
        <v>67688872468.029999</v>
      </c>
      <c r="Z279" s="17">
        <v>-2024531912874.25</v>
      </c>
      <c r="AA279" s="15">
        <f t="shared" si="57"/>
        <v>0</v>
      </c>
      <c r="AB279" s="17"/>
      <c r="AC279" s="15">
        <f t="shared" si="58"/>
        <v>92225690418.740005</v>
      </c>
      <c r="AD279" s="17">
        <v>177389331</v>
      </c>
      <c r="AE279" s="17"/>
      <c r="AF279" s="17">
        <v>15148622100</v>
      </c>
      <c r="AG279" s="17">
        <v>76899678987.740005</v>
      </c>
      <c r="AH279" s="14">
        <f t="shared" si="59"/>
        <v>2683716937471.25</v>
      </c>
      <c r="AI279" s="15">
        <f t="shared" si="60"/>
        <v>48109435764.279999</v>
      </c>
      <c r="AJ279" s="18">
        <f t="shared" si="61"/>
        <v>48109435764.279999</v>
      </c>
      <c r="AK279" s="17">
        <v>351838.34</v>
      </c>
      <c r="AL279" s="17"/>
      <c r="AM279" s="17"/>
      <c r="AN279" s="17">
        <v>390221743.04000002</v>
      </c>
      <c r="AO279" s="17">
        <v>27718862182.900002</v>
      </c>
      <c r="AP279" s="17">
        <v>20000000000</v>
      </c>
      <c r="AQ279" s="18">
        <f t="shared" si="62"/>
        <v>0</v>
      </c>
      <c r="AR279" s="17"/>
      <c r="AS279" s="17"/>
      <c r="AT279" s="15">
        <f t="shared" si="63"/>
        <v>2635607501706.9702</v>
      </c>
      <c r="AU279" s="18">
        <f t="shared" si="63"/>
        <v>2635607501706.9702</v>
      </c>
      <c r="AV279" s="17">
        <v>2635607501706.9702</v>
      </c>
    </row>
    <row r="280" spans="1:48" x14ac:dyDescent="0.25">
      <c r="A280" s="10">
        <v>279</v>
      </c>
      <c r="B280" s="11" t="s">
        <v>590</v>
      </c>
      <c r="C280" s="12" t="s">
        <v>591</v>
      </c>
      <c r="D280" s="13" t="s">
        <v>48</v>
      </c>
      <c r="E280" s="14">
        <f t="shared" si="53"/>
        <v>3382002456702.8203</v>
      </c>
      <c r="F280" s="15">
        <f t="shared" si="54"/>
        <v>443824998789.08008</v>
      </c>
      <c r="G280" s="16">
        <v>355761698085.17004</v>
      </c>
      <c r="H280" s="17"/>
      <c r="I280" s="17">
        <v>87469474613.899994</v>
      </c>
      <c r="J280" s="17"/>
      <c r="K280" s="17">
        <v>-33215894369.73</v>
      </c>
      <c r="L280" s="17"/>
      <c r="M280" s="17">
        <v>33809720459.740002</v>
      </c>
      <c r="N280" s="17"/>
      <c r="O280" s="17"/>
      <c r="P280" s="15">
        <f t="shared" si="55"/>
        <v>114442133101.97</v>
      </c>
      <c r="Q280" s="17"/>
      <c r="R280" s="17">
        <v>114442133101.97</v>
      </c>
      <c r="S280" s="15">
        <f t="shared" si="56"/>
        <v>2756209894415.6104</v>
      </c>
      <c r="T280" s="17">
        <v>823756097364.66003</v>
      </c>
      <c r="U280" s="17">
        <v>443463478340.90997</v>
      </c>
      <c r="V280" s="17">
        <v>1250765001463.8301</v>
      </c>
      <c r="W280" s="17">
        <v>1378815820682.1499</v>
      </c>
      <c r="X280" s="17">
        <v>15930955716</v>
      </c>
      <c r="Y280" s="17">
        <v>154313291358.54001</v>
      </c>
      <c r="Z280" s="17">
        <v>-1310834750510.48</v>
      </c>
      <c r="AA280" s="15">
        <f t="shared" si="57"/>
        <v>0</v>
      </c>
      <c r="AB280" s="17"/>
      <c r="AC280" s="15">
        <f t="shared" si="58"/>
        <v>67525430396.160004</v>
      </c>
      <c r="AD280" s="17"/>
      <c r="AE280" s="17"/>
      <c r="AF280" s="17">
        <v>455445660</v>
      </c>
      <c r="AG280" s="17">
        <v>67069984736.160004</v>
      </c>
      <c r="AH280" s="14">
        <f t="shared" si="59"/>
        <v>3382002456702.8198</v>
      </c>
      <c r="AI280" s="15">
        <f t="shared" si="60"/>
        <v>14509977311</v>
      </c>
      <c r="AJ280" s="18">
        <f t="shared" si="61"/>
        <v>14509977311</v>
      </c>
      <c r="AK280" s="17">
        <v>604941</v>
      </c>
      <c r="AL280" s="17"/>
      <c r="AM280" s="17"/>
      <c r="AN280" s="17">
        <v>164300000</v>
      </c>
      <c r="AO280" s="17">
        <v>14345072370</v>
      </c>
      <c r="AP280" s="17"/>
      <c r="AQ280" s="18">
        <f t="shared" si="62"/>
        <v>0</v>
      </c>
      <c r="AR280" s="17"/>
      <c r="AS280" s="17"/>
      <c r="AT280" s="15">
        <f t="shared" si="63"/>
        <v>3367492479391.8198</v>
      </c>
      <c r="AU280" s="18">
        <f t="shared" si="63"/>
        <v>3367492479391.8198</v>
      </c>
      <c r="AV280" s="19">
        <v>3367492479391.8198</v>
      </c>
    </row>
    <row r="281" spans="1:48" x14ac:dyDescent="0.25">
      <c r="A281" s="10">
        <v>280</v>
      </c>
      <c r="B281" s="11" t="s">
        <v>592</v>
      </c>
      <c r="C281" s="12" t="s">
        <v>593</v>
      </c>
      <c r="D281" s="13" t="s">
        <v>48</v>
      </c>
      <c r="E281" s="14">
        <f t="shared" si="53"/>
        <v>2914358747772.3799</v>
      </c>
      <c r="F281" s="15">
        <f t="shared" si="54"/>
        <v>272397578745</v>
      </c>
      <c r="G281" s="16">
        <v>77336859592.979996</v>
      </c>
      <c r="H281" s="17"/>
      <c r="I281" s="17">
        <v>89921475303.110001</v>
      </c>
      <c r="J281" s="17">
        <v>976870660.63999999</v>
      </c>
      <c r="K281" s="17">
        <v>-29017079894.599998</v>
      </c>
      <c r="L281" s="17">
        <v>141689665.41</v>
      </c>
      <c r="M281" s="17">
        <v>133037763417.46001</v>
      </c>
      <c r="N281" s="17"/>
      <c r="O281" s="17"/>
      <c r="P281" s="15">
        <f t="shared" si="55"/>
        <v>60884850654.910004</v>
      </c>
      <c r="Q281" s="17"/>
      <c r="R281" s="17">
        <v>60884850654.910004</v>
      </c>
      <c r="S281" s="15">
        <f t="shared" si="56"/>
        <v>2438521455214.2197</v>
      </c>
      <c r="T281" s="17">
        <v>1161550798186.2</v>
      </c>
      <c r="U281" s="17">
        <v>293156547584.14001</v>
      </c>
      <c r="V281" s="17">
        <v>700971369359.07996</v>
      </c>
      <c r="W281" s="17">
        <v>1271762571850</v>
      </c>
      <c r="X281" s="17">
        <v>166156452897.41</v>
      </c>
      <c r="Y281" s="17">
        <v>59279162615.690002</v>
      </c>
      <c r="Z281" s="17">
        <v>-1214355447278.3</v>
      </c>
      <c r="AA281" s="15">
        <f t="shared" si="57"/>
        <v>0</v>
      </c>
      <c r="AB281" s="17"/>
      <c r="AC281" s="15">
        <f t="shared" si="58"/>
        <v>142554863158.25</v>
      </c>
      <c r="AD281" s="17">
        <v>18989995239.709999</v>
      </c>
      <c r="AE281" s="17">
        <v>8574580000</v>
      </c>
      <c r="AF281" s="17">
        <v>1429720294</v>
      </c>
      <c r="AG281" s="17">
        <v>113560567624.53999</v>
      </c>
      <c r="AH281" s="14">
        <f t="shared" si="59"/>
        <v>2914358747772.3198</v>
      </c>
      <c r="AI281" s="15">
        <f t="shared" si="60"/>
        <v>20297437803.920002</v>
      </c>
      <c r="AJ281" s="18">
        <f t="shared" si="61"/>
        <v>7846630203.8800001</v>
      </c>
      <c r="AK281" s="17">
        <v>7475738</v>
      </c>
      <c r="AL281" s="17"/>
      <c r="AM281" s="17">
        <v>1383423066.6600001</v>
      </c>
      <c r="AN281" s="17">
        <v>154720000</v>
      </c>
      <c r="AO281" s="17">
        <v>4307013399.2200003</v>
      </c>
      <c r="AP281" s="17">
        <v>1993998000</v>
      </c>
      <c r="AQ281" s="18">
        <f t="shared" si="62"/>
        <v>12450807600.040001</v>
      </c>
      <c r="AR281" s="17">
        <v>12450807600.040001</v>
      </c>
      <c r="AS281" s="17"/>
      <c r="AT281" s="15">
        <f t="shared" si="63"/>
        <v>2894061309968.3999</v>
      </c>
      <c r="AU281" s="18">
        <f t="shared" si="63"/>
        <v>2894061309968.3999</v>
      </c>
      <c r="AV281" s="17">
        <v>2894061309968.3999</v>
      </c>
    </row>
    <row r="282" spans="1:48" x14ac:dyDescent="0.25">
      <c r="A282" s="10">
        <v>281</v>
      </c>
      <c r="B282" s="11" t="s">
        <v>594</v>
      </c>
      <c r="C282" s="12" t="s">
        <v>595</v>
      </c>
      <c r="D282" s="13" t="s">
        <v>48</v>
      </c>
      <c r="E282" s="14">
        <f t="shared" si="53"/>
        <v>3161236918346.8296</v>
      </c>
      <c r="F282" s="15">
        <f t="shared" si="54"/>
        <v>112369054979.64999</v>
      </c>
      <c r="G282" s="16">
        <v>63072770636.849998</v>
      </c>
      <c r="H282" s="17"/>
      <c r="I282" s="17">
        <v>16390802647.93</v>
      </c>
      <c r="J282" s="17">
        <v>412226766</v>
      </c>
      <c r="K282" s="17">
        <v>-2169512113.3899999</v>
      </c>
      <c r="L282" s="17"/>
      <c r="M282" s="17">
        <v>34662767042.260002</v>
      </c>
      <c r="N282" s="17"/>
      <c r="O282" s="17"/>
      <c r="P282" s="15">
        <f t="shared" si="55"/>
        <v>49090472337.190002</v>
      </c>
      <c r="Q282" s="17">
        <v>402109620</v>
      </c>
      <c r="R282" s="17">
        <v>48688362717.190002</v>
      </c>
      <c r="S282" s="15">
        <f t="shared" si="56"/>
        <v>2786936028644.5898</v>
      </c>
      <c r="T282" s="17">
        <v>579460581991.5</v>
      </c>
      <c r="U282" s="17">
        <v>324697986668.94</v>
      </c>
      <c r="V282" s="17">
        <v>810691769039.66003</v>
      </c>
      <c r="W282" s="17">
        <v>2401773746713.02</v>
      </c>
      <c r="X282" s="17">
        <v>34367091966.459999</v>
      </c>
      <c r="Y282" s="17">
        <v>8791009277.4400005</v>
      </c>
      <c r="Z282" s="17">
        <v>-1372846157012.4299</v>
      </c>
      <c r="AA282" s="15">
        <f t="shared" si="57"/>
        <v>0</v>
      </c>
      <c r="AB282" s="17"/>
      <c r="AC282" s="15">
        <f t="shared" si="58"/>
        <v>212841362385.39999</v>
      </c>
      <c r="AD282" s="17">
        <v>712780077</v>
      </c>
      <c r="AE282" s="17"/>
      <c r="AF282" s="17">
        <v>2133777901.3499999</v>
      </c>
      <c r="AG282" s="17">
        <v>209994804407.04999</v>
      </c>
      <c r="AH282" s="14">
        <f t="shared" si="59"/>
        <v>3161236918346.8301</v>
      </c>
      <c r="AI282" s="15">
        <f t="shared" si="60"/>
        <v>7927502399.7200003</v>
      </c>
      <c r="AJ282" s="18">
        <f t="shared" si="61"/>
        <v>7927502399.7200003</v>
      </c>
      <c r="AK282" s="17">
        <v>143000</v>
      </c>
      <c r="AL282" s="17"/>
      <c r="AM282" s="17"/>
      <c r="AN282" s="17">
        <v>6483333.3300000001</v>
      </c>
      <c r="AO282" s="17">
        <v>7761507171.3900003</v>
      </c>
      <c r="AP282" s="17">
        <v>159368895</v>
      </c>
      <c r="AQ282" s="18">
        <f t="shared" si="62"/>
        <v>0</v>
      </c>
      <c r="AR282" s="17"/>
      <c r="AS282" s="17"/>
      <c r="AT282" s="15">
        <f t="shared" ref="AT282:AU301" si="64">SUM(AU282)</f>
        <v>3153309415947.1099</v>
      </c>
      <c r="AU282" s="18">
        <f t="shared" si="64"/>
        <v>3153309415947.1099</v>
      </c>
      <c r="AV282" s="17">
        <v>3153309415947.1099</v>
      </c>
    </row>
    <row r="283" spans="1:48" x14ac:dyDescent="0.25">
      <c r="A283" s="10">
        <v>282</v>
      </c>
      <c r="B283" s="11" t="s">
        <v>596</v>
      </c>
      <c r="C283" s="12" t="s">
        <v>597</v>
      </c>
      <c r="D283" s="13" t="s">
        <v>48</v>
      </c>
      <c r="E283" s="14">
        <f t="shared" si="53"/>
        <v>3222832655709.6704</v>
      </c>
      <c r="F283" s="15">
        <f t="shared" si="54"/>
        <v>416013054308.57996</v>
      </c>
      <c r="G283" s="16">
        <v>363037975277.92999</v>
      </c>
      <c r="H283" s="17"/>
      <c r="I283" s="17">
        <v>20617732210.439999</v>
      </c>
      <c r="J283" s="17"/>
      <c r="K283" s="17">
        <v>-3622343102.0900002</v>
      </c>
      <c r="L283" s="17">
        <v>126397314.05</v>
      </c>
      <c r="M283" s="17">
        <v>35853292608.25</v>
      </c>
      <c r="N283" s="17"/>
      <c r="O283" s="17"/>
      <c r="P283" s="15">
        <f t="shared" si="55"/>
        <v>55282963263</v>
      </c>
      <c r="Q283" s="17"/>
      <c r="R283" s="17">
        <v>55282963263</v>
      </c>
      <c r="S283" s="15">
        <f t="shared" si="56"/>
        <v>2692381409036.9702</v>
      </c>
      <c r="T283" s="17">
        <v>199852137537</v>
      </c>
      <c r="U283" s="17">
        <v>316010052143.83002</v>
      </c>
      <c r="V283" s="17">
        <v>788456356446.68994</v>
      </c>
      <c r="W283" s="17">
        <v>2543740279924.4302</v>
      </c>
      <c r="X283" s="17">
        <v>15435120734.02</v>
      </c>
      <c r="Y283" s="17">
        <v>109921410831</v>
      </c>
      <c r="Z283" s="17">
        <v>-1281033948580</v>
      </c>
      <c r="AA283" s="15">
        <f t="shared" si="57"/>
        <v>0</v>
      </c>
      <c r="AB283" s="17"/>
      <c r="AC283" s="15">
        <f t="shared" si="58"/>
        <v>59155229101.120003</v>
      </c>
      <c r="AD283" s="17">
        <v>8942272489.6000004</v>
      </c>
      <c r="AE283" s="17"/>
      <c r="AF283" s="17">
        <v>13142150788.790001</v>
      </c>
      <c r="AG283" s="17">
        <v>37070805822.730003</v>
      </c>
      <c r="AH283" s="14">
        <f t="shared" si="59"/>
        <v>3222832655709.6699</v>
      </c>
      <c r="AI283" s="15">
        <f t="shared" si="60"/>
        <v>18876412345.049999</v>
      </c>
      <c r="AJ283" s="18">
        <f t="shared" si="61"/>
        <v>18876412345.049999</v>
      </c>
      <c r="AK283" s="17"/>
      <c r="AL283" s="17"/>
      <c r="AM283" s="17"/>
      <c r="AN283" s="17">
        <v>98297262.5</v>
      </c>
      <c r="AO283" s="17">
        <v>18778115082.549999</v>
      </c>
      <c r="AP283" s="17"/>
      <c r="AQ283" s="18">
        <f t="shared" si="62"/>
        <v>0</v>
      </c>
      <c r="AR283" s="17"/>
      <c r="AS283" s="17"/>
      <c r="AT283" s="15">
        <f t="shared" si="64"/>
        <v>3203956243364.6201</v>
      </c>
      <c r="AU283" s="18">
        <f t="shared" si="64"/>
        <v>3203956243364.6201</v>
      </c>
      <c r="AV283" s="17">
        <v>3203956243364.6201</v>
      </c>
    </row>
    <row r="284" spans="1:48" x14ac:dyDescent="0.25">
      <c r="A284" s="10">
        <v>283</v>
      </c>
      <c r="B284" s="11" t="s">
        <v>598</v>
      </c>
      <c r="C284" s="12" t="s">
        <v>599</v>
      </c>
      <c r="D284" s="13" t="s">
        <v>48</v>
      </c>
      <c r="E284" s="14">
        <f t="shared" si="53"/>
        <v>2131732147996.7603</v>
      </c>
      <c r="F284" s="15">
        <f t="shared" si="54"/>
        <v>92790052056.360001</v>
      </c>
      <c r="G284" s="16">
        <v>75751235779.040009</v>
      </c>
      <c r="H284" s="17"/>
      <c r="I284" s="17">
        <v>11676409583.25</v>
      </c>
      <c r="J284" s="17"/>
      <c r="K284" s="17">
        <v>-2589983074.1599998</v>
      </c>
      <c r="L284" s="17"/>
      <c r="M284" s="17">
        <v>7952389768.2299995</v>
      </c>
      <c r="N284" s="17"/>
      <c r="O284" s="17"/>
      <c r="P284" s="15">
        <f t="shared" si="55"/>
        <v>84045628801.850006</v>
      </c>
      <c r="Q284" s="17"/>
      <c r="R284" s="17">
        <v>84045628801.850006</v>
      </c>
      <c r="S284" s="15">
        <f t="shared" si="56"/>
        <v>1886523674674.0303</v>
      </c>
      <c r="T284" s="17">
        <v>58692493963.699997</v>
      </c>
      <c r="U284" s="17">
        <v>255670657772.20001</v>
      </c>
      <c r="V284" s="17">
        <v>667228867528.5</v>
      </c>
      <c r="W284" s="17">
        <v>1888156949398.2</v>
      </c>
      <c r="X284" s="17">
        <v>40877693866.580002</v>
      </c>
      <c r="Y284" s="17">
        <v>70509621964.449997</v>
      </c>
      <c r="Z284" s="17">
        <v>-1094612609819.6</v>
      </c>
      <c r="AA284" s="15">
        <f t="shared" si="57"/>
        <v>0</v>
      </c>
      <c r="AB284" s="17"/>
      <c r="AC284" s="15">
        <f t="shared" si="58"/>
        <v>68372792464.519997</v>
      </c>
      <c r="AD284" s="17">
        <v>5431810073</v>
      </c>
      <c r="AE284" s="17">
        <v>12274040000</v>
      </c>
      <c r="AF284" s="17">
        <v>470740438.42000002</v>
      </c>
      <c r="AG284" s="17">
        <v>50196201953.099998</v>
      </c>
      <c r="AH284" s="14">
        <f t="shared" si="59"/>
        <v>2131732147996.75</v>
      </c>
      <c r="AI284" s="15">
        <f t="shared" si="60"/>
        <v>3471306622.9499998</v>
      </c>
      <c r="AJ284" s="18">
        <f t="shared" si="61"/>
        <v>3471306622.9499998</v>
      </c>
      <c r="AK284" s="17">
        <v>25271716.460000001</v>
      </c>
      <c r="AL284" s="17"/>
      <c r="AM284" s="17"/>
      <c r="AN284" s="17">
        <v>19508326</v>
      </c>
      <c r="AO284" s="17">
        <v>3105637613.4899998</v>
      </c>
      <c r="AP284" s="17">
        <v>320888967</v>
      </c>
      <c r="AQ284" s="18">
        <f t="shared" si="62"/>
        <v>0</v>
      </c>
      <c r="AR284" s="17"/>
      <c r="AS284" s="17"/>
      <c r="AT284" s="15">
        <f t="shared" si="64"/>
        <v>2128260841373.8</v>
      </c>
      <c r="AU284" s="18">
        <f t="shared" si="64"/>
        <v>2128260841373.8</v>
      </c>
      <c r="AV284" s="17">
        <v>2128260841373.8</v>
      </c>
    </row>
    <row r="285" spans="1:48" x14ac:dyDescent="0.25">
      <c r="A285" s="10">
        <v>284</v>
      </c>
      <c r="B285" s="11" t="s">
        <v>600</v>
      </c>
      <c r="C285" s="12" t="s">
        <v>601</v>
      </c>
      <c r="D285" s="13" t="s">
        <v>48</v>
      </c>
      <c r="E285" s="14">
        <f t="shared" si="53"/>
        <v>1695267370685.0798</v>
      </c>
      <c r="F285" s="15">
        <f t="shared" si="54"/>
        <v>82955568125.360001</v>
      </c>
      <c r="G285" s="16">
        <v>41795821981.169998</v>
      </c>
      <c r="H285" s="17"/>
      <c r="I285" s="17">
        <v>17139003342.6</v>
      </c>
      <c r="J285" s="17">
        <v>46932614</v>
      </c>
      <c r="K285" s="17">
        <v>-311926557.76999998</v>
      </c>
      <c r="L285" s="17">
        <v>418861038</v>
      </c>
      <c r="M285" s="17">
        <v>23866875707.360001</v>
      </c>
      <c r="N285" s="17"/>
      <c r="O285" s="17"/>
      <c r="P285" s="15">
        <f t="shared" si="55"/>
        <v>63206409218</v>
      </c>
      <c r="Q285" s="17">
        <v>861500000</v>
      </c>
      <c r="R285" s="17">
        <v>62344909218</v>
      </c>
      <c r="S285" s="15">
        <f t="shared" si="56"/>
        <v>1480600908604.46</v>
      </c>
      <c r="T285" s="17">
        <v>264912509165</v>
      </c>
      <c r="U285" s="17">
        <v>301518088066.39001</v>
      </c>
      <c r="V285" s="17">
        <v>767658566145.21997</v>
      </c>
      <c r="W285" s="17">
        <v>1332962292878.21</v>
      </c>
      <c r="X285" s="17">
        <v>32614434299.080002</v>
      </c>
      <c r="Y285" s="17">
        <v>42973783370</v>
      </c>
      <c r="Z285" s="17">
        <v>-1262038765319.4399</v>
      </c>
      <c r="AA285" s="15">
        <f t="shared" si="57"/>
        <v>0</v>
      </c>
      <c r="AB285" s="17"/>
      <c r="AC285" s="15">
        <f t="shared" si="58"/>
        <v>68504484737.259995</v>
      </c>
      <c r="AD285" s="17">
        <v>17770086560.259998</v>
      </c>
      <c r="AE285" s="17"/>
      <c r="AF285" s="17">
        <v>1490197055</v>
      </c>
      <c r="AG285" s="17">
        <v>49244201122</v>
      </c>
      <c r="AH285" s="14">
        <f t="shared" si="59"/>
        <v>1695267370685.0801</v>
      </c>
      <c r="AI285" s="15">
        <f t="shared" si="60"/>
        <v>23513855746.5</v>
      </c>
      <c r="AJ285" s="18">
        <f t="shared" si="61"/>
        <v>23513855746.5</v>
      </c>
      <c r="AK285" s="17">
        <v>114848701</v>
      </c>
      <c r="AL285" s="17"/>
      <c r="AM285" s="17"/>
      <c r="AN285" s="17">
        <v>69474921.879999995</v>
      </c>
      <c r="AO285" s="17">
        <v>1665561770.6199999</v>
      </c>
      <c r="AP285" s="17">
        <v>21663970353</v>
      </c>
      <c r="AQ285" s="18">
        <f t="shared" si="62"/>
        <v>0</v>
      </c>
      <c r="AR285" s="17"/>
      <c r="AS285" s="17"/>
      <c r="AT285" s="15">
        <f t="shared" si="64"/>
        <v>1671753514938.5801</v>
      </c>
      <c r="AU285" s="18">
        <f t="shared" si="64"/>
        <v>1671753514938.5801</v>
      </c>
      <c r="AV285" s="17">
        <v>1671753514938.5801</v>
      </c>
    </row>
    <row r="286" spans="1:48" x14ac:dyDescent="0.25">
      <c r="A286" s="10">
        <v>285</v>
      </c>
      <c r="B286" s="11" t="s">
        <v>602</v>
      </c>
      <c r="C286" s="12" t="s">
        <v>603</v>
      </c>
      <c r="D286" s="13" t="s">
        <v>48</v>
      </c>
      <c r="E286" s="14">
        <f t="shared" si="53"/>
        <v>2057174212337.2725</v>
      </c>
      <c r="F286" s="15">
        <f t="shared" si="54"/>
        <v>41894605661.792</v>
      </c>
      <c r="G286" s="16">
        <v>9501126584.7420006</v>
      </c>
      <c r="H286" s="17"/>
      <c r="I286" s="17">
        <v>16064607496.549999</v>
      </c>
      <c r="J286" s="17">
        <v>2089119400</v>
      </c>
      <c r="K286" s="17">
        <v>-967823019.89999998</v>
      </c>
      <c r="L286" s="17"/>
      <c r="M286" s="17">
        <v>15207575200.4</v>
      </c>
      <c r="N286" s="17"/>
      <c r="O286" s="17"/>
      <c r="P286" s="15">
        <f t="shared" si="55"/>
        <v>60748034210.300003</v>
      </c>
      <c r="Q286" s="17"/>
      <c r="R286" s="17">
        <v>60748034210.300003</v>
      </c>
      <c r="S286" s="15">
        <f t="shared" si="56"/>
        <v>1920628061423.9565</v>
      </c>
      <c r="T286" s="17">
        <v>420856694161</v>
      </c>
      <c r="U286" s="17">
        <v>248951717370.39999</v>
      </c>
      <c r="V286" s="17">
        <v>718611446478.45996</v>
      </c>
      <c r="W286" s="17">
        <v>1682753435048.6599</v>
      </c>
      <c r="X286" s="17">
        <v>25329974261.877102</v>
      </c>
      <c r="Y286" s="17">
        <v>5371376400</v>
      </c>
      <c r="Z286" s="17">
        <v>-1181246582296.4399</v>
      </c>
      <c r="AA286" s="15">
        <f t="shared" si="57"/>
        <v>0</v>
      </c>
      <c r="AB286" s="17"/>
      <c r="AC286" s="15">
        <f t="shared" si="58"/>
        <v>33903511041.223999</v>
      </c>
      <c r="AD286" s="17">
        <v>9931450</v>
      </c>
      <c r="AE286" s="17"/>
      <c r="AF286" s="17">
        <v>4159663583.224</v>
      </c>
      <c r="AG286" s="17">
        <v>29733916008</v>
      </c>
      <c r="AH286" s="14">
        <f t="shared" si="59"/>
        <v>2057174212337.2732</v>
      </c>
      <c r="AI286" s="15">
        <f t="shared" si="60"/>
        <v>28657882020.5</v>
      </c>
      <c r="AJ286" s="18">
        <f t="shared" si="61"/>
        <v>28657882020.5</v>
      </c>
      <c r="AK286" s="17"/>
      <c r="AL286" s="17"/>
      <c r="AM286" s="17"/>
      <c r="AN286" s="17">
        <v>654312052</v>
      </c>
      <c r="AO286" s="17">
        <v>1460581968.5</v>
      </c>
      <c r="AP286" s="17">
        <v>26542988000</v>
      </c>
      <c r="AQ286" s="18">
        <f t="shared" si="62"/>
        <v>0</v>
      </c>
      <c r="AR286" s="17"/>
      <c r="AS286" s="17"/>
      <c r="AT286" s="15">
        <f t="shared" si="64"/>
        <v>2028516330316.7732</v>
      </c>
      <c r="AU286" s="18">
        <f t="shared" si="64"/>
        <v>2028516330316.7732</v>
      </c>
      <c r="AV286" s="17">
        <v>2028516330316.7732</v>
      </c>
    </row>
    <row r="287" spans="1:48" x14ac:dyDescent="0.25">
      <c r="A287" s="10">
        <v>286</v>
      </c>
      <c r="B287" s="11" t="s">
        <v>604</v>
      </c>
      <c r="C287" s="12" t="s">
        <v>605</v>
      </c>
      <c r="D287" s="13" t="s">
        <v>48</v>
      </c>
      <c r="E287" s="14">
        <f t="shared" si="53"/>
        <v>2017493140253.98</v>
      </c>
      <c r="F287" s="15">
        <f t="shared" si="54"/>
        <v>102041736857.89999</v>
      </c>
      <c r="G287" s="16">
        <v>47440712634.880005</v>
      </c>
      <c r="H287" s="17"/>
      <c r="I287" s="17">
        <v>17645067421.040001</v>
      </c>
      <c r="J287" s="17">
        <v>1081425146</v>
      </c>
      <c r="K287" s="17">
        <v>-5088204088.1199999</v>
      </c>
      <c r="L287" s="17">
        <v>87568783</v>
      </c>
      <c r="M287" s="17">
        <v>40875166961.099998</v>
      </c>
      <c r="N287" s="17"/>
      <c r="O287" s="17"/>
      <c r="P287" s="15">
        <f t="shared" si="55"/>
        <v>34379076334.260002</v>
      </c>
      <c r="Q287" s="17"/>
      <c r="R287" s="17">
        <v>34379076334.260002</v>
      </c>
      <c r="S287" s="15">
        <f t="shared" si="56"/>
        <v>1865410897802.1101</v>
      </c>
      <c r="T287" s="17">
        <v>113688152242.58</v>
      </c>
      <c r="U287" s="17">
        <v>261881305698.01001</v>
      </c>
      <c r="V287" s="17">
        <v>930858488868.58997</v>
      </c>
      <c r="W287" s="17">
        <v>2376775655222.8999</v>
      </c>
      <c r="X287" s="17">
        <v>22429801173</v>
      </c>
      <c r="Y287" s="17">
        <v>1665476701.3900001</v>
      </c>
      <c r="Z287" s="17">
        <v>-1841887982104.3601</v>
      </c>
      <c r="AA287" s="15">
        <f t="shared" si="57"/>
        <v>0</v>
      </c>
      <c r="AB287" s="17"/>
      <c r="AC287" s="15">
        <f t="shared" si="58"/>
        <v>15661429259.709999</v>
      </c>
      <c r="AD287" s="17">
        <v>136477700</v>
      </c>
      <c r="AE287" s="17"/>
      <c r="AF287" s="17">
        <v>683495168</v>
      </c>
      <c r="AG287" s="17">
        <v>14841456391.709999</v>
      </c>
      <c r="AH287" s="14">
        <f t="shared" si="59"/>
        <v>2017493140254.02</v>
      </c>
      <c r="AI287" s="15">
        <f t="shared" si="60"/>
        <v>13252303645</v>
      </c>
      <c r="AJ287" s="18">
        <f t="shared" si="61"/>
        <v>13252303645</v>
      </c>
      <c r="AK287" s="17">
        <v>784500</v>
      </c>
      <c r="AL287" s="17"/>
      <c r="AM287" s="17"/>
      <c r="AN287" s="17"/>
      <c r="AO287" s="17">
        <v>12871688532</v>
      </c>
      <c r="AP287" s="17">
        <v>379830613</v>
      </c>
      <c r="AQ287" s="18">
        <f t="shared" si="62"/>
        <v>0</v>
      </c>
      <c r="AR287" s="17"/>
      <c r="AS287" s="17"/>
      <c r="AT287" s="15">
        <f t="shared" si="64"/>
        <v>2004240836609.02</v>
      </c>
      <c r="AU287" s="18">
        <f t="shared" si="64"/>
        <v>2004240836609.02</v>
      </c>
      <c r="AV287" s="17">
        <v>2004240836609.02</v>
      </c>
    </row>
    <row r="288" spans="1:48" x14ac:dyDescent="0.25">
      <c r="A288" s="10">
        <v>287</v>
      </c>
      <c r="B288" s="11" t="s">
        <v>606</v>
      </c>
      <c r="C288" s="12" t="s">
        <v>607</v>
      </c>
      <c r="D288" s="13" t="s">
        <v>59</v>
      </c>
      <c r="E288" s="14">
        <f t="shared" si="53"/>
        <v>2778575661862.1899</v>
      </c>
      <c r="F288" s="15">
        <f t="shared" si="54"/>
        <v>133378930398.85001</v>
      </c>
      <c r="G288" s="16">
        <v>74882941366.5</v>
      </c>
      <c r="H288" s="17"/>
      <c r="I288" s="19">
        <v>49196740572.379997</v>
      </c>
      <c r="J288" s="19">
        <v>816737516.07000005</v>
      </c>
      <c r="K288" s="19">
        <v>-1770225307.3299999</v>
      </c>
      <c r="L288" s="17">
        <v>87390984</v>
      </c>
      <c r="M288" s="19">
        <v>10165345267.23</v>
      </c>
      <c r="N288" s="17"/>
      <c r="O288" s="17"/>
      <c r="P288" s="15">
        <f t="shared" si="55"/>
        <v>50181053842</v>
      </c>
      <c r="Q288" s="17"/>
      <c r="R288" s="17">
        <v>50181053842</v>
      </c>
      <c r="S288" s="15">
        <f t="shared" si="56"/>
        <v>2578933922925.0601</v>
      </c>
      <c r="T288" s="20">
        <v>270553366308</v>
      </c>
      <c r="U288" s="20">
        <v>434384956834</v>
      </c>
      <c r="V288" s="20">
        <v>1248794985668.2</v>
      </c>
      <c r="W288" s="20">
        <v>1750881820118.5801</v>
      </c>
      <c r="X288" s="20">
        <v>23294055537.299999</v>
      </c>
      <c r="Y288" s="20">
        <v>20402742155</v>
      </c>
      <c r="Z288" s="20">
        <v>-1169378003696.02</v>
      </c>
      <c r="AA288" s="15">
        <f t="shared" si="57"/>
        <v>0</v>
      </c>
      <c r="AB288" s="17"/>
      <c r="AC288" s="15">
        <f t="shared" si="58"/>
        <v>16081754696.279999</v>
      </c>
      <c r="AD288" s="17">
        <v>1711081432</v>
      </c>
      <c r="AE288" s="17"/>
      <c r="AF288" s="19">
        <v>1074498164.3800001</v>
      </c>
      <c r="AG288" s="17">
        <v>13296175099.9</v>
      </c>
      <c r="AH288" s="14">
        <f t="shared" si="59"/>
        <v>2778575661862.1899</v>
      </c>
      <c r="AI288" s="15">
        <f t="shared" si="60"/>
        <v>12981067289.33</v>
      </c>
      <c r="AJ288" s="18">
        <f t="shared" si="61"/>
        <v>11360255539.33</v>
      </c>
      <c r="AK288" s="19">
        <v>1767669823</v>
      </c>
      <c r="AL288" s="17"/>
      <c r="AM288" s="17"/>
      <c r="AN288" s="19">
        <v>275335809.32999998</v>
      </c>
      <c r="AO288" s="19">
        <v>9269284007</v>
      </c>
      <c r="AP288" s="19">
        <v>47965900</v>
      </c>
      <c r="AQ288" s="18">
        <f t="shared" si="62"/>
        <v>1620811750</v>
      </c>
      <c r="AR288" s="17"/>
      <c r="AS288" s="19">
        <v>1620811750</v>
      </c>
      <c r="AT288" s="15">
        <f t="shared" si="64"/>
        <v>2765594594572.8599</v>
      </c>
      <c r="AU288" s="18">
        <f t="shared" si="64"/>
        <v>2765594594572.8599</v>
      </c>
      <c r="AV288" s="19">
        <v>2765594594572.8599</v>
      </c>
    </row>
    <row r="289" spans="1:48" x14ac:dyDescent="0.25">
      <c r="A289" s="10">
        <v>288</v>
      </c>
      <c r="B289" s="11" t="s">
        <v>608</v>
      </c>
      <c r="C289" s="12" t="s">
        <v>609</v>
      </c>
      <c r="D289" s="13" t="s">
        <v>48</v>
      </c>
      <c r="E289" s="14">
        <f t="shared" si="53"/>
        <v>1327235415635.46</v>
      </c>
      <c r="F289" s="15">
        <f t="shared" si="54"/>
        <v>61245729477.791</v>
      </c>
      <c r="G289" s="16">
        <v>30090534555.621002</v>
      </c>
      <c r="H289" s="17"/>
      <c r="I289" s="17">
        <v>18737862988.959999</v>
      </c>
      <c r="J289" s="17">
        <v>5542766908</v>
      </c>
      <c r="K289" s="17">
        <v>-5217569971.6000004</v>
      </c>
      <c r="L289" s="17">
        <v>77825316.650000006</v>
      </c>
      <c r="M289" s="17">
        <v>12014309680.16</v>
      </c>
      <c r="N289" s="17"/>
      <c r="O289" s="17"/>
      <c r="P289" s="15">
        <f t="shared" si="55"/>
        <v>41565576350</v>
      </c>
      <c r="Q289" s="17"/>
      <c r="R289" s="17">
        <v>41565576350</v>
      </c>
      <c r="S289" s="15">
        <f t="shared" si="56"/>
        <v>1149523383212.189</v>
      </c>
      <c r="T289" s="17">
        <v>248329753603.45001</v>
      </c>
      <c r="U289" s="17">
        <v>235473574189.03</v>
      </c>
      <c r="V289" s="17">
        <v>430716304056.94</v>
      </c>
      <c r="W289" s="17">
        <v>663888225579.07898</v>
      </c>
      <c r="X289" s="17">
        <v>18150737945.580002</v>
      </c>
      <c r="Y289" s="17">
        <v>3745700467</v>
      </c>
      <c r="Z289" s="17">
        <v>-450780912628.89001</v>
      </c>
      <c r="AA289" s="15">
        <f t="shared" si="57"/>
        <v>0</v>
      </c>
      <c r="AB289" s="17"/>
      <c r="AC289" s="15">
        <f t="shared" si="58"/>
        <v>74900726595.479996</v>
      </c>
      <c r="AD289" s="17">
        <v>3264134132.6399999</v>
      </c>
      <c r="AE289" s="17"/>
      <c r="AF289" s="17">
        <v>413479000</v>
      </c>
      <c r="AG289" s="17">
        <v>71223113462.839996</v>
      </c>
      <c r="AH289" s="14">
        <f t="shared" si="59"/>
        <v>1327235415635.4602</v>
      </c>
      <c r="AI289" s="15">
        <f t="shared" si="60"/>
        <v>13494233535.84</v>
      </c>
      <c r="AJ289" s="18">
        <f t="shared" si="61"/>
        <v>13345403499</v>
      </c>
      <c r="AK289" s="17">
        <v>311272</v>
      </c>
      <c r="AL289" s="17"/>
      <c r="AM289" s="17"/>
      <c r="AN289" s="17">
        <v>209560465</v>
      </c>
      <c r="AO289" s="17">
        <v>4776361696</v>
      </c>
      <c r="AP289" s="17">
        <v>8359170066</v>
      </c>
      <c r="AQ289" s="18">
        <f t="shared" si="62"/>
        <v>148830036.84</v>
      </c>
      <c r="AR289" s="17"/>
      <c r="AS289" s="17">
        <v>148830036.84</v>
      </c>
      <c r="AT289" s="15">
        <f t="shared" si="64"/>
        <v>1313741182099.6201</v>
      </c>
      <c r="AU289" s="18">
        <f t="shared" si="64"/>
        <v>1313741182099.6201</v>
      </c>
      <c r="AV289" s="17">
        <v>1313741182099.6201</v>
      </c>
    </row>
    <row r="290" spans="1:48" x14ac:dyDescent="0.25">
      <c r="A290" s="10">
        <v>289</v>
      </c>
      <c r="B290" s="11" t="s">
        <v>610</v>
      </c>
      <c r="C290" s="12" t="s">
        <v>1168</v>
      </c>
      <c r="D290" s="13" t="s">
        <v>59</v>
      </c>
      <c r="E290" s="14">
        <f t="shared" si="53"/>
        <v>17193797751773.42</v>
      </c>
      <c r="F290" s="15">
        <f t="shared" si="54"/>
        <v>841208675235.36987</v>
      </c>
      <c r="G290" s="16">
        <v>640508046239.92993</v>
      </c>
      <c r="H290" s="17"/>
      <c r="I290" s="17">
        <v>135774664092.28999</v>
      </c>
      <c r="J290" s="17"/>
      <c r="K290" s="17"/>
      <c r="L290" s="17">
        <v>405411833.33999997</v>
      </c>
      <c r="M290" s="17">
        <v>64520553069.809998</v>
      </c>
      <c r="N290" s="17"/>
      <c r="O290" s="17"/>
      <c r="P290" s="15">
        <f t="shared" si="55"/>
        <v>837837638623.01001</v>
      </c>
      <c r="Q290" s="17">
        <v>216842491.00999999</v>
      </c>
      <c r="R290" s="17">
        <v>837620796132</v>
      </c>
      <c r="S290" s="15">
        <f t="shared" si="56"/>
        <v>15016738871108.439</v>
      </c>
      <c r="T290" s="17">
        <v>7902000826892.9902</v>
      </c>
      <c r="U290" s="17">
        <v>2041569302143.3301</v>
      </c>
      <c r="V290" s="17">
        <v>4182825384795.4102</v>
      </c>
      <c r="W290" s="17">
        <v>4716025931580.8398</v>
      </c>
      <c r="X290" s="17">
        <v>200692933749.89999</v>
      </c>
      <c r="Y290" s="17">
        <v>257889054935.66</v>
      </c>
      <c r="Z290" s="17">
        <v>-4284264562989.6899</v>
      </c>
      <c r="AA290" s="15">
        <f t="shared" si="57"/>
        <v>0</v>
      </c>
      <c r="AB290" s="17"/>
      <c r="AC290" s="15">
        <f t="shared" si="58"/>
        <v>498012566806.59998</v>
      </c>
      <c r="AD290" s="17"/>
      <c r="AE290" s="17"/>
      <c r="AF290" s="17">
        <v>4822589975.8000002</v>
      </c>
      <c r="AG290" s="17">
        <v>493189976830.79999</v>
      </c>
      <c r="AH290" s="14">
        <f t="shared" si="59"/>
        <v>17193797751773.391</v>
      </c>
      <c r="AI290" s="15">
        <f t="shared" si="60"/>
        <v>1064671797133.0901</v>
      </c>
      <c r="AJ290" s="18">
        <f t="shared" si="61"/>
        <v>1064671797133.0901</v>
      </c>
      <c r="AK290" s="17"/>
      <c r="AL290" s="17"/>
      <c r="AM290" s="17"/>
      <c r="AN290" s="17">
        <v>2645991594.6199999</v>
      </c>
      <c r="AO290" s="17">
        <v>616263203714.06006</v>
      </c>
      <c r="AP290" s="17">
        <v>445762601824.40997</v>
      </c>
      <c r="AQ290" s="18">
        <f t="shared" si="62"/>
        <v>0</v>
      </c>
      <c r="AR290" s="17"/>
      <c r="AS290" s="17"/>
      <c r="AT290" s="15">
        <f t="shared" si="64"/>
        <v>16129125954640.301</v>
      </c>
      <c r="AU290" s="18">
        <f t="shared" si="64"/>
        <v>16129125954640.301</v>
      </c>
      <c r="AV290" s="17">
        <v>16129125954640.301</v>
      </c>
    </row>
    <row r="291" spans="1:48" x14ac:dyDescent="0.25">
      <c r="A291" s="10">
        <v>290</v>
      </c>
      <c r="B291" s="11" t="s">
        <v>611</v>
      </c>
      <c r="C291" s="12" t="s">
        <v>612</v>
      </c>
      <c r="D291" s="13" t="s">
        <v>48</v>
      </c>
      <c r="E291" s="14">
        <f t="shared" si="53"/>
        <v>3539665058842.0396</v>
      </c>
      <c r="F291" s="15">
        <f t="shared" si="54"/>
        <v>290340199086.08997</v>
      </c>
      <c r="G291" s="16">
        <v>190151868668.90002</v>
      </c>
      <c r="H291" s="17"/>
      <c r="I291" s="17">
        <v>56488971861</v>
      </c>
      <c r="J291" s="17">
        <v>55803995644.980003</v>
      </c>
      <c r="K291" s="17">
        <v>-35620545574.790001</v>
      </c>
      <c r="L291" s="17"/>
      <c r="M291" s="17">
        <v>23515908486</v>
      </c>
      <c r="N291" s="17"/>
      <c r="O291" s="17"/>
      <c r="P291" s="15">
        <f t="shared" si="55"/>
        <v>1143695057986.8999</v>
      </c>
      <c r="Q291" s="17"/>
      <c r="R291" s="17">
        <v>1143695057986.8999</v>
      </c>
      <c r="S291" s="15">
        <f t="shared" si="56"/>
        <v>1934323968391</v>
      </c>
      <c r="T291" s="17">
        <v>538397353739.14001</v>
      </c>
      <c r="U291" s="17">
        <v>483629378438.67999</v>
      </c>
      <c r="V291" s="17">
        <v>902438124724.46997</v>
      </c>
      <c r="W291" s="17">
        <v>1393943867315.3999</v>
      </c>
      <c r="X291" s="17">
        <v>62990479503.410004</v>
      </c>
      <c r="Y291" s="17">
        <v>3342071200</v>
      </c>
      <c r="Z291" s="17">
        <v>-1450417306530.1001</v>
      </c>
      <c r="AA291" s="15">
        <f t="shared" si="57"/>
        <v>0</v>
      </c>
      <c r="AB291" s="17"/>
      <c r="AC291" s="15">
        <f t="shared" si="58"/>
        <v>171305833378.05002</v>
      </c>
      <c r="AD291" s="17">
        <v>56466250</v>
      </c>
      <c r="AE291" s="17"/>
      <c r="AF291" s="17">
        <v>806891578.39999962</v>
      </c>
      <c r="AG291" s="17">
        <v>170442475549.65002</v>
      </c>
      <c r="AH291" s="14">
        <f t="shared" si="59"/>
        <v>3539665058842.1499</v>
      </c>
      <c r="AI291" s="15">
        <f t="shared" si="60"/>
        <v>17966715391.349998</v>
      </c>
      <c r="AJ291" s="18">
        <f t="shared" si="61"/>
        <v>17966715391.349998</v>
      </c>
      <c r="AK291" s="17"/>
      <c r="AL291" s="17"/>
      <c r="AM291" s="17"/>
      <c r="AN291" s="17">
        <v>794639714</v>
      </c>
      <c r="AO291" s="17"/>
      <c r="AP291" s="17">
        <v>17172075677.35</v>
      </c>
      <c r="AQ291" s="18">
        <f t="shared" si="62"/>
        <v>0</v>
      </c>
      <c r="AR291" s="17"/>
      <c r="AS291" s="17"/>
      <c r="AT291" s="15">
        <f t="shared" si="64"/>
        <v>3521698343450.7998</v>
      </c>
      <c r="AU291" s="18">
        <f t="shared" si="64"/>
        <v>3521698343450.7998</v>
      </c>
      <c r="AV291" s="17">
        <v>3521698343450.7998</v>
      </c>
    </row>
    <row r="292" spans="1:48" x14ac:dyDescent="0.25">
      <c r="A292" s="10">
        <v>291</v>
      </c>
      <c r="B292" s="11" t="s">
        <v>613</v>
      </c>
      <c r="C292" s="12" t="s">
        <v>614</v>
      </c>
      <c r="D292" s="13" t="s">
        <v>48</v>
      </c>
      <c r="E292" s="14">
        <f t="shared" si="53"/>
        <v>2267323859376.6406</v>
      </c>
      <c r="F292" s="15">
        <f t="shared" si="54"/>
        <v>206262952549.14001</v>
      </c>
      <c r="G292" s="16">
        <v>155938025577.65002</v>
      </c>
      <c r="H292" s="17"/>
      <c r="I292" s="17">
        <v>37394419384.5</v>
      </c>
      <c r="J292" s="17">
        <v>4869471075</v>
      </c>
      <c r="K292" s="17"/>
      <c r="L292" s="17"/>
      <c r="M292" s="17">
        <v>8061036511.9899998</v>
      </c>
      <c r="N292" s="17"/>
      <c r="O292" s="17"/>
      <c r="P292" s="15">
        <f t="shared" si="55"/>
        <v>171615950069.17001</v>
      </c>
      <c r="Q292" s="17"/>
      <c r="R292" s="17">
        <v>171615950069.17001</v>
      </c>
      <c r="S292" s="15">
        <f t="shared" si="56"/>
        <v>1810173787399.3005</v>
      </c>
      <c r="T292" s="17">
        <v>320245885267.03003</v>
      </c>
      <c r="U292" s="17">
        <v>267194439924.39001</v>
      </c>
      <c r="V292" s="17">
        <v>948928155754.30005</v>
      </c>
      <c r="W292" s="17">
        <v>1726493227109.6201</v>
      </c>
      <c r="X292" s="17">
        <v>42620814569.739998</v>
      </c>
      <c r="Y292" s="17">
        <v>82747145969.580002</v>
      </c>
      <c r="Z292" s="17">
        <v>-1578055881195.3601</v>
      </c>
      <c r="AA292" s="15">
        <f t="shared" si="57"/>
        <v>0</v>
      </c>
      <c r="AB292" s="17"/>
      <c r="AC292" s="15">
        <f t="shared" si="58"/>
        <v>79271169359.029999</v>
      </c>
      <c r="AD292" s="17">
        <v>371357307.55000001</v>
      </c>
      <c r="AE292" s="17"/>
      <c r="AF292" s="17">
        <v>4942599083.5900002</v>
      </c>
      <c r="AG292" s="17">
        <v>73957212967.889999</v>
      </c>
      <c r="AH292" s="14">
        <f t="shared" si="59"/>
        <v>2267323859376.6602</v>
      </c>
      <c r="AI292" s="15">
        <f t="shared" si="60"/>
        <v>45602674624</v>
      </c>
      <c r="AJ292" s="18">
        <f t="shared" si="61"/>
        <v>45602674624</v>
      </c>
      <c r="AK292" s="17"/>
      <c r="AL292" s="17"/>
      <c r="AM292" s="17"/>
      <c r="AN292" s="17">
        <v>79916000</v>
      </c>
      <c r="AO292" s="17">
        <v>839855650</v>
      </c>
      <c r="AP292" s="17">
        <v>44682902974</v>
      </c>
      <c r="AQ292" s="18">
        <f t="shared" si="62"/>
        <v>0</v>
      </c>
      <c r="AR292" s="17"/>
      <c r="AS292" s="17"/>
      <c r="AT292" s="15">
        <f t="shared" si="64"/>
        <v>2221721184752.6602</v>
      </c>
      <c r="AU292" s="18">
        <f t="shared" si="64"/>
        <v>2221721184752.6602</v>
      </c>
      <c r="AV292" s="17">
        <v>2221721184752.6602</v>
      </c>
    </row>
    <row r="293" spans="1:48" x14ac:dyDescent="0.25">
      <c r="A293" s="10">
        <v>292</v>
      </c>
      <c r="B293" s="11" t="s">
        <v>615</v>
      </c>
      <c r="C293" s="12" t="s">
        <v>616</v>
      </c>
      <c r="D293" s="13" t="s">
        <v>48</v>
      </c>
      <c r="E293" s="14">
        <f t="shared" si="53"/>
        <v>2887851963080.21</v>
      </c>
      <c r="F293" s="15">
        <f t="shared" si="54"/>
        <v>335400078992.75006</v>
      </c>
      <c r="G293" s="16">
        <v>187254516234.38</v>
      </c>
      <c r="H293" s="17"/>
      <c r="I293" s="17">
        <v>121169780346.52</v>
      </c>
      <c r="J293" s="17">
        <v>17602958692.27</v>
      </c>
      <c r="K293" s="17">
        <v>-7293335999.6800003</v>
      </c>
      <c r="L293" s="17"/>
      <c r="M293" s="17">
        <v>16666159719.26</v>
      </c>
      <c r="N293" s="17"/>
      <c r="O293" s="17"/>
      <c r="P293" s="15">
        <f t="shared" si="55"/>
        <v>88464077944.100006</v>
      </c>
      <c r="Q293" s="17">
        <v>9875000</v>
      </c>
      <c r="R293" s="17">
        <v>88454202944.100006</v>
      </c>
      <c r="S293" s="15">
        <f t="shared" si="56"/>
        <v>2455839984976.3599</v>
      </c>
      <c r="T293" s="17">
        <v>570813041246</v>
      </c>
      <c r="U293" s="17">
        <v>383772162574.62</v>
      </c>
      <c r="V293" s="17">
        <v>903578942167.23999</v>
      </c>
      <c r="W293" s="17">
        <v>1527341460521.3999</v>
      </c>
      <c r="X293" s="17">
        <v>47866745921.720001</v>
      </c>
      <c r="Y293" s="17">
        <v>4449078700</v>
      </c>
      <c r="Z293" s="17">
        <v>-981981446154.62</v>
      </c>
      <c r="AA293" s="15">
        <f t="shared" si="57"/>
        <v>0</v>
      </c>
      <c r="AB293" s="17"/>
      <c r="AC293" s="15">
        <f t="shared" si="58"/>
        <v>8147821167</v>
      </c>
      <c r="AD293" s="17"/>
      <c r="AE293" s="17"/>
      <c r="AF293" s="17">
        <v>2195124728</v>
      </c>
      <c r="AG293" s="17">
        <v>5952696439</v>
      </c>
      <c r="AH293" s="14">
        <f t="shared" si="59"/>
        <v>2887851963080.2002</v>
      </c>
      <c r="AI293" s="15">
        <f t="shared" si="60"/>
        <v>108124446648</v>
      </c>
      <c r="AJ293" s="18">
        <f t="shared" si="61"/>
        <v>108124446648</v>
      </c>
      <c r="AK293" s="17">
        <v>5537301</v>
      </c>
      <c r="AL293" s="17"/>
      <c r="AM293" s="17"/>
      <c r="AN293" s="17">
        <v>102796366</v>
      </c>
      <c r="AO293" s="17">
        <v>13753763411</v>
      </c>
      <c r="AP293" s="17">
        <v>94262349570</v>
      </c>
      <c r="AQ293" s="18">
        <f t="shared" si="62"/>
        <v>0</v>
      </c>
      <c r="AR293" s="17"/>
      <c r="AS293" s="17"/>
      <c r="AT293" s="15">
        <f t="shared" si="64"/>
        <v>2779727516432.2002</v>
      </c>
      <c r="AU293" s="18">
        <f t="shared" si="64"/>
        <v>2779727516432.2002</v>
      </c>
      <c r="AV293" s="17">
        <v>2779727516432.2002</v>
      </c>
    </row>
    <row r="294" spans="1:48" x14ac:dyDescent="0.25">
      <c r="A294" s="10">
        <v>293</v>
      </c>
      <c r="B294" s="11" t="s">
        <v>617</v>
      </c>
      <c r="C294" s="12" t="s">
        <v>618</v>
      </c>
      <c r="D294" s="13" t="s">
        <v>48</v>
      </c>
      <c r="E294" s="14">
        <f t="shared" si="53"/>
        <v>2124880963548.9702</v>
      </c>
      <c r="F294" s="15">
        <f t="shared" si="54"/>
        <v>233097872912.98996</v>
      </c>
      <c r="G294" s="16">
        <v>122467077232.3</v>
      </c>
      <c r="H294" s="17"/>
      <c r="I294" s="17">
        <v>84671321426</v>
      </c>
      <c r="J294" s="17">
        <v>15207727310</v>
      </c>
      <c r="K294" s="17">
        <v>-2150843196.2199998</v>
      </c>
      <c r="L294" s="17">
        <v>142322083.33000001</v>
      </c>
      <c r="M294" s="17">
        <v>12760268057.58</v>
      </c>
      <c r="N294" s="17"/>
      <c r="O294" s="17"/>
      <c r="P294" s="15">
        <f t="shared" si="55"/>
        <v>143210102619.60999</v>
      </c>
      <c r="Q294" s="17"/>
      <c r="R294" s="17">
        <v>143210102619.60999</v>
      </c>
      <c r="S294" s="15">
        <f t="shared" si="56"/>
        <v>1737800715204.2703</v>
      </c>
      <c r="T294" s="17">
        <v>290440706708</v>
      </c>
      <c r="U294" s="17">
        <v>360698248573.58002</v>
      </c>
      <c r="V294" s="17">
        <v>858742006778.81006</v>
      </c>
      <c r="W294" s="17">
        <v>1664851810677.25</v>
      </c>
      <c r="X294" s="17">
        <v>33405171927.400002</v>
      </c>
      <c r="Y294" s="17">
        <v>24729968343.369999</v>
      </c>
      <c r="Z294" s="17">
        <v>-1495067197804.1399</v>
      </c>
      <c r="AA294" s="15">
        <f t="shared" si="57"/>
        <v>0</v>
      </c>
      <c r="AB294" s="17"/>
      <c r="AC294" s="15">
        <f t="shared" si="58"/>
        <v>10772272812.1</v>
      </c>
      <c r="AD294" s="17"/>
      <c r="AE294" s="17"/>
      <c r="AF294" s="17">
        <v>1003726672</v>
      </c>
      <c r="AG294" s="17">
        <v>9768546140.1000004</v>
      </c>
      <c r="AH294" s="14">
        <f t="shared" si="59"/>
        <v>2124880963548.97</v>
      </c>
      <c r="AI294" s="15">
        <f t="shared" si="60"/>
        <v>102441939361.89999</v>
      </c>
      <c r="AJ294" s="18">
        <f t="shared" si="61"/>
        <v>102441939361.89999</v>
      </c>
      <c r="AK294" s="17"/>
      <c r="AL294" s="17"/>
      <c r="AM294" s="17"/>
      <c r="AN294" s="17">
        <v>40844662</v>
      </c>
      <c r="AO294" s="17">
        <v>13508129386.9</v>
      </c>
      <c r="AP294" s="17">
        <v>88892965313</v>
      </c>
      <c r="AQ294" s="18">
        <f t="shared" si="62"/>
        <v>0</v>
      </c>
      <c r="AR294" s="17"/>
      <c r="AS294" s="17"/>
      <c r="AT294" s="15">
        <f t="shared" si="64"/>
        <v>2022439024187.0701</v>
      </c>
      <c r="AU294" s="18">
        <f t="shared" si="64"/>
        <v>2022439024187.0701</v>
      </c>
      <c r="AV294" s="17">
        <v>2022439024187.0701</v>
      </c>
    </row>
    <row r="295" spans="1:48" x14ac:dyDescent="0.25">
      <c r="A295" s="10">
        <v>294</v>
      </c>
      <c r="B295" s="11" t="s">
        <v>619</v>
      </c>
      <c r="C295" s="12" t="s">
        <v>620</v>
      </c>
      <c r="D295" s="13" t="s">
        <v>48</v>
      </c>
      <c r="E295" s="14">
        <f t="shared" si="53"/>
        <v>2449450924412.7798</v>
      </c>
      <c r="F295" s="15">
        <f t="shared" si="54"/>
        <v>245340224587.28998</v>
      </c>
      <c r="G295" s="16">
        <v>171452114760.91</v>
      </c>
      <c r="H295" s="17"/>
      <c r="I295" s="17">
        <v>34845807514</v>
      </c>
      <c r="J295" s="17">
        <v>30868961169.369999</v>
      </c>
      <c r="K295" s="17">
        <v>-3263549986.5999999</v>
      </c>
      <c r="L295" s="17">
        <v>1558020000</v>
      </c>
      <c r="M295" s="17">
        <v>9878871129.6100006</v>
      </c>
      <c r="N295" s="17"/>
      <c r="O295" s="17"/>
      <c r="P295" s="15">
        <f t="shared" si="55"/>
        <v>142467426160.13</v>
      </c>
      <c r="Q295" s="17">
        <v>22737500</v>
      </c>
      <c r="R295" s="17">
        <v>142444688660.13</v>
      </c>
      <c r="S295" s="15">
        <f t="shared" si="56"/>
        <v>1924377573568.25</v>
      </c>
      <c r="T295" s="17">
        <v>351495048965.53998</v>
      </c>
      <c r="U295" s="17">
        <v>309492072934.39001</v>
      </c>
      <c r="V295" s="17">
        <v>735446105866.67004</v>
      </c>
      <c r="W295" s="17">
        <v>1334610355404.0801</v>
      </c>
      <c r="X295" s="17">
        <v>12068605604.84</v>
      </c>
      <c r="Y295" s="17">
        <v>8349165820</v>
      </c>
      <c r="Z295" s="17">
        <v>-827083781027.27002</v>
      </c>
      <c r="AA295" s="15">
        <f t="shared" si="57"/>
        <v>0</v>
      </c>
      <c r="AB295" s="17"/>
      <c r="AC295" s="15">
        <f t="shared" si="58"/>
        <v>137265700097.10999</v>
      </c>
      <c r="AD295" s="17">
        <v>10000000</v>
      </c>
      <c r="AE295" s="17"/>
      <c r="AF295" s="17">
        <v>316900000</v>
      </c>
      <c r="AG295" s="17">
        <v>136938800097.10999</v>
      </c>
      <c r="AH295" s="14">
        <f t="shared" si="59"/>
        <v>2449450924412.7798</v>
      </c>
      <c r="AI295" s="15">
        <f t="shared" si="60"/>
        <v>56209745983</v>
      </c>
      <c r="AJ295" s="18">
        <f t="shared" si="61"/>
        <v>56209745983</v>
      </c>
      <c r="AK295" s="17">
        <v>5807500</v>
      </c>
      <c r="AL295" s="17"/>
      <c r="AM295" s="17"/>
      <c r="AN295" s="17"/>
      <c r="AO295" s="17">
        <v>12898045619</v>
      </c>
      <c r="AP295" s="17">
        <v>43305892864</v>
      </c>
      <c r="AQ295" s="18">
        <f t="shared" si="62"/>
        <v>0</v>
      </c>
      <c r="AR295" s="17"/>
      <c r="AS295" s="17"/>
      <c r="AT295" s="15">
        <f t="shared" si="64"/>
        <v>2393241178429.7798</v>
      </c>
      <c r="AU295" s="18">
        <f t="shared" si="64"/>
        <v>2393241178429.7798</v>
      </c>
      <c r="AV295" s="17">
        <v>2393241178429.7798</v>
      </c>
    </row>
    <row r="296" spans="1:48" x14ac:dyDescent="0.25">
      <c r="A296" s="10">
        <v>295</v>
      </c>
      <c r="B296" s="11" t="s">
        <v>621</v>
      </c>
      <c r="C296" s="12" t="s">
        <v>622</v>
      </c>
      <c r="D296" s="13" t="s">
        <v>48</v>
      </c>
      <c r="E296" s="14">
        <f t="shared" si="53"/>
        <v>2917544725762.3994</v>
      </c>
      <c r="F296" s="15">
        <f t="shared" si="54"/>
        <v>150526460720.79999</v>
      </c>
      <c r="G296" s="16">
        <v>10267751524.82</v>
      </c>
      <c r="H296" s="17"/>
      <c r="I296" s="17">
        <v>139459878843.37</v>
      </c>
      <c r="J296" s="17">
        <v>732758606.46000004</v>
      </c>
      <c r="K296" s="17">
        <v>-18955895646.110001</v>
      </c>
      <c r="L296" s="17"/>
      <c r="M296" s="17">
        <v>19021967392.259998</v>
      </c>
      <c r="N296" s="17"/>
      <c r="O296" s="17"/>
      <c r="P296" s="15">
        <f t="shared" si="55"/>
        <v>145522045193.60001</v>
      </c>
      <c r="Q296" s="17"/>
      <c r="R296" s="17">
        <v>145522045193.60001</v>
      </c>
      <c r="S296" s="15">
        <f t="shared" si="56"/>
        <v>2499783268895.7695</v>
      </c>
      <c r="T296" s="17">
        <v>354573101211.19</v>
      </c>
      <c r="U296" s="17">
        <v>398402698719.41998</v>
      </c>
      <c r="V296" s="17">
        <v>996164969715.78003</v>
      </c>
      <c r="W296" s="17">
        <v>2423140239358.5</v>
      </c>
      <c r="X296" s="17">
        <v>33280404166.82</v>
      </c>
      <c r="Y296" s="17">
        <v>266567801937.06</v>
      </c>
      <c r="Z296" s="17">
        <v>-1972345946213</v>
      </c>
      <c r="AA296" s="15">
        <f t="shared" si="57"/>
        <v>0</v>
      </c>
      <c r="AB296" s="17"/>
      <c r="AC296" s="15">
        <f t="shared" si="58"/>
        <v>121712950952.23</v>
      </c>
      <c r="AD296" s="17">
        <v>546188061</v>
      </c>
      <c r="AE296" s="17"/>
      <c r="AF296" s="17">
        <v>15013184477.549999</v>
      </c>
      <c r="AG296" s="17">
        <v>106153578413.67999</v>
      </c>
      <c r="AH296" s="14">
        <f t="shared" si="59"/>
        <v>2917544725762.5</v>
      </c>
      <c r="AI296" s="15">
        <f t="shared" si="60"/>
        <v>36493103581</v>
      </c>
      <c r="AJ296" s="18">
        <f t="shared" si="61"/>
        <v>36493103581</v>
      </c>
      <c r="AK296" s="17">
        <v>67480633</v>
      </c>
      <c r="AL296" s="17"/>
      <c r="AM296" s="17"/>
      <c r="AN296" s="17"/>
      <c r="AO296" s="17">
        <v>10574795867</v>
      </c>
      <c r="AP296" s="17">
        <v>25850827081</v>
      </c>
      <c r="AQ296" s="18">
        <f t="shared" si="62"/>
        <v>0</v>
      </c>
      <c r="AR296" s="17"/>
      <c r="AS296" s="17"/>
      <c r="AT296" s="15">
        <f t="shared" si="64"/>
        <v>2881051622181.5</v>
      </c>
      <c r="AU296" s="18">
        <f t="shared" si="64"/>
        <v>2881051622181.5</v>
      </c>
      <c r="AV296" s="17">
        <v>2881051622181.5</v>
      </c>
    </row>
    <row r="297" spans="1:48" x14ac:dyDescent="0.25">
      <c r="A297" s="10">
        <v>296</v>
      </c>
      <c r="B297" s="11" t="s">
        <v>623</v>
      </c>
      <c r="C297" s="12" t="s">
        <v>624</v>
      </c>
      <c r="D297" s="13" t="s">
        <v>48</v>
      </c>
      <c r="E297" s="14">
        <f t="shared" si="53"/>
        <v>3683427305727.3394</v>
      </c>
      <c r="F297" s="15">
        <f t="shared" si="54"/>
        <v>146939701966.88998</v>
      </c>
      <c r="G297" s="16">
        <v>116009007626.05</v>
      </c>
      <c r="H297" s="17"/>
      <c r="I297" s="17">
        <v>38865385150</v>
      </c>
      <c r="J297" s="17">
        <v>1691402836.02</v>
      </c>
      <c r="K297" s="17">
        <v>-20621923104.360001</v>
      </c>
      <c r="L297" s="17"/>
      <c r="M297" s="17">
        <v>10995829459.18</v>
      </c>
      <c r="N297" s="17"/>
      <c r="O297" s="17"/>
      <c r="P297" s="15">
        <f t="shared" si="55"/>
        <v>214088245762.17999</v>
      </c>
      <c r="Q297" s="17">
        <v>6131086450</v>
      </c>
      <c r="R297" s="17">
        <v>207957159312.17999</v>
      </c>
      <c r="S297" s="15">
        <f t="shared" si="56"/>
        <v>3279980647858.2695</v>
      </c>
      <c r="T297" s="17">
        <v>1163311123001</v>
      </c>
      <c r="U297" s="17">
        <v>385130208018.40997</v>
      </c>
      <c r="V297" s="17">
        <v>731705929336.69995</v>
      </c>
      <c r="W297" s="17">
        <v>1922862319101.72</v>
      </c>
      <c r="X297" s="17">
        <v>65003370623.440002</v>
      </c>
      <c r="Y297" s="17">
        <v>175980515511</v>
      </c>
      <c r="Z297" s="17">
        <v>-1164012817734</v>
      </c>
      <c r="AA297" s="15">
        <f t="shared" si="57"/>
        <v>0</v>
      </c>
      <c r="AB297" s="17"/>
      <c r="AC297" s="15">
        <f t="shared" si="58"/>
        <v>42418710140</v>
      </c>
      <c r="AD297" s="17">
        <v>32593860</v>
      </c>
      <c r="AE297" s="17">
        <v>27054000000</v>
      </c>
      <c r="AF297" s="17">
        <v>5680502195</v>
      </c>
      <c r="AG297" s="17">
        <v>9651614085</v>
      </c>
      <c r="AH297" s="14">
        <f t="shared" si="59"/>
        <v>3683427305727.3398</v>
      </c>
      <c r="AI297" s="15">
        <f t="shared" si="60"/>
        <v>13997942106.959999</v>
      </c>
      <c r="AJ297" s="18">
        <f t="shared" si="61"/>
        <v>13997942106.959999</v>
      </c>
      <c r="AK297" s="17"/>
      <c r="AL297" s="17"/>
      <c r="AM297" s="17"/>
      <c r="AN297" s="17">
        <v>275471836.95999998</v>
      </c>
      <c r="AO297" s="17">
        <v>8394408175</v>
      </c>
      <c r="AP297" s="17">
        <v>5328062095</v>
      </c>
      <c r="AQ297" s="18">
        <f t="shared" si="62"/>
        <v>0</v>
      </c>
      <c r="AR297" s="17"/>
      <c r="AS297" s="17"/>
      <c r="AT297" s="15">
        <f t="shared" si="64"/>
        <v>3669429363620.3799</v>
      </c>
      <c r="AU297" s="18">
        <f t="shared" si="64"/>
        <v>3669429363620.3799</v>
      </c>
      <c r="AV297" s="17">
        <v>3669429363620.3799</v>
      </c>
    </row>
    <row r="298" spans="1:48" x14ac:dyDescent="0.25">
      <c r="A298" s="10">
        <v>297</v>
      </c>
      <c r="B298" s="11" t="s">
        <v>625</v>
      </c>
      <c r="C298" s="12" t="s">
        <v>626</v>
      </c>
      <c r="D298" s="13" t="s">
        <v>48</v>
      </c>
      <c r="E298" s="14">
        <f t="shared" si="53"/>
        <v>3795282390957.8804</v>
      </c>
      <c r="F298" s="15">
        <f t="shared" si="54"/>
        <v>657616629306.06995</v>
      </c>
      <c r="G298" s="16">
        <v>581707591194.57996</v>
      </c>
      <c r="H298" s="17">
        <v>10000000000</v>
      </c>
      <c r="I298" s="17">
        <v>16971519291.549999</v>
      </c>
      <c r="J298" s="17">
        <v>43368148008.370003</v>
      </c>
      <c r="K298" s="17">
        <v>-15798836890.129999</v>
      </c>
      <c r="L298" s="17"/>
      <c r="M298" s="17">
        <v>21368207701.700001</v>
      </c>
      <c r="N298" s="17"/>
      <c r="O298" s="17"/>
      <c r="P298" s="15">
        <f t="shared" si="55"/>
        <v>109331479635.58</v>
      </c>
      <c r="Q298" s="17">
        <v>16757962716</v>
      </c>
      <c r="R298" s="17">
        <v>92573516919.580002</v>
      </c>
      <c r="S298" s="15">
        <f t="shared" si="56"/>
        <v>2990670411788.4604</v>
      </c>
      <c r="T298" s="17">
        <v>763558446638.71997</v>
      </c>
      <c r="U298" s="17">
        <v>336263216331.29999</v>
      </c>
      <c r="V298" s="17">
        <v>798460586174.32996</v>
      </c>
      <c r="W298" s="17">
        <v>1789162261572.8</v>
      </c>
      <c r="X298" s="17">
        <v>4647510145</v>
      </c>
      <c r="Y298" s="17">
        <v>280742238568.40002</v>
      </c>
      <c r="Z298" s="17">
        <v>-982163847642.08997</v>
      </c>
      <c r="AA298" s="15">
        <f t="shared" si="57"/>
        <v>0</v>
      </c>
      <c r="AB298" s="17"/>
      <c r="AC298" s="15">
        <f t="shared" si="58"/>
        <v>37663870227.769997</v>
      </c>
      <c r="AD298" s="17">
        <v>83293041.540000007</v>
      </c>
      <c r="AE298" s="17"/>
      <c r="AF298" s="17">
        <v>598994421.60000002</v>
      </c>
      <c r="AG298" s="17">
        <v>36981582764.629997</v>
      </c>
      <c r="AH298" s="14">
        <f t="shared" si="59"/>
        <v>3795282390957.8999</v>
      </c>
      <c r="AI298" s="15">
        <f t="shared" si="60"/>
        <v>194396386818.60001</v>
      </c>
      <c r="AJ298" s="18">
        <f t="shared" si="61"/>
        <v>194396386818.60001</v>
      </c>
      <c r="AK298" s="17">
        <v>1212702734</v>
      </c>
      <c r="AL298" s="17"/>
      <c r="AM298" s="17"/>
      <c r="AN298" s="17">
        <v>234552031.59999999</v>
      </c>
      <c r="AO298" s="17">
        <v>85937910</v>
      </c>
      <c r="AP298" s="17">
        <v>192863194143</v>
      </c>
      <c r="AQ298" s="18">
        <f t="shared" si="62"/>
        <v>0</v>
      </c>
      <c r="AR298" s="17"/>
      <c r="AS298" s="17"/>
      <c r="AT298" s="15">
        <f t="shared" si="64"/>
        <v>3600886004139.2998</v>
      </c>
      <c r="AU298" s="18">
        <f t="shared" si="64"/>
        <v>3600886004139.2998</v>
      </c>
      <c r="AV298" s="17">
        <v>3600886004139.2998</v>
      </c>
    </row>
    <row r="299" spans="1:48" x14ac:dyDescent="0.25">
      <c r="A299" s="10">
        <v>298</v>
      </c>
      <c r="B299" s="11" t="s">
        <v>627</v>
      </c>
      <c r="C299" s="12" t="s">
        <v>628</v>
      </c>
      <c r="D299" s="13" t="s">
        <v>48</v>
      </c>
      <c r="E299" s="14">
        <f t="shared" si="53"/>
        <v>1977278483556.1602</v>
      </c>
      <c r="F299" s="15">
        <f t="shared" si="54"/>
        <v>153653968919.18997</v>
      </c>
      <c r="G299" s="16">
        <v>93109231806.610001</v>
      </c>
      <c r="H299" s="17"/>
      <c r="I299" s="17">
        <v>19264625123</v>
      </c>
      <c r="J299" s="17">
        <v>43043964172.849998</v>
      </c>
      <c r="K299" s="17">
        <v>-12332159960.48</v>
      </c>
      <c r="L299" s="17">
        <v>30400000</v>
      </c>
      <c r="M299" s="17">
        <v>10537907777.209999</v>
      </c>
      <c r="N299" s="17"/>
      <c r="O299" s="17"/>
      <c r="P299" s="15">
        <f t="shared" si="55"/>
        <v>107453027608.83</v>
      </c>
      <c r="Q299" s="17">
        <v>33950000</v>
      </c>
      <c r="R299" s="17">
        <v>107419077608.83</v>
      </c>
      <c r="S299" s="15">
        <f t="shared" si="56"/>
        <v>1706766790353.8401</v>
      </c>
      <c r="T299" s="17">
        <v>358093887028.10999</v>
      </c>
      <c r="U299" s="17">
        <v>258140515443.31</v>
      </c>
      <c r="V299" s="17">
        <v>877865991905.04004</v>
      </c>
      <c r="W299" s="17">
        <v>1434383261981.9199</v>
      </c>
      <c r="X299" s="17">
        <v>21471893381</v>
      </c>
      <c r="Y299" s="17">
        <v>63344105191.470001</v>
      </c>
      <c r="Z299" s="17">
        <v>-1306532864577.01</v>
      </c>
      <c r="AA299" s="15">
        <f t="shared" si="57"/>
        <v>0</v>
      </c>
      <c r="AB299" s="17"/>
      <c r="AC299" s="15">
        <f t="shared" si="58"/>
        <v>9404696674.2999992</v>
      </c>
      <c r="AD299" s="17">
        <v>4235348496</v>
      </c>
      <c r="AE299" s="17"/>
      <c r="AF299" s="17">
        <v>1305389568.4000001</v>
      </c>
      <c r="AG299" s="17">
        <v>3863958609.9000001</v>
      </c>
      <c r="AH299" s="14">
        <f t="shared" si="59"/>
        <v>1977278483556.1602</v>
      </c>
      <c r="AI299" s="15">
        <f t="shared" si="60"/>
        <v>3984762367.1100001</v>
      </c>
      <c r="AJ299" s="18">
        <f t="shared" si="61"/>
        <v>3984762367.1100001</v>
      </c>
      <c r="AK299" s="17"/>
      <c r="AL299" s="17"/>
      <c r="AM299" s="17"/>
      <c r="AN299" s="17">
        <v>208991775.11000001</v>
      </c>
      <c r="AO299" s="17">
        <v>188516814</v>
      </c>
      <c r="AP299" s="17">
        <v>3587253778</v>
      </c>
      <c r="AQ299" s="18">
        <f t="shared" si="62"/>
        <v>0</v>
      </c>
      <c r="AR299" s="17"/>
      <c r="AS299" s="17"/>
      <c r="AT299" s="15">
        <f t="shared" si="64"/>
        <v>1973293721189.05</v>
      </c>
      <c r="AU299" s="18">
        <f t="shared" si="64"/>
        <v>1973293721189.05</v>
      </c>
      <c r="AV299" s="17">
        <v>1973293721189.05</v>
      </c>
    </row>
    <row r="300" spans="1:48" x14ac:dyDescent="0.25">
      <c r="A300" s="10">
        <v>299</v>
      </c>
      <c r="B300" s="11" t="s">
        <v>629</v>
      </c>
      <c r="C300" s="12" t="s">
        <v>630</v>
      </c>
      <c r="D300" s="13" t="s">
        <v>48</v>
      </c>
      <c r="E300" s="14">
        <f t="shared" si="53"/>
        <v>2687860209478.1797</v>
      </c>
      <c r="F300" s="15">
        <f t="shared" si="54"/>
        <v>319660509811.03003</v>
      </c>
      <c r="G300" s="16">
        <v>169774974590.18002</v>
      </c>
      <c r="H300" s="17"/>
      <c r="I300" s="17">
        <v>156386864502.47</v>
      </c>
      <c r="J300" s="17">
        <v>542477080</v>
      </c>
      <c r="K300" s="17">
        <v>-21918141892.619999</v>
      </c>
      <c r="L300" s="17"/>
      <c r="M300" s="17">
        <v>14874335531</v>
      </c>
      <c r="N300" s="17"/>
      <c r="O300" s="17"/>
      <c r="P300" s="15">
        <f t="shared" si="55"/>
        <v>181264411943</v>
      </c>
      <c r="Q300" s="17"/>
      <c r="R300" s="17">
        <v>181264411943</v>
      </c>
      <c r="S300" s="15">
        <f t="shared" si="56"/>
        <v>2171876140615.2898</v>
      </c>
      <c r="T300" s="17">
        <v>772544218090.27002</v>
      </c>
      <c r="U300" s="17">
        <v>406317645373.44</v>
      </c>
      <c r="V300" s="17">
        <v>763416081575.90002</v>
      </c>
      <c r="W300" s="17">
        <v>1461784907647.53</v>
      </c>
      <c r="X300" s="17">
        <v>24691388757.740002</v>
      </c>
      <c r="Y300" s="17">
        <v>7184698175</v>
      </c>
      <c r="Z300" s="17">
        <v>-1264062799004.5901</v>
      </c>
      <c r="AA300" s="15">
        <f t="shared" si="57"/>
        <v>0</v>
      </c>
      <c r="AB300" s="17"/>
      <c r="AC300" s="15">
        <f t="shared" si="58"/>
        <v>15059147108.860001</v>
      </c>
      <c r="AD300" s="17"/>
      <c r="AE300" s="17"/>
      <c r="AF300" s="17">
        <v>1669654500</v>
      </c>
      <c r="AG300" s="17">
        <v>13389492608.860001</v>
      </c>
      <c r="AH300" s="14">
        <f t="shared" si="59"/>
        <v>2687860209478.2202</v>
      </c>
      <c r="AI300" s="15">
        <f t="shared" si="60"/>
        <v>104223023500.10001</v>
      </c>
      <c r="AJ300" s="18">
        <f t="shared" si="61"/>
        <v>104223023500.10001</v>
      </c>
      <c r="AK300" s="17"/>
      <c r="AL300" s="17"/>
      <c r="AM300" s="17"/>
      <c r="AN300" s="17">
        <v>84681491228.889999</v>
      </c>
      <c r="AO300" s="17">
        <v>19541532271.209999</v>
      </c>
      <c r="AP300" s="17"/>
      <c r="AQ300" s="18">
        <f t="shared" si="62"/>
        <v>0</v>
      </c>
      <c r="AR300" s="17"/>
      <c r="AS300" s="17"/>
      <c r="AT300" s="15">
        <f t="shared" si="64"/>
        <v>2583637185978.1201</v>
      </c>
      <c r="AU300" s="18">
        <f t="shared" si="64"/>
        <v>2583637185978.1201</v>
      </c>
      <c r="AV300" s="17">
        <v>2583637185978.1201</v>
      </c>
    </row>
    <row r="301" spans="1:48" x14ac:dyDescent="0.25">
      <c r="A301" s="10">
        <v>300</v>
      </c>
      <c r="B301" s="11" t="s">
        <v>631</v>
      </c>
      <c r="C301" s="12" t="s">
        <v>632</v>
      </c>
      <c r="D301" s="13" t="s">
        <v>59</v>
      </c>
      <c r="E301" s="14">
        <f t="shared" si="53"/>
        <v>5185127545798.4287</v>
      </c>
      <c r="F301" s="15">
        <f t="shared" si="54"/>
        <v>568354587585.11011</v>
      </c>
      <c r="G301" s="16">
        <v>381398875125.29004</v>
      </c>
      <c r="H301" s="17"/>
      <c r="I301" s="17">
        <v>172719039072.82001</v>
      </c>
      <c r="J301" s="17">
        <v>266293875</v>
      </c>
      <c r="K301" s="17"/>
      <c r="L301" s="17">
        <v>72100000</v>
      </c>
      <c r="M301" s="17">
        <v>13898279512</v>
      </c>
      <c r="N301" s="17"/>
      <c r="O301" s="17"/>
      <c r="P301" s="15">
        <f t="shared" si="55"/>
        <v>670498722408.33008</v>
      </c>
      <c r="Q301" s="17">
        <v>119599382.78</v>
      </c>
      <c r="R301" s="17">
        <v>670379123025.55005</v>
      </c>
      <c r="S301" s="15">
        <f t="shared" si="56"/>
        <v>3622505823043.4287</v>
      </c>
      <c r="T301" s="17">
        <v>1771099605072</v>
      </c>
      <c r="U301" s="17">
        <v>433030257300.53003</v>
      </c>
      <c r="V301" s="17">
        <v>917587246231.76001</v>
      </c>
      <c r="W301" s="17">
        <v>1722052025345.1399</v>
      </c>
      <c r="X301" s="17">
        <v>55969107801.019997</v>
      </c>
      <c r="Y301" s="17">
        <v>117950067207.55</v>
      </c>
      <c r="Z301" s="17">
        <v>-1395182485914.5701</v>
      </c>
      <c r="AA301" s="15">
        <f t="shared" si="57"/>
        <v>30369863012</v>
      </c>
      <c r="AB301" s="17">
        <v>30369863012</v>
      </c>
      <c r="AC301" s="15">
        <f t="shared" si="58"/>
        <v>293398549749.56</v>
      </c>
      <c r="AD301" s="17"/>
      <c r="AE301" s="17">
        <v>238946476680</v>
      </c>
      <c r="AF301" s="17">
        <v>10229703655</v>
      </c>
      <c r="AG301" s="17">
        <v>44222369414.559998</v>
      </c>
      <c r="AH301" s="14">
        <f t="shared" si="59"/>
        <v>5185127545798.4307</v>
      </c>
      <c r="AI301" s="15">
        <f t="shared" si="60"/>
        <v>70379131146.149994</v>
      </c>
      <c r="AJ301" s="18">
        <f t="shared" si="61"/>
        <v>15501418202</v>
      </c>
      <c r="AK301" s="17"/>
      <c r="AL301" s="17"/>
      <c r="AM301" s="17"/>
      <c r="AN301" s="17">
        <v>3369599476</v>
      </c>
      <c r="AO301" s="17">
        <v>4359731881</v>
      </c>
      <c r="AP301" s="17">
        <v>7772086845</v>
      </c>
      <c r="AQ301" s="18">
        <f t="shared" si="62"/>
        <v>54877712944.150002</v>
      </c>
      <c r="AR301" s="17">
        <v>54877712944.150002</v>
      </c>
      <c r="AS301" s="17"/>
      <c r="AT301" s="15">
        <f t="shared" si="64"/>
        <v>5114748414652.2803</v>
      </c>
      <c r="AU301" s="18">
        <f t="shared" si="64"/>
        <v>5114748414652.2803</v>
      </c>
      <c r="AV301" s="17">
        <v>5114748414652.2803</v>
      </c>
    </row>
    <row r="302" spans="1:48" x14ac:dyDescent="0.25">
      <c r="A302" s="10">
        <v>301</v>
      </c>
      <c r="B302" s="11" t="s">
        <v>633</v>
      </c>
      <c r="C302" s="12" t="s">
        <v>634</v>
      </c>
      <c r="D302" s="13" t="s">
        <v>48</v>
      </c>
      <c r="E302" s="14">
        <f t="shared" si="53"/>
        <v>2343420753531.4199</v>
      </c>
      <c r="F302" s="15">
        <f t="shared" si="54"/>
        <v>211944708490.80002</v>
      </c>
      <c r="G302" s="16">
        <v>159678666792.21002</v>
      </c>
      <c r="H302" s="17"/>
      <c r="I302" s="17">
        <v>43186850487.480003</v>
      </c>
      <c r="J302" s="17">
        <v>29898500</v>
      </c>
      <c r="K302" s="17">
        <v>-1117425688.8900001</v>
      </c>
      <c r="L302" s="17"/>
      <c r="M302" s="17">
        <v>10166718400</v>
      </c>
      <c r="N302" s="17"/>
      <c r="O302" s="17"/>
      <c r="P302" s="15">
        <f t="shared" si="55"/>
        <v>205670788387.62</v>
      </c>
      <c r="Q302" s="17">
        <v>227338000</v>
      </c>
      <c r="R302" s="17">
        <v>205443450387.62</v>
      </c>
      <c r="S302" s="15">
        <f t="shared" si="56"/>
        <v>1903657530019</v>
      </c>
      <c r="T302" s="17">
        <v>474646095718</v>
      </c>
      <c r="U302" s="17">
        <v>293116559223</v>
      </c>
      <c r="V302" s="17">
        <v>844342926300</v>
      </c>
      <c r="W302" s="17">
        <v>1481551454266</v>
      </c>
      <c r="X302" s="17">
        <v>8753190608</v>
      </c>
      <c r="Y302" s="17">
        <v>43448818152</v>
      </c>
      <c r="Z302" s="17">
        <v>-1242201514248</v>
      </c>
      <c r="AA302" s="15">
        <f t="shared" si="57"/>
        <v>0</v>
      </c>
      <c r="AB302" s="17"/>
      <c r="AC302" s="15">
        <f t="shared" si="58"/>
        <v>22147726634</v>
      </c>
      <c r="AD302" s="17"/>
      <c r="AE302" s="17"/>
      <c r="AF302" s="17">
        <v>459498470</v>
      </c>
      <c r="AG302" s="17">
        <v>21688228164</v>
      </c>
      <c r="AH302" s="14">
        <f t="shared" si="59"/>
        <v>2343420753531.9399</v>
      </c>
      <c r="AI302" s="15">
        <f t="shared" si="60"/>
        <v>15467695931.34</v>
      </c>
      <c r="AJ302" s="18">
        <f t="shared" si="61"/>
        <v>15467695931.34</v>
      </c>
      <c r="AK302" s="17"/>
      <c r="AL302" s="17"/>
      <c r="AM302" s="17"/>
      <c r="AN302" s="17">
        <v>291436210.33999997</v>
      </c>
      <c r="AO302" s="17">
        <v>12618184247</v>
      </c>
      <c r="AP302" s="17">
        <v>2558075474</v>
      </c>
      <c r="AQ302" s="18">
        <f t="shared" si="62"/>
        <v>0</v>
      </c>
      <c r="AR302" s="17"/>
      <c r="AS302" s="17"/>
      <c r="AT302" s="15">
        <f t="shared" ref="AT302:AU321" si="65">SUM(AU302)</f>
        <v>2327953057600.6001</v>
      </c>
      <c r="AU302" s="18">
        <f t="shared" si="65"/>
        <v>2327953057600.6001</v>
      </c>
      <c r="AV302" s="17">
        <v>2327953057600.6001</v>
      </c>
    </row>
    <row r="303" spans="1:48" x14ac:dyDescent="0.25">
      <c r="A303" s="10">
        <v>302</v>
      </c>
      <c r="B303" s="11" t="s">
        <v>635</v>
      </c>
      <c r="C303" s="12" t="s">
        <v>636</v>
      </c>
      <c r="D303" s="13" t="s">
        <v>48</v>
      </c>
      <c r="E303" s="14">
        <f t="shared" si="53"/>
        <v>3373140128315.0801</v>
      </c>
      <c r="F303" s="15">
        <f t="shared" si="54"/>
        <v>569394677333.55994</v>
      </c>
      <c r="G303" s="16">
        <v>246301442105.85001</v>
      </c>
      <c r="H303" s="17"/>
      <c r="I303" s="17">
        <v>308060891415.59998</v>
      </c>
      <c r="J303" s="17">
        <v>14126423417.610001</v>
      </c>
      <c r="K303" s="17">
        <v>-47139738571.209999</v>
      </c>
      <c r="L303" s="17">
        <v>1865516468.45</v>
      </c>
      <c r="M303" s="17">
        <v>46180142497.260002</v>
      </c>
      <c r="N303" s="17"/>
      <c r="O303" s="17"/>
      <c r="P303" s="15">
        <f t="shared" si="55"/>
        <v>123756066810</v>
      </c>
      <c r="Q303" s="17"/>
      <c r="R303" s="17">
        <v>123756066810</v>
      </c>
      <c r="S303" s="15">
        <f t="shared" si="56"/>
        <v>2596647125958.5103</v>
      </c>
      <c r="T303" s="17">
        <v>874933549720.79004</v>
      </c>
      <c r="U303" s="17">
        <v>416554151112.04999</v>
      </c>
      <c r="V303" s="17">
        <v>765094544441.56006</v>
      </c>
      <c r="W303" s="17">
        <v>1746865294788.51</v>
      </c>
      <c r="X303" s="17">
        <v>115465735946.87</v>
      </c>
      <c r="Y303" s="17">
        <v>51017510633.5</v>
      </c>
      <c r="Z303" s="17">
        <v>-1373283660684.77</v>
      </c>
      <c r="AA303" s="15">
        <f t="shared" si="57"/>
        <v>0</v>
      </c>
      <c r="AB303" s="17"/>
      <c r="AC303" s="15">
        <f t="shared" si="58"/>
        <v>83342258213.009995</v>
      </c>
      <c r="AD303" s="17"/>
      <c r="AE303" s="17"/>
      <c r="AF303" s="17">
        <v>387603206.92000002</v>
      </c>
      <c r="AG303" s="17">
        <v>82954655006.089996</v>
      </c>
      <c r="AH303" s="14">
        <f t="shared" si="59"/>
        <v>3373140128315.0801</v>
      </c>
      <c r="AI303" s="15">
        <f t="shared" si="60"/>
        <v>132047836659.81</v>
      </c>
      <c r="AJ303" s="18">
        <f t="shared" si="61"/>
        <v>132047836659.81</v>
      </c>
      <c r="AK303" s="17">
        <v>1714019</v>
      </c>
      <c r="AL303" s="17"/>
      <c r="AM303" s="17"/>
      <c r="AN303" s="17">
        <v>234615161.75999999</v>
      </c>
      <c r="AO303" s="17">
        <v>12559598460.049999</v>
      </c>
      <c r="AP303" s="17">
        <v>119251909019</v>
      </c>
      <c r="AQ303" s="18">
        <f t="shared" si="62"/>
        <v>0</v>
      </c>
      <c r="AR303" s="17"/>
      <c r="AS303" s="17"/>
      <c r="AT303" s="15">
        <f t="shared" si="65"/>
        <v>3241092291655.27</v>
      </c>
      <c r="AU303" s="18">
        <f t="shared" si="65"/>
        <v>3241092291655.27</v>
      </c>
      <c r="AV303" s="17">
        <v>3241092291655.27</v>
      </c>
    </row>
    <row r="304" spans="1:48" x14ac:dyDescent="0.25">
      <c r="A304" s="10">
        <v>303</v>
      </c>
      <c r="B304" s="11" t="s">
        <v>637</v>
      </c>
      <c r="C304" s="12" t="s">
        <v>1169</v>
      </c>
      <c r="D304" s="13" t="s">
        <v>48</v>
      </c>
      <c r="E304" s="14">
        <f t="shared" si="53"/>
        <v>33931464699550.043</v>
      </c>
      <c r="F304" s="15">
        <f t="shared" si="54"/>
        <v>4711582578883.3896</v>
      </c>
      <c r="G304" s="16">
        <v>1862060553638.4226</v>
      </c>
      <c r="H304" s="17"/>
      <c r="I304" s="17">
        <v>669561072174.89001</v>
      </c>
      <c r="J304" s="17">
        <v>5557685508</v>
      </c>
      <c r="K304" s="17">
        <v>-303112446631.53998</v>
      </c>
      <c r="L304" s="17">
        <v>768228991.5</v>
      </c>
      <c r="M304" s="17">
        <v>2476747485202.1172</v>
      </c>
      <c r="N304" s="17"/>
      <c r="O304" s="17"/>
      <c r="P304" s="15">
        <f t="shared" si="55"/>
        <v>3163853338255.2441</v>
      </c>
      <c r="Q304" s="17"/>
      <c r="R304" s="17">
        <v>3163853338255.2441</v>
      </c>
      <c r="S304" s="15">
        <f t="shared" si="56"/>
        <v>23940372213635.227</v>
      </c>
      <c r="T304" s="17">
        <v>7388784177843.6201</v>
      </c>
      <c r="U304" s="17">
        <v>2729302816315.1797</v>
      </c>
      <c r="V304" s="17">
        <v>8450060495682.9902</v>
      </c>
      <c r="W304" s="17">
        <v>10215160885946.699</v>
      </c>
      <c r="X304" s="17">
        <v>506256026670.12</v>
      </c>
      <c r="Y304" s="17">
        <v>5034316717062.54</v>
      </c>
      <c r="Z304" s="17">
        <v>-10383508905885.92</v>
      </c>
      <c r="AA304" s="15">
        <f t="shared" si="57"/>
        <v>0</v>
      </c>
      <c r="AB304" s="17"/>
      <c r="AC304" s="15">
        <f t="shared" si="58"/>
        <v>2115656568776.1833</v>
      </c>
      <c r="AD304" s="17">
        <v>3941920557</v>
      </c>
      <c r="AE304" s="17">
        <v>271961688104.10999</v>
      </c>
      <c r="AF304" s="17">
        <v>14734339573.0133</v>
      </c>
      <c r="AG304" s="17">
        <v>1825018620542.0601</v>
      </c>
      <c r="AH304" s="14">
        <f t="shared" si="59"/>
        <v>33931464699550.047</v>
      </c>
      <c r="AI304" s="15">
        <f t="shared" si="60"/>
        <v>1918335078858.7693</v>
      </c>
      <c r="AJ304" s="18">
        <f t="shared" si="61"/>
        <v>637394054234.97925</v>
      </c>
      <c r="AK304" s="17"/>
      <c r="AL304" s="17"/>
      <c r="AM304" s="17"/>
      <c r="AN304" s="17">
        <v>4521099818.4991999</v>
      </c>
      <c r="AO304" s="17">
        <v>604358543397.55005</v>
      </c>
      <c r="AP304" s="17">
        <v>28514411018.93</v>
      </c>
      <c r="AQ304" s="18">
        <f t="shared" si="62"/>
        <v>1280941024623.79</v>
      </c>
      <c r="AR304" s="17"/>
      <c r="AS304" s="17">
        <v>1280941024623.79</v>
      </c>
      <c r="AT304" s="15">
        <f t="shared" si="65"/>
        <v>32013129620691.277</v>
      </c>
      <c r="AU304" s="18">
        <f t="shared" si="65"/>
        <v>32013129620691.277</v>
      </c>
      <c r="AV304" s="17">
        <v>32013129620691.277</v>
      </c>
    </row>
    <row r="305" spans="1:48" x14ac:dyDescent="0.25">
      <c r="A305" s="10">
        <v>304</v>
      </c>
      <c r="B305" s="11" t="s">
        <v>638</v>
      </c>
      <c r="C305" s="12" t="s">
        <v>639</v>
      </c>
      <c r="D305" s="13" t="s">
        <v>48</v>
      </c>
      <c r="E305" s="14">
        <f t="shared" si="53"/>
        <v>8072472270103.3691</v>
      </c>
      <c r="F305" s="15">
        <f t="shared" si="54"/>
        <v>924308936330.91992</v>
      </c>
      <c r="G305" s="16">
        <v>804926065443.71997</v>
      </c>
      <c r="H305" s="17"/>
      <c r="I305" s="17">
        <v>93736101223.589996</v>
      </c>
      <c r="J305" s="17">
        <v>42862431383.809998</v>
      </c>
      <c r="K305" s="17">
        <v>-32285918752.720001</v>
      </c>
      <c r="L305" s="17">
        <v>77898654</v>
      </c>
      <c r="M305" s="17">
        <v>14992358378.52</v>
      </c>
      <c r="N305" s="17"/>
      <c r="O305" s="17"/>
      <c r="P305" s="15">
        <f t="shared" si="55"/>
        <v>448810711184.5</v>
      </c>
      <c r="Q305" s="17"/>
      <c r="R305" s="17">
        <v>448810711184.5</v>
      </c>
      <c r="S305" s="15">
        <f t="shared" si="56"/>
        <v>6647615646846.0391</v>
      </c>
      <c r="T305" s="17">
        <v>1063544700215.16</v>
      </c>
      <c r="U305" s="17">
        <v>711748327444.88</v>
      </c>
      <c r="V305" s="17">
        <v>2402166045356.0601</v>
      </c>
      <c r="W305" s="17">
        <v>4429855967746.5898</v>
      </c>
      <c r="X305" s="17">
        <v>55754829961</v>
      </c>
      <c r="Y305" s="17">
        <v>299412993971.59003</v>
      </c>
      <c r="Z305" s="17">
        <v>-2314867217849.2402</v>
      </c>
      <c r="AA305" s="15">
        <f t="shared" si="57"/>
        <v>0</v>
      </c>
      <c r="AB305" s="17"/>
      <c r="AC305" s="15">
        <f t="shared" si="58"/>
        <v>51736975741.909996</v>
      </c>
      <c r="AD305" s="17">
        <v>768902461</v>
      </c>
      <c r="AE305" s="17"/>
      <c r="AF305" s="17">
        <v>1687260800.02</v>
      </c>
      <c r="AG305" s="17">
        <v>49280812480.889999</v>
      </c>
      <c r="AH305" s="14">
        <f t="shared" si="59"/>
        <v>8072472270103.3701</v>
      </c>
      <c r="AI305" s="15">
        <f t="shared" si="60"/>
        <v>81276946497.050003</v>
      </c>
      <c r="AJ305" s="18">
        <f t="shared" si="61"/>
        <v>81276946497.050003</v>
      </c>
      <c r="AK305" s="17">
        <v>32308089</v>
      </c>
      <c r="AL305" s="17"/>
      <c r="AM305" s="17"/>
      <c r="AN305" s="17">
        <v>14447515</v>
      </c>
      <c r="AO305" s="17">
        <v>648369454.72000003</v>
      </c>
      <c r="AP305" s="17">
        <v>80581821438.330002</v>
      </c>
      <c r="AQ305" s="18">
        <f t="shared" si="62"/>
        <v>0</v>
      </c>
      <c r="AR305" s="17"/>
      <c r="AS305" s="17"/>
      <c r="AT305" s="15">
        <f t="shared" si="65"/>
        <v>7991195323606.3203</v>
      </c>
      <c r="AU305" s="18">
        <f t="shared" si="65"/>
        <v>7991195323606.3203</v>
      </c>
      <c r="AV305" s="17">
        <v>7991195323606.3203</v>
      </c>
    </row>
    <row r="306" spans="1:48" x14ac:dyDescent="0.25">
      <c r="A306" s="10">
        <v>305</v>
      </c>
      <c r="B306" s="11" t="s">
        <v>640</v>
      </c>
      <c r="C306" s="12" t="s">
        <v>641</v>
      </c>
      <c r="D306" s="13" t="s">
        <v>48</v>
      </c>
      <c r="E306" s="14">
        <f t="shared" si="53"/>
        <v>17572384232381.336</v>
      </c>
      <c r="F306" s="15">
        <f t="shared" si="54"/>
        <v>1975076020924.6841</v>
      </c>
      <c r="G306" s="16">
        <v>593427393401.724</v>
      </c>
      <c r="H306" s="17"/>
      <c r="I306" s="17">
        <v>1313014600477.04</v>
      </c>
      <c r="J306" s="17">
        <v>41826712162.699997</v>
      </c>
      <c r="K306" s="17">
        <v>-103717647292.95</v>
      </c>
      <c r="L306" s="17">
        <v>316515906.88</v>
      </c>
      <c r="M306" s="17">
        <v>130208446269.28999</v>
      </c>
      <c r="N306" s="17"/>
      <c r="O306" s="17"/>
      <c r="P306" s="15">
        <f t="shared" si="55"/>
        <v>627047649111.17004</v>
      </c>
      <c r="Q306" s="17">
        <v>21050780917</v>
      </c>
      <c r="R306" s="17">
        <v>605996868194.17004</v>
      </c>
      <c r="S306" s="15">
        <f t="shared" si="56"/>
        <v>14563192350546.236</v>
      </c>
      <c r="T306" s="17">
        <v>2187889719682.25</v>
      </c>
      <c r="U306" s="17">
        <v>2118471016751.05</v>
      </c>
      <c r="V306" s="17">
        <v>5481823165111.4697</v>
      </c>
      <c r="W306" s="17">
        <v>11972648801158.1</v>
      </c>
      <c r="X306" s="17">
        <v>485202535973.56</v>
      </c>
      <c r="Y306" s="17">
        <v>1685670611412.78</v>
      </c>
      <c r="Z306" s="17">
        <v>-9368513499542.9707</v>
      </c>
      <c r="AA306" s="15">
        <f t="shared" si="57"/>
        <v>0</v>
      </c>
      <c r="AB306" s="17"/>
      <c r="AC306" s="15">
        <f t="shared" si="58"/>
        <v>407068211799.24701</v>
      </c>
      <c r="AD306" s="17">
        <v>15237903400</v>
      </c>
      <c r="AE306" s="17">
        <v>61956335876</v>
      </c>
      <c r="AF306" s="17">
        <v>14184752299.377001</v>
      </c>
      <c r="AG306" s="17">
        <v>315689220223.87</v>
      </c>
      <c r="AH306" s="14">
        <f t="shared" si="59"/>
        <v>17572384232381.283</v>
      </c>
      <c r="AI306" s="15">
        <f t="shared" si="60"/>
        <v>497460531663.18359</v>
      </c>
      <c r="AJ306" s="18">
        <f t="shared" si="61"/>
        <v>497460531663.18359</v>
      </c>
      <c r="AK306" s="17">
        <v>393492362.0636</v>
      </c>
      <c r="AL306" s="17"/>
      <c r="AM306" s="17"/>
      <c r="AN306" s="17">
        <v>395645280628.66998</v>
      </c>
      <c r="AO306" s="17">
        <v>68342220207.010002</v>
      </c>
      <c r="AP306" s="17">
        <v>33079538465.439999</v>
      </c>
      <c r="AQ306" s="18">
        <f t="shared" si="62"/>
        <v>0</v>
      </c>
      <c r="AR306" s="17"/>
      <c r="AS306" s="17"/>
      <c r="AT306" s="15">
        <f t="shared" si="65"/>
        <v>17074923700718.1</v>
      </c>
      <c r="AU306" s="18">
        <f t="shared" si="65"/>
        <v>17074923700718.1</v>
      </c>
      <c r="AV306" s="17">
        <v>17074923700718.1</v>
      </c>
    </row>
    <row r="307" spans="1:48" x14ac:dyDescent="0.25">
      <c r="A307" s="10">
        <v>306</v>
      </c>
      <c r="B307" s="11" t="s">
        <v>642</v>
      </c>
      <c r="C307" s="12" t="s">
        <v>643</v>
      </c>
      <c r="D307" s="13" t="s">
        <v>48</v>
      </c>
      <c r="E307" s="14">
        <f t="shared" si="53"/>
        <v>5876208275037.6592</v>
      </c>
      <c r="F307" s="15">
        <f t="shared" si="54"/>
        <v>326151488208.09991</v>
      </c>
      <c r="G307" s="16">
        <v>228423420998.51999</v>
      </c>
      <c r="H307" s="17"/>
      <c r="I307" s="17">
        <v>75915359080.460007</v>
      </c>
      <c r="J307" s="17">
        <v>15495838702.219997</v>
      </c>
      <c r="K307" s="17">
        <v>-23807136827.27</v>
      </c>
      <c r="L307" s="17">
        <v>405957338.86000001</v>
      </c>
      <c r="M307" s="17">
        <v>29718048915.310001</v>
      </c>
      <c r="N307" s="17"/>
      <c r="O307" s="17"/>
      <c r="P307" s="15">
        <f t="shared" si="55"/>
        <v>87731172568.669998</v>
      </c>
      <c r="Q307" s="17">
        <v>18216731847.809998</v>
      </c>
      <c r="R307" s="17">
        <v>69514440720.860001</v>
      </c>
      <c r="S307" s="15">
        <f t="shared" si="56"/>
        <v>5441058590161.29</v>
      </c>
      <c r="T307" s="17">
        <v>592983425015.76001</v>
      </c>
      <c r="U307" s="17">
        <v>611196939311.42004</v>
      </c>
      <c r="V307" s="17">
        <v>1496366125078.1001</v>
      </c>
      <c r="W307" s="17">
        <v>5038921164422.9502</v>
      </c>
      <c r="X307" s="17">
        <v>87632078835.020004</v>
      </c>
      <c r="Y307" s="17">
        <v>714390881507.63</v>
      </c>
      <c r="Z307" s="17">
        <v>-3100432024009.5898</v>
      </c>
      <c r="AA307" s="15">
        <f t="shared" si="57"/>
        <v>0</v>
      </c>
      <c r="AB307" s="17"/>
      <c r="AC307" s="15">
        <f t="shared" si="58"/>
        <v>21267024099.599998</v>
      </c>
      <c r="AD307" s="17">
        <v>1217250</v>
      </c>
      <c r="AE307" s="17"/>
      <c r="AF307" s="17">
        <v>7737826698</v>
      </c>
      <c r="AG307" s="17">
        <v>13527980151.6</v>
      </c>
      <c r="AH307" s="14">
        <f t="shared" si="59"/>
        <v>5876208275037.6592</v>
      </c>
      <c r="AI307" s="15">
        <f t="shared" si="60"/>
        <v>156969861617.31</v>
      </c>
      <c r="AJ307" s="18">
        <f t="shared" si="61"/>
        <v>156969861617.31</v>
      </c>
      <c r="AK307" s="17">
        <v>111060051.34</v>
      </c>
      <c r="AL307" s="17"/>
      <c r="AM307" s="17">
        <v>18500000000</v>
      </c>
      <c r="AN307" s="17">
        <v>679962105.14999998</v>
      </c>
      <c r="AO307" s="17">
        <v>3863815430</v>
      </c>
      <c r="AP307" s="17">
        <v>133815024030.82001</v>
      </c>
      <c r="AQ307" s="18">
        <f t="shared" si="62"/>
        <v>0</v>
      </c>
      <c r="AR307" s="17"/>
      <c r="AS307" s="17"/>
      <c r="AT307" s="15">
        <f t="shared" si="65"/>
        <v>5719238413420.3496</v>
      </c>
      <c r="AU307" s="18">
        <f t="shared" si="65"/>
        <v>5719238413420.3496</v>
      </c>
      <c r="AV307" s="17">
        <v>5719238413420.3496</v>
      </c>
    </row>
    <row r="308" spans="1:48" x14ac:dyDescent="0.25">
      <c r="A308" s="10">
        <v>307</v>
      </c>
      <c r="B308" s="11" t="s">
        <v>644</v>
      </c>
      <c r="C308" s="12" t="s">
        <v>645</v>
      </c>
      <c r="D308" s="13" t="s">
        <v>48</v>
      </c>
      <c r="E308" s="14">
        <f t="shared" si="53"/>
        <v>9368599850533.752</v>
      </c>
      <c r="F308" s="15">
        <f t="shared" si="54"/>
        <v>268578261170.91998</v>
      </c>
      <c r="G308" s="16">
        <v>25393515386.889999</v>
      </c>
      <c r="H308" s="17"/>
      <c r="I308" s="17">
        <v>179832654008.28</v>
      </c>
      <c r="J308" s="17">
        <v>1941513588.3800001</v>
      </c>
      <c r="K308" s="17">
        <v>-32808810070.25</v>
      </c>
      <c r="L308" s="17">
        <v>451533125</v>
      </c>
      <c r="M308" s="17">
        <v>93767855132.619995</v>
      </c>
      <c r="N308" s="17"/>
      <c r="O308" s="17"/>
      <c r="P308" s="15">
        <f t="shared" si="55"/>
        <v>111524320002.88</v>
      </c>
      <c r="Q308" s="17">
        <v>1168468513</v>
      </c>
      <c r="R308" s="17">
        <v>110355851489.88</v>
      </c>
      <c r="S308" s="15">
        <f t="shared" si="56"/>
        <v>8877912241009.4805</v>
      </c>
      <c r="T308" s="17">
        <v>1596317371077</v>
      </c>
      <c r="U308" s="17">
        <v>1512252192519.5</v>
      </c>
      <c r="V308" s="17">
        <v>3367087202410.7002</v>
      </c>
      <c r="W308" s="17">
        <v>5800069445880.7998</v>
      </c>
      <c r="X308" s="17">
        <v>179371000884.17999</v>
      </c>
      <c r="Y308" s="17">
        <v>196585393804</v>
      </c>
      <c r="Z308" s="17">
        <v>-3773770365566.7002</v>
      </c>
      <c r="AA308" s="15">
        <f t="shared" si="57"/>
        <v>0</v>
      </c>
      <c r="AB308" s="17"/>
      <c r="AC308" s="15">
        <f t="shared" si="58"/>
        <v>110585028350.47</v>
      </c>
      <c r="AD308" s="17"/>
      <c r="AE308" s="17"/>
      <c r="AF308" s="17">
        <v>13092945200.92</v>
      </c>
      <c r="AG308" s="17">
        <v>97492083149.550003</v>
      </c>
      <c r="AH308" s="14">
        <f t="shared" si="59"/>
        <v>9368599850533.8906</v>
      </c>
      <c r="AI308" s="15">
        <f t="shared" si="60"/>
        <v>721716989967.59009</v>
      </c>
      <c r="AJ308" s="18">
        <f t="shared" si="61"/>
        <v>721716989967.59009</v>
      </c>
      <c r="AK308" s="17">
        <v>503711262.56</v>
      </c>
      <c r="AL308" s="17"/>
      <c r="AM308" s="17"/>
      <c r="AN308" s="17">
        <v>367770198.32999998</v>
      </c>
      <c r="AO308" s="17">
        <v>319137403158</v>
      </c>
      <c r="AP308" s="17">
        <v>401708105348.70001</v>
      </c>
      <c r="AQ308" s="18">
        <f t="shared" si="62"/>
        <v>0</v>
      </c>
      <c r="AR308" s="17"/>
      <c r="AS308" s="17"/>
      <c r="AT308" s="15">
        <f t="shared" si="65"/>
        <v>8646882860566.2998</v>
      </c>
      <c r="AU308" s="18">
        <f t="shared" si="65"/>
        <v>8646882860566.2998</v>
      </c>
      <c r="AV308" s="17">
        <v>8646882860566.2998</v>
      </c>
    </row>
    <row r="309" spans="1:48" x14ac:dyDescent="0.25">
      <c r="A309" s="10">
        <v>308</v>
      </c>
      <c r="B309" s="11" t="s">
        <v>646</v>
      </c>
      <c r="C309" s="12" t="s">
        <v>647</v>
      </c>
      <c r="D309" s="13" t="s">
        <v>48</v>
      </c>
      <c r="E309" s="14">
        <f t="shared" si="53"/>
        <v>6313509056616.0137</v>
      </c>
      <c r="F309" s="15">
        <f t="shared" si="54"/>
        <v>462521640024.258</v>
      </c>
      <c r="G309" s="16">
        <v>318573482564.09998</v>
      </c>
      <c r="H309" s="17"/>
      <c r="I309" s="17">
        <v>78591734367.899994</v>
      </c>
      <c r="J309" s="17">
        <v>14045226201.243999</v>
      </c>
      <c r="K309" s="17">
        <v>-21274535374.666</v>
      </c>
      <c r="L309" s="17">
        <v>964207417.25999999</v>
      </c>
      <c r="M309" s="17">
        <v>71621524848.419998</v>
      </c>
      <c r="N309" s="17"/>
      <c r="O309" s="17"/>
      <c r="P309" s="15">
        <f t="shared" si="55"/>
        <v>189240484311</v>
      </c>
      <c r="Q309" s="17"/>
      <c r="R309" s="17">
        <v>189240484311</v>
      </c>
      <c r="S309" s="15">
        <f t="shared" si="56"/>
        <v>5419060486267.5615</v>
      </c>
      <c r="T309" s="17">
        <v>850917223668.15002</v>
      </c>
      <c r="U309" s="17">
        <v>781286170460.06995</v>
      </c>
      <c r="V309" s="17">
        <v>2053784332777.5</v>
      </c>
      <c r="W309" s="17">
        <v>4152501242900.8999</v>
      </c>
      <c r="X309" s="17">
        <v>24043869379.282001</v>
      </c>
      <c r="Y309" s="17">
        <v>453018851446.46002</v>
      </c>
      <c r="Z309" s="17">
        <v>-2896491204364.7998</v>
      </c>
      <c r="AA309" s="15">
        <f t="shared" si="57"/>
        <v>0</v>
      </c>
      <c r="AB309" s="17"/>
      <c r="AC309" s="15">
        <f t="shared" si="58"/>
        <v>242686446013.194</v>
      </c>
      <c r="AD309" s="17">
        <v>9008089617.8220005</v>
      </c>
      <c r="AE309" s="17">
        <v>201926745568.03</v>
      </c>
      <c r="AF309" s="17">
        <v>7603504500</v>
      </c>
      <c r="AG309" s="17">
        <v>24148106327.341999</v>
      </c>
      <c r="AH309" s="14">
        <f t="shared" si="59"/>
        <v>6313509056616.0059</v>
      </c>
      <c r="AI309" s="15">
        <f t="shared" si="60"/>
        <v>8970820641.3052998</v>
      </c>
      <c r="AJ309" s="18">
        <f t="shared" si="61"/>
        <v>8970820641.3052998</v>
      </c>
      <c r="AK309" s="17">
        <v>55351649.369999997</v>
      </c>
      <c r="AL309" s="17"/>
      <c r="AM309" s="17"/>
      <c r="AN309" s="17">
        <v>605053318.04530001</v>
      </c>
      <c r="AO309" s="17">
        <v>1348460534</v>
      </c>
      <c r="AP309" s="17">
        <v>6961955139.8900003</v>
      </c>
      <c r="AQ309" s="18">
        <f t="shared" si="62"/>
        <v>0</v>
      </c>
      <c r="AR309" s="17"/>
      <c r="AS309" s="17"/>
      <c r="AT309" s="15">
        <f t="shared" si="65"/>
        <v>6304538235974.7002</v>
      </c>
      <c r="AU309" s="18">
        <f t="shared" si="65"/>
        <v>6304538235974.7002</v>
      </c>
      <c r="AV309" s="17">
        <v>6304538235974.7002</v>
      </c>
    </row>
    <row r="310" spans="1:48" x14ac:dyDescent="0.25">
      <c r="A310" s="10">
        <v>309</v>
      </c>
      <c r="B310" s="11" t="s">
        <v>648</v>
      </c>
      <c r="C310" s="12" t="s">
        <v>649</v>
      </c>
      <c r="D310" s="13" t="s">
        <v>59</v>
      </c>
      <c r="E310" s="14">
        <f t="shared" si="53"/>
        <v>11074760685563.621</v>
      </c>
      <c r="F310" s="15">
        <f t="shared" si="54"/>
        <v>486623509408.25995</v>
      </c>
      <c r="G310" s="16">
        <v>66635286428.549995</v>
      </c>
      <c r="H310" s="17">
        <v>225000000000</v>
      </c>
      <c r="I310" s="17">
        <v>170576210897.89999</v>
      </c>
      <c r="J310" s="17">
        <v>1537127341.03</v>
      </c>
      <c r="K310" s="17"/>
      <c r="L310" s="17">
        <v>1666805720.55</v>
      </c>
      <c r="M310" s="17">
        <v>21208079020.23</v>
      </c>
      <c r="N310" s="17"/>
      <c r="O310" s="17"/>
      <c r="P310" s="15">
        <f t="shared" si="55"/>
        <v>535761455494.62</v>
      </c>
      <c r="Q310" s="17">
        <v>2919547083.52</v>
      </c>
      <c r="R310" s="17">
        <v>532841908411.09998</v>
      </c>
      <c r="S310" s="15">
        <f t="shared" si="56"/>
        <v>9744998239549.8496</v>
      </c>
      <c r="T310" s="17">
        <v>5163128337258.5703</v>
      </c>
      <c r="U310" s="17">
        <v>695493307846.48999</v>
      </c>
      <c r="V310" s="17">
        <v>3725704272838.9199</v>
      </c>
      <c r="W310" s="17">
        <v>2525044403333.9302</v>
      </c>
      <c r="X310" s="17">
        <v>63058816574.239998</v>
      </c>
      <c r="Y310" s="17">
        <v>97562940928.029999</v>
      </c>
      <c r="Z310" s="17">
        <v>-2524993839230.3301</v>
      </c>
      <c r="AA310" s="15">
        <f t="shared" si="57"/>
        <v>0</v>
      </c>
      <c r="AB310" s="17"/>
      <c r="AC310" s="15">
        <f t="shared" si="58"/>
        <v>307377481110.89001</v>
      </c>
      <c r="AD310" s="17">
        <v>3520550449.3800001</v>
      </c>
      <c r="AE310" s="17">
        <v>145500096000</v>
      </c>
      <c r="AF310" s="17">
        <v>79723544905.419998</v>
      </c>
      <c r="AG310" s="17">
        <v>78633289756.089996</v>
      </c>
      <c r="AH310" s="14">
        <f t="shared" si="59"/>
        <v>11074760685563.57</v>
      </c>
      <c r="AI310" s="15">
        <f t="shared" si="60"/>
        <v>47292783335.169998</v>
      </c>
      <c r="AJ310" s="18">
        <f t="shared" si="61"/>
        <v>47292783335.169998</v>
      </c>
      <c r="AK310" s="17"/>
      <c r="AL310" s="17"/>
      <c r="AM310" s="17"/>
      <c r="AN310" s="17">
        <v>2957168584.9499998</v>
      </c>
      <c r="AO310" s="17">
        <v>38755732114.57</v>
      </c>
      <c r="AP310" s="17">
        <v>5579882635.6499996</v>
      </c>
      <c r="AQ310" s="18">
        <f t="shared" si="62"/>
        <v>0</v>
      </c>
      <c r="AR310" s="17"/>
      <c r="AS310" s="17"/>
      <c r="AT310" s="15">
        <f t="shared" si="65"/>
        <v>11027467902228.4</v>
      </c>
      <c r="AU310" s="18">
        <f t="shared" si="65"/>
        <v>11027467902228.4</v>
      </c>
      <c r="AV310" s="17">
        <v>11027467902228.4</v>
      </c>
    </row>
    <row r="311" spans="1:48" x14ac:dyDescent="0.25">
      <c r="A311" s="10">
        <v>310</v>
      </c>
      <c r="B311" s="11" t="s">
        <v>650</v>
      </c>
      <c r="C311" s="12" t="s">
        <v>651</v>
      </c>
      <c r="D311" s="13" t="s">
        <v>48</v>
      </c>
      <c r="E311" s="14">
        <f t="shared" si="53"/>
        <v>4697436263645.9697</v>
      </c>
      <c r="F311" s="15">
        <f t="shared" si="54"/>
        <v>368333694580.32996</v>
      </c>
      <c r="G311" s="16">
        <v>257740596573.69</v>
      </c>
      <c r="H311" s="17"/>
      <c r="I311" s="17">
        <v>32271280698</v>
      </c>
      <c r="J311" s="17">
        <v>50869504481.239998</v>
      </c>
      <c r="K311" s="17">
        <v>-20363708919.700001</v>
      </c>
      <c r="L311" s="17">
        <v>1405624133.0999999</v>
      </c>
      <c r="M311" s="17">
        <v>46410397614</v>
      </c>
      <c r="N311" s="17"/>
      <c r="O311" s="17"/>
      <c r="P311" s="15">
        <f t="shared" si="55"/>
        <v>192336564244.84</v>
      </c>
      <c r="Q311" s="17">
        <v>5170934449.9399996</v>
      </c>
      <c r="R311" s="17">
        <v>187165629794.89999</v>
      </c>
      <c r="S311" s="15">
        <f t="shared" si="56"/>
        <v>3975124021743.7998</v>
      </c>
      <c r="T311" s="17">
        <v>906871425544</v>
      </c>
      <c r="U311" s="17">
        <v>644457304545</v>
      </c>
      <c r="V311" s="17">
        <v>1793375038632</v>
      </c>
      <c r="W311" s="17">
        <v>2352885414206</v>
      </c>
      <c r="X311" s="17">
        <v>57783604482</v>
      </c>
      <c r="Y311" s="17">
        <v>184578231749</v>
      </c>
      <c r="Z311" s="17">
        <v>-1964826997414.2</v>
      </c>
      <c r="AA311" s="15">
        <f t="shared" si="57"/>
        <v>0</v>
      </c>
      <c r="AB311" s="17"/>
      <c r="AC311" s="15">
        <f t="shared" si="58"/>
        <v>161641983077</v>
      </c>
      <c r="AD311" s="17"/>
      <c r="AE311" s="17">
        <v>137859852267</v>
      </c>
      <c r="AF311" s="17">
        <v>17655215135</v>
      </c>
      <c r="AG311" s="17">
        <v>6126915675</v>
      </c>
      <c r="AH311" s="14">
        <f t="shared" si="59"/>
        <v>4697436263645.9697</v>
      </c>
      <c r="AI311" s="15">
        <f t="shared" si="60"/>
        <v>23785804394.5</v>
      </c>
      <c r="AJ311" s="18">
        <f t="shared" si="61"/>
        <v>23785804394.5</v>
      </c>
      <c r="AK311" s="17"/>
      <c r="AL311" s="17"/>
      <c r="AM311" s="17"/>
      <c r="AN311" s="17"/>
      <c r="AO311" s="17">
        <v>21270265737.5</v>
      </c>
      <c r="AP311" s="17">
        <v>2515538657</v>
      </c>
      <c r="AQ311" s="18">
        <f t="shared" si="62"/>
        <v>0</v>
      </c>
      <c r="AR311" s="17"/>
      <c r="AS311" s="17"/>
      <c r="AT311" s="15">
        <f t="shared" si="65"/>
        <v>4673650459251.4697</v>
      </c>
      <c r="AU311" s="18">
        <f t="shared" si="65"/>
        <v>4673650459251.4697</v>
      </c>
      <c r="AV311" s="17">
        <v>4673650459251.4697</v>
      </c>
    </row>
    <row r="312" spans="1:48" x14ac:dyDescent="0.25">
      <c r="A312" s="10">
        <v>311</v>
      </c>
      <c r="B312" s="11" t="s">
        <v>652</v>
      </c>
      <c r="C312" s="12" t="s">
        <v>653</v>
      </c>
      <c r="D312" s="13" t="s">
        <v>48</v>
      </c>
      <c r="E312" s="14">
        <f t="shared" si="53"/>
        <v>18424211620274.871</v>
      </c>
      <c r="F312" s="15">
        <f t="shared" si="54"/>
        <v>548125164532.53003</v>
      </c>
      <c r="G312" s="16">
        <v>367642485245.59998</v>
      </c>
      <c r="H312" s="17"/>
      <c r="I312" s="17">
        <v>222162617245.82999</v>
      </c>
      <c r="J312" s="17">
        <v>31841578005.279999</v>
      </c>
      <c r="K312" s="17">
        <v>-102515031684.47</v>
      </c>
      <c r="L312" s="17">
        <v>4100022223.4000001</v>
      </c>
      <c r="M312" s="17">
        <v>24893493496.889999</v>
      </c>
      <c r="N312" s="17"/>
      <c r="O312" s="17"/>
      <c r="P312" s="15">
        <f t="shared" si="55"/>
        <v>484941234651.50995</v>
      </c>
      <c r="Q312" s="17">
        <v>2396387947.79</v>
      </c>
      <c r="R312" s="17">
        <v>482544846703.71997</v>
      </c>
      <c r="S312" s="15">
        <f t="shared" si="56"/>
        <v>16982942803771.119</v>
      </c>
      <c r="T312" s="17">
        <v>11653960971636</v>
      </c>
      <c r="U312" s="17">
        <v>721939575597.66003</v>
      </c>
      <c r="V312" s="17">
        <v>2018736658552.72</v>
      </c>
      <c r="W312" s="17">
        <v>4716754656993.0498</v>
      </c>
      <c r="X312" s="17">
        <v>18688342316.490002</v>
      </c>
      <c r="Y312" s="17">
        <v>1212718994142.6001</v>
      </c>
      <c r="Z312" s="17">
        <v>-3359856395467.3999</v>
      </c>
      <c r="AA312" s="15">
        <f t="shared" si="57"/>
        <v>0</v>
      </c>
      <c r="AB312" s="17"/>
      <c r="AC312" s="15">
        <f t="shared" si="58"/>
        <v>408202417319.70996</v>
      </c>
      <c r="AD312" s="17">
        <v>127500000</v>
      </c>
      <c r="AE312" s="17">
        <v>74791121463.350006</v>
      </c>
      <c r="AF312" s="17">
        <v>12501459650</v>
      </c>
      <c r="AG312" s="17">
        <v>320782336206.35999</v>
      </c>
      <c r="AH312" s="14">
        <f t="shared" si="59"/>
        <v>18424211620274.82</v>
      </c>
      <c r="AI312" s="15">
        <f t="shared" si="60"/>
        <v>221203139519.51999</v>
      </c>
      <c r="AJ312" s="18">
        <f t="shared" si="61"/>
        <v>116945415767.51999</v>
      </c>
      <c r="AK312" s="17"/>
      <c r="AL312" s="17"/>
      <c r="AM312" s="17"/>
      <c r="AN312" s="17">
        <v>6882174294.4799995</v>
      </c>
      <c r="AO312" s="17">
        <v>18477115430</v>
      </c>
      <c r="AP312" s="17">
        <v>91586126043.039993</v>
      </c>
      <c r="AQ312" s="18">
        <f t="shared" si="62"/>
        <v>104257723752</v>
      </c>
      <c r="AR312" s="17"/>
      <c r="AS312" s="17">
        <v>104257723752</v>
      </c>
      <c r="AT312" s="15">
        <f t="shared" si="65"/>
        <v>18203008480755.301</v>
      </c>
      <c r="AU312" s="18">
        <f t="shared" si="65"/>
        <v>18203008480755.301</v>
      </c>
      <c r="AV312" s="17">
        <v>18203008480755.301</v>
      </c>
    </row>
    <row r="313" spans="1:48" x14ac:dyDescent="0.25">
      <c r="A313" s="10">
        <v>312</v>
      </c>
      <c r="B313" s="11" t="s">
        <v>654</v>
      </c>
      <c r="C313" s="12" t="s">
        <v>655</v>
      </c>
      <c r="D313" s="13" t="s">
        <v>48</v>
      </c>
      <c r="E313" s="14">
        <f t="shared" si="53"/>
        <v>4485456189382.75</v>
      </c>
      <c r="F313" s="15">
        <f t="shared" si="54"/>
        <v>324018263147.34003</v>
      </c>
      <c r="G313" s="16">
        <v>56994923761.150002</v>
      </c>
      <c r="H313" s="17"/>
      <c r="I313" s="17">
        <v>255296318196.79001</v>
      </c>
      <c r="J313" s="17"/>
      <c r="K313" s="17">
        <v>-1276478866</v>
      </c>
      <c r="L313" s="17">
        <v>82500000</v>
      </c>
      <c r="M313" s="17">
        <v>12921000055.4</v>
      </c>
      <c r="N313" s="17"/>
      <c r="O313" s="17"/>
      <c r="P313" s="15">
        <f t="shared" si="55"/>
        <v>105855645156.55</v>
      </c>
      <c r="Q313" s="17">
        <v>5980320484.1999998</v>
      </c>
      <c r="R313" s="17">
        <v>99875324672.350006</v>
      </c>
      <c r="S313" s="15">
        <f t="shared" si="56"/>
        <v>3988415966969.8003</v>
      </c>
      <c r="T313" s="17">
        <v>571263293470.44995</v>
      </c>
      <c r="U313" s="17">
        <v>761569847582.81995</v>
      </c>
      <c r="V313" s="17">
        <v>1377534025416.29</v>
      </c>
      <c r="W313" s="17">
        <v>2952056869526.4702</v>
      </c>
      <c r="X313" s="17">
        <v>48208437447.709999</v>
      </c>
      <c r="Y313" s="17">
        <v>563014645133</v>
      </c>
      <c r="Z313" s="17">
        <v>-2285231151606.9399</v>
      </c>
      <c r="AA313" s="15">
        <f t="shared" si="57"/>
        <v>0</v>
      </c>
      <c r="AB313" s="17"/>
      <c r="AC313" s="15">
        <f t="shared" si="58"/>
        <v>67166314109.059998</v>
      </c>
      <c r="AD313" s="17"/>
      <c r="AE313" s="17"/>
      <c r="AF313" s="17">
        <v>5614229272.5600004</v>
      </c>
      <c r="AG313" s="17">
        <v>61552084836.5</v>
      </c>
      <c r="AH313" s="14">
        <f t="shared" si="59"/>
        <v>4485456189382.75</v>
      </c>
      <c r="AI313" s="15">
        <f t="shared" si="60"/>
        <v>754426059349.53003</v>
      </c>
      <c r="AJ313" s="18">
        <f t="shared" si="61"/>
        <v>477918880240.53003</v>
      </c>
      <c r="AK313" s="17">
        <v>1504647</v>
      </c>
      <c r="AL313" s="17">
        <v>24486540975</v>
      </c>
      <c r="AM313" s="17"/>
      <c r="AN313" s="17">
        <v>57500000</v>
      </c>
      <c r="AO313" s="17">
        <v>268910165992.53</v>
      </c>
      <c r="AP313" s="17">
        <v>184463168626</v>
      </c>
      <c r="AQ313" s="18">
        <f t="shared" si="62"/>
        <v>276507179109</v>
      </c>
      <c r="AR313" s="17"/>
      <c r="AS313" s="17">
        <v>276507179109</v>
      </c>
      <c r="AT313" s="15">
        <f t="shared" si="65"/>
        <v>3731030130033.2202</v>
      </c>
      <c r="AU313" s="18">
        <f t="shared" si="65"/>
        <v>3731030130033.2202</v>
      </c>
      <c r="AV313" s="17">
        <v>3731030130033.2202</v>
      </c>
    </row>
    <row r="314" spans="1:48" x14ac:dyDescent="0.25">
      <c r="A314" s="10">
        <v>313</v>
      </c>
      <c r="B314" s="11" t="s">
        <v>656</v>
      </c>
      <c r="C314" s="12" t="s">
        <v>657</v>
      </c>
      <c r="D314" s="13" t="s">
        <v>48</v>
      </c>
      <c r="E314" s="14">
        <f t="shared" si="53"/>
        <v>1747520280349.7058</v>
      </c>
      <c r="F314" s="15">
        <f t="shared" si="54"/>
        <v>226130970236.82599</v>
      </c>
      <c r="G314" s="16">
        <v>54070722850.060005</v>
      </c>
      <c r="H314" s="17"/>
      <c r="I314" s="17">
        <v>19976289771.515999</v>
      </c>
      <c r="J314" s="17">
        <v>786505657</v>
      </c>
      <c r="K314" s="17">
        <v>-5325711990.6199999</v>
      </c>
      <c r="L314" s="17">
        <v>6960685329.8699999</v>
      </c>
      <c r="M314" s="17">
        <v>149662478619</v>
      </c>
      <c r="N314" s="17"/>
      <c r="O314" s="17"/>
      <c r="P314" s="15">
        <f t="shared" si="55"/>
        <v>5963649447.3000002</v>
      </c>
      <c r="Q314" s="17">
        <v>963649447.30000019</v>
      </c>
      <c r="R314" s="17">
        <v>5000000000</v>
      </c>
      <c r="S314" s="15">
        <f t="shared" si="56"/>
        <v>1460823184003.1899</v>
      </c>
      <c r="T314" s="17">
        <v>152904772080</v>
      </c>
      <c r="U314" s="17">
        <v>213113314436.07999</v>
      </c>
      <c r="V314" s="17">
        <v>301672299882.82001</v>
      </c>
      <c r="W314" s="17">
        <v>1087496253656.9</v>
      </c>
      <c r="X314" s="17">
        <v>5617371130</v>
      </c>
      <c r="Y314" s="17">
        <v>144790532273.39001</v>
      </c>
      <c r="Z314" s="17">
        <v>-444771359456</v>
      </c>
      <c r="AA314" s="15">
        <f t="shared" si="57"/>
        <v>0</v>
      </c>
      <c r="AB314" s="17"/>
      <c r="AC314" s="15">
        <f t="shared" si="58"/>
        <v>54602476662.389999</v>
      </c>
      <c r="AD314" s="17"/>
      <c r="AE314" s="17"/>
      <c r="AF314" s="17">
        <v>17201646204.169998</v>
      </c>
      <c r="AG314" s="17">
        <v>37400830458.220001</v>
      </c>
      <c r="AH314" s="14">
        <f t="shared" si="59"/>
        <v>1747520280349.76</v>
      </c>
      <c r="AI314" s="15">
        <f t="shared" si="60"/>
        <v>16578108242.060001</v>
      </c>
      <c r="AJ314" s="18">
        <f t="shared" si="61"/>
        <v>16578108242.060001</v>
      </c>
      <c r="AK314" s="17">
        <v>681182636.54999995</v>
      </c>
      <c r="AL314" s="17"/>
      <c r="AM314" s="17"/>
      <c r="AN314" s="17">
        <v>24417491.170000002</v>
      </c>
      <c r="AO314" s="17">
        <v>4843568206</v>
      </c>
      <c r="AP314" s="17">
        <v>11028939908.34</v>
      </c>
      <c r="AQ314" s="18">
        <f t="shared" si="62"/>
        <v>0</v>
      </c>
      <c r="AR314" s="17"/>
      <c r="AS314" s="17"/>
      <c r="AT314" s="15">
        <f t="shared" si="65"/>
        <v>1730942172107.7</v>
      </c>
      <c r="AU314" s="18">
        <f t="shared" si="65"/>
        <v>1730942172107.7</v>
      </c>
      <c r="AV314" s="17">
        <v>1730942172107.7</v>
      </c>
    </row>
    <row r="315" spans="1:48" x14ac:dyDescent="0.25">
      <c r="A315" s="10">
        <v>314</v>
      </c>
      <c r="B315" s="11" t="s">
        <v>658</v>
      </c>
      <c r="C315" s="12" t="s">
        <v>1170</v>
      </c>
      <c r="D315" s="13" t="s">
        <v>48</v>
      </c>
      <c r="E315" s="14">
        <f t="shared" si="53"/>
        <v>7774125999487.8008</v>
      </c>
      <c r="F315" s="15">
        <f t="shared" si="54"/>
        <v>492750927538.12994</v>
      </c>
      <c r="G315" s="16">
        <v>383367308605.70996</v>
      </c>
      <c r="H315" s="17"/>
      <c r="I315" s="17">
        <v>148832702616.32999</v>
      </c>
      <c r="J315" s="17">
        <v>433607149</v>
      </c>
      <c r="K315" s="17">
        <v>-53826193185.669998</v>
      </c>
      <c r="L315" s="17">
        <v>50265591</v>
      </c>
      <c r="M315" s="17">
        <v>13893236761.76</v>
      </c>
      <c r="N315" s="17"/>
      <c r="O315" s="17"/>
      <c r="P315" s="15">
        <f t="shared" si="55"/>
        <v>600284572713.67004</v>
      </c>
      <c r="Q315" s="17"/>
      <c r="R315" s="17">
        <v>600284572713.67004</v>
      </c>
      <c r="S315" s="15">
        <f t="shared" si="56"/>
        <v>5957844721797.8408</v>
      </c>
      <c r="T315" s="17">
        <v>2825375652739.75</v>
      </c>
      <c r="U315" s="17">
        <v>1026984094605.8101</v>
      </c>
      <c r="V315" s="17">
        <v>1664009814225.3</v>
      </c>
      <c r="W315" s="17">
        <v>2331166277366.1201</v>
      </c>
      <c r="X315" s="17">
        <v>93267220213.229996</v>
      </c>
      <c r="Y315" s="17">
        <v>115848736545</v>
      </c>
      <c r="Z315" s="17">
        <v>-2098807073897.3701</v>
      </c>
      <c r="AA315" s="15">
        <f t="shared" si="57"/>
        <v>0</v>
      </c>
      <c r="AB315" s="17"/>
      <c r="AC315" s="15">
        <f t="shared" si="58"/>
        <v>723245777438.16003</v>
      </c>
      <c r="AD315" s="17">
        <v>18207380027.91</v>
      </c>
      <c r="AE315" s="17">
        <v>157583278000</v>
      </c>
      <c r="AF315" s="17">
        <v>10514821000</v>
      </c>
      <c r="AG315" s="17">
        <v>536940298410.25</v>
      </c>
      <c r="AH315" s="14">
        <f t="shared" si="59"/>
        <v>7774125999487.8008</v>
      </c>
      <c r="AI315" s="15">
        <f t="shared" si="60"/>
        <v>157213816285.69</v>
      </c>
      <c r="AJ315" s="18">
        <f t="shared" si="61"/>
        <v>157213816285.69</v>
      </c>
      <c r="AK315" s="17">
        <v>7246676904</v>
      </c>
      <c r="AL315" s="17"/>
      <c r="AM315" s="17"/>
      <c r="AN315" s="17"/>
      <c r="AO315" s="17">
        <v>120268392394</v>
      </c>
      <c r="AP315" s="17">
        <v>29698746987.689999</v>
      </c>
      <c r="AQ315" s="18">
        <f t="shared" si="62"/>
        <v>0</v>
      </c>
      <c r="AR315" s="17"/>
      <c r="AS315" s="17"/>
      <c r="AT315" s="15">
        <f t="shared" si="65"/>
        <v>7616912183202.1104</v>
      </c>
      <c r="AU315" s="18">
        <f t="shared" si="65"/>
        <v>7616912183202.1104</v>
      </c>
      <c r="AV315" s="17">
        <v>7616912183202.1104</v>
      </c>
    </row>
    <row r="316" spans="1:48" x14ac:dyDescent="0.25">
      <c r="A316" s="10">
        <v>315</v>
      </c>
      <c r="B316" s="11" t="s">
        <v>659</v>
      </c>
      <c r="C316" s="12" t="s">
        <v>660</v>
      </c>
      <c r="D316" s="13" t="s">
        <v>48</v>
      </c>
      <c r="E316" s="14">
        <f t="shared" si="53"/>
        <v>1559073801073.6099</v>
      </c>
      <c r="F316" s="15">
        <f t="shared" si="54"/>
        <v>71562286432.570007</v>
      </c>
      <c r="G316" s="16">
        <v>58816447987</v>
      </c>
      <c r="H316" s="17"/>
      <c r="I316" s="17">
        <v>9435821706</v>
      </c>
      <c r="J316" s="17">
        <v>1043350521</v>
      </c>
      <c r="K316" s="17">
        <v>-1340593917.4300001</v>
      </c>
      <c r="L316" s="17">
        <v>83499990</v>
      </c>
      <c r="M316" s="17">
        <v>3523760146</v>
      </c>
      <c r="N316" s="17"/>
      <c r="O316" s="17"/>
      <c r="P316" s="15">
        <f t="shared" si="55"/>
        <v>30831140379.849998</v>
      </c>
      <c r="Q316" s="17"/>
      <c r="R316" s="17">
        <v>30831140379.849998</v>
      </c>
      <c r="S316" s="15">
        <f t="shared" si="56"/>
        <v>1360122509990.6299</v>
      </c>
      <c r="T316" s="17">
        <v>55227100104.75</v>
      </c>
      <c r="U316" s="17">
        <v>266767161446.73001</v>
      </c>
      <c r="V316" s="17">
        <v>441137674481.38</v>
      </c>
      <c r="W316" s="17">
        <v>841429009519.60999</v>
      </c>
      <c r="X316" s="17">
        <v>57768818209</v>
      </c>
      <c r="Y316" s="17">
        <v>25022909432</v>
      </c>
      <c r="Z316" s="17">
        <v>-327230163202.84003</v>
      </c>
      <c r="AA316" s="15">
        <f t="shared" si="57"/>
        <v>0</v>
      </c>
      <c r="AB316" s="17"/>
      <c r="AC316" s="15">
        <f t="shared" si="58"/>
        <v>96557864270.559998</v>
      </c>
      <c r="AD316" s="17"/>
      <c r="AE316" s="17"/>
      <c r="AF316" s="17">
        <v>640373800</v>
      </c>
      <c r="AG316" s="17">
        <v>95917490470.559998</v>
      </c>
      <c r="AH316" s="14">
        <f t="shared" si="59"/>
        <v>1559073801073.6101</v>
      </c>
      <c r="AI316" s="15">
        <f t="shared" si="60"/>
        <v>8626325896</v>
      </c>
      <c r="AJ316" s="18">
        <f t="shared" si="61"/>
        <v>8626325896</v>
      </c>
      <c r="AK316" s="17">
        <v>3405844336</v>
      </c>
      <c r="AL316" s="17"/>
      <c r="AM316" s="17"/>
      <c r="AN316" s="17"/>
      <c r="AO316" s="17"/>
      <c r="AP316" s="17">
        <v>5220481560</v>
      </c>
      <c r="AQ316" s="18">
        <f t="shared" si="62"/>
        <v>0</v>
      </c>
      <c r="AR316" s="17"/>
      <c r="AS316" s="17"/>
      <c r="AT316" s="15">
        <f t="shared" si="65"/>
        <v>1550447475177.6101</v>
      </c>
      <c r="AU316" s="18">
        <f t="shared" si="65"/>
        <v>1550447475177.6101</v>
      </c>
      <c r="AV316" s="17">
        <v>1550447475177.6101</v>
      </c>
    </row>
    <row r="317" spans="1:48" x14ac:dyDescent="0.25">
      <c r="A317" s="10">
        <v>316</v>
      </c>
      <c r="B317" s="11" t="s">
        <v>661</v>
      </c>
      <c r="C317" s="12" t="s">
        <v>662</v>
      </c>
      <c r="D317" s="13" t="s">
        <v>48</v>
      </c>
      <c r="E317" s="14">
        <f t="shared" si="53"/>
        <v>1865526845341.2</v>
      </c>
      <c r="F317" s="15">
        <f t="shared" si="54"/>
        <v>97818971860.209991</v>
      </c>
      <c r="G317" s="16">
        <v>64124242278</v>
      </c>
      <c r="H317" s="17"/>
      <c r="I317" s="17">
        <v>35222014186</v>
      </c>
      <c r="J317" s="17">
        <v>755883292.23000002</v>
      </c>
      <c r="K317" s="17">
        <v>-7052275217.0200005</v>
      </c>
      <c r="L317" s="17"/>
      <c r="M317" s="17">
        <v>4769107321</v>
      </c>
      <c r="N317" s="17"/>
      <c r="O317" s="17"/>
      <c r="P317" s="15">
        <f t="shared" si="55"/>
        <v>43003740998.239998</v>
      </c>
      <c r="Q317" s="17"/>
      <c r="R317" s="17">
        <v>43003740998.239998</v>
      </c>
      <c r="S317" s="15">
        <f t="shared" si="56"/>
        <v>1506837339654.75</v>
      </c>
      <c r="T317" s="17">
        <v>283108419320</v>
      </c>
      <c r="U317" s="17">
        <v>270094545081.70001</v>
      </c>
      <c r="V317" s="17">
        <v>431678888217</v>
      </c>
      <c r="W317" s="17">
        <v>1168201070782</v>
      </c>
      <c r="X317" s="17">
        <v>19922587216</v>
      </c>
      <c r="Y317" s="17">
        <v>10084228565</v>
      </c>
      <c r="Z317" s="17">
        <v>-676252399526.94995</v>
      </c>
      <c r="AA317" s="15">
        <f t="shared" si="57"/>
        <v>0</v>
      </c>
      <c r="AB317" s="17"/>
      <c r="AC317" s="15">
        <f t="shared" si="58"/>
        <v>217866792828</v>
      </c>
      <c r="AD317" s="17"/>
      <c r="AE317" s="17"/>
      <c r="AF317" s="17">
        <v>1028689000</v>
      </c>
      <c r="AG317" s="17">
        <v>216838103828</v>
      </c>
      <c r="AH317" s="14">
        <f t="shared" si="59"/>
        <v>1865526845341.2</v>
      </c>
      <c r="AI317" s="15">
        <f t="shared" si="60"/>
        <v>8463993926.25</v>
      </c>
      <c r="AJ317" s="18">
        <f t="shared" si="61"/>
        <v>8463993926.25</v>
      </c>
      <c r="AK317" s="17">
        <v>2928691882</v>
      </c>
      <c r="AL317" s="17"/>
      <c r="AM317" s="17"/>
      <c r="AN317" s="17"/>
      <c r="AO317" s="17"/>
      <c r="AP317" s="17">
        <v>5535302044.25</v>
      </c>
      <c r="AQ317" s="18">
        <f t="shared" si="62"/>
        <v>0</v>
      </c>
      <c r="AR317" s="17"/>
      <c r="AS317" s="17"/>
      <c r="AT317" s="15">
        <f t="shared" si="65"/>
        <v>1857062851414.95</v>
      </c>
      <c r="AU317" s="18">
        <f t="shared" si="65"/>
        <v>1857062851414.95</v>
      </c>
      <c r="AV317" s="17">
        <v>1857062851414.95</v>
      </c>
    </row>
    <row r="318" spans="1:48" x14ac:dyDescent="0.25">
      <c r="A318" s="10">
        <v>317</v>
      </c>
      <c r="B318" s="11" t="s">
        <v>663</v>
      </c>
      <c r="C318" s="12" t="s">
        <v>664</v>
      </c>
      <c r="D318" s="13" t="s">
        <v>48</v>
      </c>
      <c r="E318" s="14">
        <f t="shared" si="53"/>
        <v>1527083719938.6421</v>
      </c>
      <c r="F318" s="15">
        <f t="shared" si="54"/>
        <v>66264933463.479996</v>
      </c>
      <c r="G318" s="16">
        <v>36335047098.940002</v>
      </c>
      <c r="H318" s="17"/>
      <c r="I318" s="17">
        <v>7673952382</v>
      </c>
      <c r="J318" s="17">
        <v>10843867846.629999</v>
      </c>
      <c r="K318" s="17">
        <v>-4931263505.0900002</v>
      </c>
      <c r="L318" s="17">
        <v>637325996</v>
      </c>
      <c r="M318" s="17">
        <v>15706003645</v>
      </c>
      <c r="N318" s="17"/>
      <c r="O318" s="17"/>
      <c r="P318" s="15">
        <f t="shared" si="55"/>
        <v>12199100000</v>
      </c>
      <c r="Q318" s="17">
        <v>100800000</v>
      </c>
      <c r="R318" s="17">
        <v>12098300000</v>
      </c>
      <c r="S318" s="15">
        <f t="shared" si="56"/>
        <v>1260430322078.2422</v>
      </c>
      <c r="T318" s="17">
        <v>144873255459.95001</v>
      </c>
      <c r="U318" s="17">
        <v>286360243253.92999</v>
      </c>
      <c r="V318" s="17">
        <v>415710697910.13</v>
      </c>
      <c r="W318" s="17">
        <v>806081634558.56006</v>
      </c>
      <c r="X318" s="17">
        <v>20651070417.922001</v>
      </c>
      <c r="Y318" s="17">
        <v>24501849973.599998</v>
      </c>
      <c r="Z318" s="17">
        <v>-437748429495.84998</v>
      </c>
      <c r="AA318" s="15">
        <f t="shared" si="57"/>
        <v>0</v>
      </c>
      <c r="AB318" s="17"/>
      <c r="AC318" s="15">
        <f t="shared" si="58"/>
        <v>188189364396.92001</v>
      </c>
      <c r="AD318" s="17"/>
      <c r="AE318" s="17"/>
      <c r="AF318" s="17"/>
      <c r="AG318" s="17">
        <v>188189364396.92001</v>
      </c>
      <c r="AH318" s="14">
        <f t="shared" si="59"/>
        <v>1527083719938.6101</v>
      </c>
      <c r="AI318" s="15">
        <f t="shared" si="60"/>
        <v>10071017107.51</v>
      </c>
      <c r="AJ318" s="18">
        <f t="shared" si="61"/>
        <v>10071017107.51</v>
      </c>
      <c r="AK318" s="17">
        <v>-28402536</v>
      </c>
      <c r="AL318" s="17"/>
      <c r="AM318" s="17"/>
      <c r="AN318" s="17">
        <v>57714875.909999996</v>
      </c>
      <c r="AO318" s="17">
        <v>9030089771</v>
      </c>
      <c r="AP318" s="17">
        <v>1011614996.6</v>
      </c>
      <c r="AQ318" s="18">
        <f t="shared" si="62"/>
        <v>0</v>
      </c>
      <c r="AR318" s="17"/>
      <c r="AS318" s="17"/>
      <c r="AT318" s="15">
        <f t="shared" si="65"/>
        <v>1517012702831.1001</v>
      </c>
      <c r="AU318" s="18">
        <f t="shared" si="65"/>
        <v>1517012702831.1001</v>
      </c>
      <c r="AV318" s="17">
        <v>1517012702831.1001</v>
      </c>
    </row>
    <row r="319" spans="1:48" x14ac:dyDescent="0.25">
      <c r="A319" s="10">
        <v>318</v>
      </c>
      <c r="B319" s="11" t="s">
        <v>665</v>
      </c>
      <c r="C319" s="12" t="s">
        <v>666</v>
      </c>
      <c r="D319" s="13" t="s">
        <v>48</v>
      </c>
      <c r="E319" s="14">
        <f t="shared" si="53"/>
        <v>1842742272358.8596</v>
      </c>
      <c r="F319" s="15">
        <f t="shared" si="54"/>
        <v>86572335693.330002</v>
      </c>
      <c r="G319" s="16">
        <v>56051820044.459999</v>
      </c>
      <c r="H319" s="17"/>
      <c r="I319" s="17">
        <v>27034392096.73</v>
      </c>
      <c r="J319" s="17">
        <v>87226957.109999999</v>
      </c>
      <c r="K319" s="17">
        <v>-10512004890.799999</v>
      </c>
      <c r="L319" s="17"/>
      <c r="M319" s="17">
        <v>13910901485.83</v>
      </c>
      <c r="N319" s="17"/>
      <c r="O319" s="17"/>
      <c r="P319" s="15">
        <f t="shared" si="55"/>
        <v>138091267771.39999</v>
      </c>
      <c r="Q319" s="17">
        <v>7543073574</v>
      </c>
      <c r="R319" s="17">
        <v>130548194197.39999</v>
      </c>
      <c r="S319" s="15">
        <f t="shared" si="56"/>
        <v>1575965013040.4497</v>
      </c>
      <c r="T319" s="17">
        <v>330921708080</v>
      </c>
      <c r="U319" s="17">
        <v>308131621787.79999</v>
      </c>
      <c r="V319" s="17">
        <v>397358151481.17999</v>
      </c>
      <c r="W319" s="17">
        <v>1167540121757.74</v>
      </c>
      <c r="X319" s="17">
        <v>36818345328.389999</v>
      </c>
      <c r="Y319" s="17">
        <v>24859256212.98</v>
      </c>
      <c r="Z319" s="17">
        <v>-689664191607.64001</v>
      </c>
      <c r="AA319" s="15">
        <f t="shared" si="57"/>
        <v>0</v>
      </c>
      <c r="AB319" s="17"/>
      <c r="AC319" s="15">
        <f t="shared" si="58"/>
        <v>42113655853.68</v>
      </c>
      <c r="AD319" s="17">
        <v>3084060860</v>
      </c>
      <c r="AE319" s="17"/>
      <c r="AF319" s="17"/>
      <c r="AG319" s="17">
        <v>39029594993.68</v>
      </c>
      <c r="AH319" s="14">
        <f t="shared" si="59"/>
        <v>1842742272358.8599</v>
      </c>
      <c r="AI319" s="15">
        <f t="shared" si="60"/>
        <v>2492021209.1700001</v>
      </c>
      <c r="AJ319" s="18">
        <f t="shared" si="61"/>
        <v>2492021209.1700001</v>
      </c>
      <c r="AK319" s="17">
        <v>200851690.84</v>
      </c>
      <c r="AL319" s="17"/>
      <c r="AM319" s="17"/>
      <c r="AN319" s="17">
        <v>331546554.32999998</v>
      </c>
      <c r="AO319" s="17">
        <v>321546556</v>
      </c>
      <c r="AP319" s="17">
        <v>1638076408</v>
      </c>
      <c r="AQ319" s="18">
        <f t="shared" si="62"/>
        <v>0</v>
      </c>
      <c r="AR319" s="17"/>
      <c r="AS319" s="17"/>
      <c r="AT319" s="15">
        <f t="shared" si="65"/>
        <v>1840250251149.6899</v>
      </c>
      <c r="AU319" s="18">
        <f t="shared" si="65"/>
        <v>1840250251149.6899</v>
      </c>
      <c r="AV319" s="17">
        <v>1840250251149.6899</v>
      </c>
    </row>
    <row r="320" spans="1:48" x14ac:dyDescent="0.25">
      <c r="A320" s="10">
        <v>319</v>
      </c>
      <c r="B320" s="11" t="s">
        <v>667</v>
      </c>
      <c r="C320" s="12" t="s">
        <v>668</v>
      </c>
      <c r="D320" s="13" t="s">
        <v>48</v>
      </c>
      <c r="E320" s="14">
        <f t="shared" si="53"/>
        <v>3258256178371.1528</v>
      </c>
      <c r="F320" s="15">
        <f t="shared" si="54"/>
        <v>313823303564.28003</v>
      </c>
      <c r="G320" s="16">
        <v>213794709268</v>
      </c>
      <c r="H320" s="17"/>
      <c r="I320" s="17">
        <v>142826015755.92001</v>
      </c>
      <c r="J320" s="17">
        <v>489763516</v>
      </c>
      <c r="K320" s="17">
        <v>-83882831197.080002</v>
      </c>
      <c r="L320" s="17">
        <v>1346801707</v>
      </c>
      <c r="M320" s="17">
        <v>39248844514.440002</v>
      </c>
      <c r="N320" s="17"/>
      <c r="O320" s="17"/>
      <c r="P320" s="15">
        <f t="shared" si="55"/>
        <v>188617929555</v>
      </c>
      <c r="Q320" s="17"/>
      <c r="R320" s="17">
        <v>188617929555</v>
      </c>
      <c r="S320" s="15">
        <f t="shared" si="56"/>
        <v>2586474555769.7397</v>
      </c>
      <c r="T320" s="17">
        <v>1018190762869.8</v>
      </c>
      <c r="U320" s="17">
        <v>436936617842.15997</v>
      </c>
      <c r="V320" s="17">
        <v>676708350620.95996</v>
      </c>
      <c r="W320" s="17">
        <v>1296544063462.6001</v>
      </c>
      <c r="X320" s="17">
        <v>38868212523.129997</v>
      </c>
      <c r="Y320" s="17">
        <v>55709018161.300003</v>
      </c>
      <c r="Z320" s="17">
        <v>-936482469710.20996</v>
      </c>
      <c r="AA320" s="15">
        <f t="shared" si="57"/>
        <v>0</v>
      </c>
      <c r="AB320" s="17"/>
      <c r="AC320" s="15">
        <f t="shared" si="58"/>
        <v>169340389482.1333</v>
      </c>
      <c r="AD320" s="17">
        <v>72354200.209999993</v>
      </c>
      <c r="AE320" s="17"/>
      <c r="AF320" s="17">
        <v>3172722887.2333002</v>
      </c>
      <c r="AG320" s="17">
        <v>166095312394.69</v>
      </c>
      <c r="AH320" s="14">
        <f t="shared" si="59"/>
        <v>3258256178371.1201</v>
      </c>
      <c r="AI320" s="15">
        <f t="shared" si="60"/>
        <v>36095794972.120003</v>
      </c>
      <c r="AJ320" s="18">
        <f t="shared" si="61"/>
        <v>36095794972.120003</v>
      </c>
      <c r="AK320" s="17">
        <v>2359290924</v>
      </c>
      <c r="AL320" s="17"/>
      <c r="AM320" s="17"/>
      <c r="AN320" s="17"/>
      <c r="AO320" s="17">
        <v>19004888884</v>
      </c>
      <c r="AP320" s="17">
        <v>14731615164.120001</v>
      </c>
      <c r="AQ320" s="18">
        <f t="shared" si="62"/>
        <v>0</v>
      </c>
      <c r="AR320" s="17"/>
      <c r="AS320" s="17"/>
      <c r="AT320" s="15">
        <f t="shared" si="65"/>
        <v>3222160383399</v>
      </c>
      <c r="AU320" s="18">
        <f t="shared" si="65"/>
        <v>3222160383399</v>
      </c>
      <c r="AV320" s="17">
        <v>3222160383399</v>
      </c>
    </row>
    <row r="321" spans="1:48" x14ac:dyDescent="0.25">
      <c r="A321" s="10">
        <v>320</v>
      </c>
      <c r="B321" s="11" t="s">
        <v>669</v>
      </c>
      <c r="C321" s="12" t="s">
        <v>670</v>
      </c>
      <c r="D321" s="13" t="s">
        <v>48</v>
      </c>
      <c r="E321" s="14">
        <f t="shared" si="53"/>
        <v>1230869115906.7429</v>
      </c>
      <c r="F321" s="15">
        <f t="shared" si="54"/>
        <v>44380439902.893005</v>
      </c>
      <c r="G321" s="16">
        <v>24304350784.880001</v>
      </c>
      <c r="H321" s="17"/>
      <c r="I321" s="17">
        <v>8134885318.2299995</v>
      </c>
      <c r="J321" s="17">
        <v>4202672625.25</v>
      </c>
      <c r="K321" s="17">
        <v>-3212219674.2399998</v>
      </c>
      <c r="L321" s="17">
        <v>52328767.123000003</v>
      </c>
      <c r="M321" s="17">
        <v>10898422081.65</v>
      </c>
      <c r="N321" s="17"/>
      <c r="O321" s="17"/>
      <c r="P321" s="15">
        <f t="shared" si="55"/>
        <v>8125912443.3900003</v>
      </c>
      <c r="Q321" s="17"/>
      <c r="R321" s="17">
        <v>8125912443.3900003</v>
      </c>
      <c r="S321" s="15">
        <f t="shared" si="56"/>
        <v>1090821058007.9899</v>
      </c>
      <c r="T321" s="17">
        <v>147026804842</v>
      </c>
      <c r="U321" s="17">
        <v>222419398281.59</v>
      </c>
      <c r="V321" s="17">
        <v>575755431308.95996</v>
      </c>
      <c r="W321" s="17">
        <v>640123532822.81006</v>
      </c>
      <c r="X321" s="17">
        <v>12741451437</v>
      </c>
      <c r="Y321" s="17">
        <v>76578632870</v>
      </c>
      <c r="Z321" s="17">
        <v>-583824193554.37</v>
      </c>
      <c r="AA321" s="15">
        <f t="shared" si="57"/>
        <v>0</v>
      </c>
      <c r="AB321" s="17"/>
      <c r="AC321" s="15">
        <f t="shared" si="58"/>
        <v>87541705552.470001</v>
      </c>
      <c r="AD321" s="17">
        <v>490160597.97000003</v>
      </c>
      <c r="AE321" s="17"/>
      <c r="AF321" s="17"/>
      <c r="AG321" s="17">
        <v>87051544954.5</v>
      </c>
      <c r="AH321" s="14">
        <f t="shared" si="59"/>
        <v>1230869115906.72</v>
      </c>
      <c r="AI321" s="15">
        <f t="shared" si="60"/>
        <v>27559413767.919998</v>
      </c>
      <c r="AJ321" s="18">
        <f t="shared" si="61"/>
        <v>27559413767.919998</v>
      </c>
      <c r="AK321" s="17">
        <v>733416506</v>
      </c>
      <c r="AL321" s="17"/>
      <c r="AM321" s="17"/>
      <c r="AN321" s="17"/>
      <c r="AO321" s="17">
        <v>4219964105</v>
      </c>
      <c r="AP321" s="17">
        <v>22606033156.919998</v>
      </c>
      <c r="AQ321" s="18">
        <f t="shared" si="62"/>
        <v>0</v>
      </c>
      <c r="AR321" s="17"/>
      <c r="AS321" s="17"/>
      <c r="AT321" s="15">
        <f t="shared" si="65"/>
        <v>1203309702138.8</v>
      </c>
      <c r="AU321" s="18">
        <f t="shared" si="65"/>
        <v>1203309702138.8</v>
      </c>
      <c r="AV321" s="17">
        <v>1203309702138.8</v>
      </c>
    </row>
    <row r="322" spans="1:48" x14ac:dyDescent="0.25">
      <c r="A322" s="10">
        <v>321</v>
      </c>
      <c r="B322" s="11" t="s">
        <v>671</v>
      </c>
      <c r="C322" s="12" t="s">
        <v>672</v>
      </c>
      <c r="D322" s="13" t="s">
        <v>48</v>
      </c>
      <c r="E322" s="14">
        <f t="shared" ref="E322:E385" si="66">F322+P322+S322+AA322+AC322</f>
        <v>1737135263923.5</v>
      </c>
      <c r="F322" s="15">
        <f t="shared" ref="F322:F385" si="67">SUM(G322:O322)</f>
        <v>82353820680.160004</v>
      </c>
      <c r="G322" s="16">
        <v>60863875803</v>
      </c>
      <c r="H322" s="17"/>
      <c r="I322" s="17">
        <v>17620976424</v>
      </c>
      <c r="J322" s="17">
        <v>3456410350.7800002</v>
      </c>
      <c r="K322" s="17">
        <v>-7903826948.6199999</v>
      </c>
      <c r="L322" s="17"/>
      <c r="M322" s="17">
        <v>8316385051</v>
      </c>
      <c r="N322" s="17"/>
      <c r="O322" s="17"/>
      <c r="P322" s="15">
        <f t="shared" ref="P322:P385" si="68">SUM(Q322:R322)</f>
        <v>12344915621.15</v>
      </c>
      <c r="Q322" s="17"/>
      <c r="R322" s="17">
        <v>12344915621.15</v>
      </c>
      <c r="S322" s="15">
        <f t="shared" ref="S322:S385" si="69">SUM(T322:Z322)</f>
        <v>1535982193288.0898</v>
      </c>
      <c r="T322" s="17">
        <v>273456542437.92999</v>
      </c>
      <c r="U322" s="17">
        <v>239353926533.70999</v>
      </c>
      <c r="V322" s="17">
        <v>449158756104</v>
      </c>
      <c r="W322" s="17">
        <v>999362064069.23999</v>
      </c>
      <c r="X322" s="17">
        <v>41655654005.019997</v>
      </c>
      <c r="Y322" s="17">
        <v>33420915836</v>
      </c>
      <c r="Z322" s="17">
        <v>-500425665697.81</v>
      </c>
      <c r="AA322" s="15">
        <f t="shared" ref="AA322:AA385" si="70">SUM(AB322)</f>
        <v>0</v>
      </c>
      <c r="AB322" s="17"/>
      <c r="AC322" s="15">
        <f t="shared" ref="AC322:AC385" si="71">SUM(AD322:AG322)</f>
        <v>106454334334.10001</v>
      </c>
      <c r="AD322" s="17">
        <v>729886911</v>
      </c>
      <c r="AE322" s="17"/>
      <c r="AF322" s="17">
        <v>401509750</v>
      </c>
      <c r="AG322" s="17">
        <v>105322937673.10001</v>
      </c>
      <c r="AH322" s="14">
        <f t="shared" ref="AH322:AH385" si="72">AI322+AT322</f>
        <v>1737135263923.5</v>
      </c>
      <c r="AI322" s="15">
        <f t="shared" ref="AI322:AI385" si="73">SUM(AJ322+AQ322)</f>
        <v>23838928194</v>
      </c>
      <c r="AJ322" s="18">
        <f t="shared" ref="AJ322:AJ385" si="74">SUM(AK322:AP322)</f>
        <v>23838928194</v>
      </c>
      <c r="AK322" s="17">
        <v>-25677799</v>
      </c>
      <c r="AL322" s="17"/>
      <c r="AM322" s="17"/>
      <c r="AN322" s="17"/>
      <c r="AO322" s="17">
        <v>1183936903</v>
      </c>
      <c r="AP322" s="17">
        <v>22680669090</v>
      </c>
      <c r="AQ322" s="18">
        <f t="shared" ref="AQ322:AQ385" si="75">SUM(AR322:AS322)</f>
        <v>0</v>
      </c>
      <c r="AR322" s="17"/>
      <c r="AS322" s="17"/>
      <c r="AT322" s="15">
        <f t="shared" ref="AT322:AU341" si="76">SUM(AU322)</f>
        <v>1713296335729.5</v>
      </c>
      <c r="AU322" s="18">
        <f t="shared" si="76"/>
        <v>1713296335729.5</v>
      </c>
      <c r="AV322" s="17">
        <v>1713296335729.5</v>
      </c>
    </row>
    <row r="323" spans="1:48" x14ac:dyDescent="0.25">
      <c r="A323" s="10">
        <v>322</v>
      </c>
      <c r="B323" s="11" t="s">
        <v>673</v>
      </c>
      <c r="C323" s="12" t="s">
        <v>674</v>
      </c>
      <c r="D323" s="13" t="s">
        <v>48</v>
      </c>
      <c r="E323" s="14">
        <f t="shared" si="66"/>
        <v>1626437443665.55</v>
      </c>
      <c r="F323" s="15">
        <f t="shared" si="67"/>
        <v>45491059945.300003</v>
      </c>
      <c r="G323" s="16">
        <v>30021876299</v>
      </c>
      <c r="H323" s="17"/>
      <c r="I323" s="17">
        <v>10892818797</v>
      </c>
      <c r="J323" s="17">
        <v>7850000</v>
      </c>
      <c r="K323" s="17">
        <v>-1809119142.75</v>
      </c>
      <c r="L323" s="17">
        <v>515968886</v>
      </c>
      <c r="M323" s="17">
        <v>5861665106.0500002</v>
      </c>
      <c r="N323" s="17"/>
      <c r="O323" s="17"/>
      <c r="P323" s="15">
        <f t="shared" si="68"/>
        <v>28944235679</v>
      </c>
      <c r="Q323" s="17"/>
      <c r="R323" s="17">
        <v>28944235679</v>
      </c>
      <c r="S323" s="15">
        <f t="shared" si="69"/>
        <v>1288466864350</v>
      </c>
      <c r="T323" s="17">
        <v>401096892395</v>
      </c>
      <c r="U323" s="17">
        <v>174600156673.28</v>
      </c>
      <c r="V323" s="17">
        <v>352537569663.62</v>
      </c>
      <c r="W323" s="17">
        <v>1056644821992.3</v>
      </c>
      <c r="X323" s="17">
        <v>24504584945.43</v>
      </c>
      <c r="Y323" s="17">
        <v>37085231540.540001</v>
      </c>
      <c r="Z323" s="17">
        <v>-758002392860.17004</v>
      </c>
      <c r="AA323" s="15">
        <f t="shared" si="70"/>
        <v>0</v>
      </c>
      <c r="AB323" s="17"/>
      <c r="AC323" s="15">
        <f t="shared" si="71"/>
        <v>263535283691.25</v>
      </c>
      <c r="AD323" s="17">
        <v>134843261584.36</v>
      </c>
      <c r="AE323" s="17"/>
      <c r="AF323" s="17">
        <v>115397166.67000008</v>
      </c>
      <c r="AG323" s="17">
        <v>128576624940.22</v>
      </c>
      <c r="AH323" s="14">
        <f t="shared" si="72"/>
        <v>1626437443665.6001</v>
      </c>
      <c r="AI323" s="15">
        <f t="shared" si="73"/>
        <v>6941731072</v>
      </c>
      <c r="AJ323" s="18">
        <f t="shared" si="74"/>
        <v>6941731072</v>
      </c>
      <c r="AK323" s="17">
        <v>78636337</v>
      </c>
      <c r="AL323" s="17"/>
      <c r="AM323" s="17"/>
      <c r="AN323" s="17"/>
      <c r="AO323" s="17">
        <v>6158198782</v>
      </c>
      <c r="AP323" s="17">
        <v>704895953</v>
      </c>
      <c r="AQ323" s="18">
        <f t="shared" si="75"/>
        <v>0</v>
      </c>
      <c r="AR323" s="17"/>
      <c r="AS323" s="17"/>
      <c r="AT323" s="15">
        <f t="shared" si="76"/>
        <v>1619495712593.6001</v>
      </c>
      <c r="AU323" s="18">
        <f t="shared" si="76"/>
        <v>1619495712593.6001</v>
      </c>
      <c r="AV323" s="17">
        <v>1619495712593.6001</v>
      </c>
    </row>
    <row r="324" spans="1:48" x14ac:dyDescent="0.25">
      <c r="A324" s="10">
        <v>323</v>
      </c>
      <c r="B324" s="11" t="s">
        <v>675</v>
      </c>
      <c r="C324" s="12" t="s">
        <v>676</v>
      </c>
      <c r="D324" s="13" t="s">
        <v>48</v>
      </c>
      <c r="E324" s="14">
        <f t="shared" si="66"/>
        <v>1523418712574.2329</v>
      </c>
      <c r="F324" s="15">
        <f t="shared" si="67"/>
        <v>105131129275.17999</v>
      </c>
      <c r="G324" s="16">
        <v>73006065951.399994</v>
      </c>
      <c r="H324" s="17"/>
      <c r="I324" s="17">
        <v>25843315151.560001</v>
      </c>
      <c r="J324" s="17">
        <v>3682695933.3200002</v>
      </c>
      <c r="K324" s="17">
        <v>-7731460951.1000004</v>
      </c>
      <c r="L324" s="17">
        <v>817236162</v>
      </c>
      <c r="M324" s="17">
        <v>9513277028</v>
      </c>
      <c r="N324" s="17"/>
      <c r="O324" s="17"/>
      <c r="P324" s="15">
        <f t="shared" si="68"/>
        <v>11926555532.4</v>
      </c>
      <c r="Q324" s="17"/>
      <c r="R324" s="17">
        <v>11926555532.4</v>
      </c>
      <c r="S324" s="15">
        <f t="shared" si="69"/>
        <v>1286346617308.3728</v>
      </c>
      <c r="T324" s="17">
        <v>382757052682</v>
      </c>
      <c r="U324" s="17">
        <v>278014118117.59998</v>
      </c>
      <c r="V324" s="17">
        <v>362188556275.63</v>
      </c>
      <c r="W324" s="17">
        <v>760092529934.80005</v>
      </c>
      <c r="X324" s="17">
        <v>20596841955</v>
      </c>
      <c r="Y324" s="17">
        <v>19611932081.810001</v>
      </c>
      <c r="Z324" s="17">
        <v>-536914413738.46722</v>
      </c>
      <c r="AA324" s="15">
        <f t="shared" si="70"/>
        <v>0</v>
      </c>
      <c r="AB324" s="17"/>
      <c r="AC324" s="15">
        <f t="shared" si="71"/>
        <v>120014410458.28</v>
      </c>
      <c r="AD324" s="17">
        <v>33380805.59</v>
      </c>
      <c r="AE324" s="17"/>
      <c r="AF324" s="17">
        <v>1799548440</v>
      </c>
      <c r="AG324" s="17">
        <v>118181481212.69</v>
      </c>
      <c r="AH324" s="14">
        <f t="shared" si="72"/>
        <v>1523418712574.2329</v>
      </c>
      <c r="AI324" s="15">
        <f t="shared" si="73"/>
        <v>7587769135.3299999</v>
      </c>
      <c r="AJ324" s="18">
        <f t="shared" si="74"/>
        <v>7587769135.3299999</v>
      </c>
      <c r="AK324" s="17">
        <v>47804262</v>
      </c>
      <c r="AL324" s="17"/>
      <c r="AM324" s="17"/>
      <c r="AN324" s="17">
        <v>381338234</v>
      </c>
      <c r="AO324" s="17">
        <v>2638637347.2399998</v>
      </c>
      <c r="AP324" s="17">
        <v>4519989292.0900002</v>
      </c>
      <c r="AQ324" s="18">
        <f t="shared" si="75"/>
        <v>0</v>
      </c>
      <c r="AR324" s="17"/>
      <c r="AS324" s="17"/>
      <c r="AT324" s="15">
        <f t="shared" si="76"/>
        <v>1515830943438.9028</v>
      </c>
      <c r="AU324" s="18">
        <f t="shared" si="76"/>
        <v>1515830943438.9028</v>
      </c>
      <c r="AV324" s="17">
        <v>1515830943438.9028</v>
      </c>
    </row>
    <row r="325" spans="1:48" x14ac:dyDescent="0.25">
      <c r="A325" s="10">
        <v>324</v>
      </c>
      <c r="B325" s="11" t="s">
        <v>677</v>
      </c>
      <c r="C325" s="12" t="s">
        <v>678</v>
      </c>
      <c r="D325" s="13" t="s">
        <v>48</v>
      </c>
      <c r="E325" s="14">
        <f t="shared" si="66"/>
        <v>1264318555538.8401</v>
      </c>
      <c r="F325" s="15">
        <f t="shared" si="67"/>
        <v>36621432696.369995</v>
      </c>
      <c r="G325" s="16">
        <v>26671264905.599998</v>
      </c>
      <c r="H325" s="17"/>
      <c r="I325" s="17">
        <v>4717230734.7399998</v>
      </c>
      <c r="J325" s="17">
        <v>26710299</v>
      </c>
      <c r="K325" s="17">
        <v>-546570049.97000003</v>
      </c>
      <c r="L325" s="17">
        <v>9166667</v>
      </c>
      <c r="M325" s="17">
        <v>5743630140</v>
      </c>
      <c r="N325" s="17"/>
      <c r="O325" s="17"/>
      <c r="P325" s="15">
        <f t="shared" si="68"/>
        <v>11130472128.25</v>
      </c>
      <c r="Q325" s="17">
        <v>265206857</v>
      </c>
      <c r="R325" s="17">
        <v>10865265271.25</v>
      </c>
      <c r="S325" s="15">
        <f t="shared" si="69"/>
        <v>1148798981479.8101</v>
      </c>
      <c r="T325" s="17">
        <v>55506298745</v>
      </c>
      <c r="U325" s="17">
        <v>226002220082.81</v>
      </c>
      <c r="V325" s="17">
        <v>398838651949.12</v>
      </c>
      <c r="W325" s="17">
        <v>921701223491.88</v>
      </c>
      <c r="X325" s="17">
        <v>31655827113</v>
      </c>
      <c r="Y325" s="17">
        <v>39618152842</v>
      </c>
      <c r="Z325" s="17">
        <v>-524523392744</v>
      </c>
      <c r="AA325" s="15">
        <f t="shared" si="70"/>
        <v>0</v>
      </c>
      <c r="AB325" s="17"/>
      <c r="AC325" s="15">
        <f t="shared" si="71"/>
        <v>67767669234.410004</v>
      </c>
      <c r="AD325" s="17">
        <v>3574149218.4099998</v>
      </c>
      <c r="AE325" s="17"/>
      <c r="AF325" s="17"/>
      <c r="AG325" s="17">
        <v>64193520016</v>
      </c>
      <c r="AH325" s="14">
        <f t="shared" si="72"/>
        <v>1264318555538.8401</v>
      </c>
      <c r="AI325" s="15">
        <f t="shared" si="73"/>
        <v>7900341458.0900002</v>
      </c>
      <c r="AJ325" s="18">
        <f t="shared" si="74"/>
        <v>7900341458.0900002</v>
      </c>
      <c r="AK325" s="17">
        <v>-8627347.9100000001</v>
      </c>
      <c r="AL325" s="17"/>
      <c r="AM325" s="17"/>
      <c r="AN325" s="17">
        <v>33939400</v>
      </c>
      <c r="AO325" s="17">
        <v>1107675011</v>
      </c>
      <c r="AP325" s="17">
        <v>6767354395</v>
      </c>
      <c r="AQ325" s="18">
        <f t="shared" si="75"/>
        <v>0</v>
      </c>
      <c r="AR325" s="17"/>
      <c r="AS325" s="17"/>
      <c r="AT325" s="15">
        <f t="shared" si="76"/>
        <v>1256418214080.75</v>
      </c>
      <c r="AU325" s="18">
        <f t="shared" si="76"/>
        <v>1256418214080.75</v>
      </c>
      <c r="AV325" s="17">
        <v>1256418214080.75</v>
      </c>
    </row>
    <row r="326" spans="1:48" x14ac:dyDescent="0.25">
      <c r="A326" s="10">
        <v>325</v>
      </c>
      <c r="B326" s="11" t="s">
        <v>679</v>
      </c>
      <c r="C326" s="12" t="s">
        <v>680</v>
      </c>
      <c r="D326" s="13" t="s">
        <v>48</v>
      </c>
      <c r="E326" s="14">
        <f t="shared" si="66"/>
        <v>1199308886513.614</v>
      </c>
      <c r="F326" s="15">
        <f t="shared" si="67"/>
        <v>48358650386.48999</v>
      </c>
      <c r="G326" s="16">
        <v>21699219301.149998</v>
      </c>
      <c r="H326" s="17"/>
      <c r="I326" s="17">
        <v>13084559774.08</v>
      </c>
      <c r="J326" s="17">
        <v>8424094000</v>
      </c>
      <c r="K326" s="17">
        <v>-5075096735.3999996</v>
      </c>
      <c r="L326" s="17"/>
      <c r="M326" s="17">
        <v>10225874046.66</v>
      </c>
      <c r="N326" s="17"/>
      <c r="O326" s="17"/>
      <c r="P326" s="15">
        <f t="shared" si="68"/>
        <v>10000000000</v>
      </c>
      <c r="Q326" s="17"/>
      <c r="R326" s="17">
        <v>10000000000</v>
      </c>
      <c r="S326" s="15">
        <f t="shared" si="69"/>
        <v>1128523635465.52</v>
      </c>
      <c r="T326" s="17">
        <v>60643916152.519997</v>
      </c>
      <c r="U326" s="17">
        <v>345504823291.17999</v>
      </c>
      <c r="V326" s="17">
        <v>413432134753.92999</v>
      </c>
      <c r="W326" s="17">
        <v>682609729563.32996</v>
      </c>
      <c r="X326" s="17">
        <v>31626560129.950001</v>
      </c>
      <c r="Y326" s="17">
        <v>92171348282.800003</v>
      </c>
      <c r="Z326" s="17">
        <v>-497464876708.19</v>
      </c>
      <c r="AA326" s="15">
        <f t="shared" si="70"/>
        <v>0</v>
      </c>
      <c r="AB326" s="17"/>
      <c r="AC326" s="15">
        <f t="shared" si="71"/>
        <v>12426600661.603901</v>
      </c>
      <c r="AD326" s="17">
        <v>3852766352.5</v>
      </c>
      <c r="AE326" s="17"/>
      <c r="AF326" s="17">
        <v>517980342.92449999</v>
      </c>
      <c r="AG326" s="17">
        <v>8055853966.1794004</v>
      </c>
      <c r="AH326" s="14">
        <f t="shared" si="72"/>
        <v>1199308886513.6145</v>
      </c>
      <c r="AI326" s="15">
        <f t="shared" si="73"/>
        <v>26035682029.099998</v>
      </c>
      <c r="AJ326" s="18">
        <f t="shared" si="74"/>
        <v>26035682029.099998</v>
      </c>
      <c r="AK326" s="17">
        <v>19950404</v>
      </c>
      <c r="AL326" s="17"/>
      <c r="AM326" s="17"/>
      <c r="AN326" s="17"/>
      <c r="AO326" s="17">
        <v>19506085546</v>
      </c>
      <c r="AP326" s="17">
        <v>6509646079.1000004</v>
      </c>
      <c r="AQ326" s="18">
        <f t="shared" si="75"/>
        <v>0</v>
      </c>
      <c r="AR326" s="17"/>
      <c r="AS326" s="17"/>
      <c r="AT326" s="15">
        <f t="shared" si="76"/>
        <v>1173273204484.5144</v>
      </c>
      <c r="AU326" s="18">
        <f t="shared" si="76"/>
        <v>1173273204484.5144</v>
      </c>
      <c r="AV326" s="17">
        <v>1173273204484.5144</v>
      </c>
    </row>
    <row r="327" spans="1:48" x14ac:dyDescent="0.25">
      <c r="A327" s="10">
        <v>326</v>
      </c>
      <c r="B327" s="11" t="s">
        <v>681</v>
      </c>
      <c r="C327" s="12" t="s">
        <v>682</v>
      </c>
      <c r="D327" s="13" t="s">
        <v>48</v>
      </c>
      <c r="E327" s="14">
        <f t="shared" si="66"/>
        <v>1112541258547.9302</v>
      </c>
      <c r="F327" s="15">
        <f t="shared" si="67"/>
        <v>33611192841.510002</v>
      </c>
      <c r="G327" s="16">
        <v>20925202489.739998</v>
      </c>
      <c r="H327" s="17"/>
      <c r="I327" s="17">
        <v>4371207906</v>
      </c>
      <c r="J327" s="17">
        <v>364563298</v>
      </c>
      <c r="K327" s="17">
        <v>-324611028.06999999</v>
      </c>
      <c r="L327" s="17">
        <v>140833333.33000001</v>
      </c>
      <c r="M327" s="17">
        <v>8133996842.5100002</v>
      </c>
      <c r="N327" s="17"/>
      <c r="O327" s="17"/>
      <c r="P327" s="15">
        <f t="shared" si="68"/>
        <v>5001300000</v>
      </c>
      <c r="Q327" s="17"/>
      <c r="R327" s="17">
        <v>5001300000</v>
      </c>
      <c r="S327" s="15">
        <f t="shared" si="69"/>
        <v>1066239132993.5902</v>
      </c>
      <c r="T327" s="17">
        <v>51784930530</v>
      </c>
      <c r="U327" s="17">
        <v>202220943259.29999</v>
      </c>
      <c r="V327" s="17">
        <v>368322338599.29999</v>
      </c>
      <c r="W327" s="17">
        <v>894612213917.52002</v>
      </c>
      <c r="X327" s="17">
        <v>30933095716.09</v>
      </c>
      <c r="Y327" s="17">
        <v>27303193583</v>
      </c>
      <c r="Z327" s="17">
        <v>-508937582611.62</v>
      </c>
      <c r="AA327" s="15">
        <f t="shared" si="70"/>
        <v>0</v>
      </c>
      <c r="AB327" s="17"/>
      <c r="AC327" s="15">
        <f t="shared" si="71"/>
        <v>7689632712.8299999</v>
      </c>
      <c r="AD327" s="17">
        <v>2421126880.79</v>
      </c>
      <c r="AE327" s="17"/>
      <c r="AF327" s="17">
        <v>728659682.49000001</v>
      </c>
      <c r="AG327" s="17">
        <v>4539846149.5500002</v>
      </c>
      <c r="AH327" s="14">
        <f t="shared" si="72"/>
        <v>1112541258547.98</v>
      </c>
      <c r="AI327" s="15">
        <f t="shared" si="73"/>
        <v>2056437560.3800001</v>
      </c>
      <c r="AJ327" s="18">
        <f t="shared" si="74"/>
        <v>2056437560.3800001</v>
      </c>
      <c r="AK327" s="17">
        <v>11601268.960000001</v>
      </c>
      <c r="AL327" s="17"/>
      <c r="AM327" s="17"/>
      <c r="AN327" s="17">
        <v>8570622.4199999999</v>
      </c>
      <c r="AO327" s="17">
        <v>12443934</v>
      </c>
      <c r="AP327" s="17">
        <v>2023821735</v>
      </c>
      <c r="AQ327" s="18">
        <f t="shared" si="75"/>
        <v>0</v>
      </c>
      <c r="AR327" s="17"/>
      <c r="AS327" s="17"/>
      <c r="AT327" s="15">
        <f t="shared" si="76"/>
        <v>1110484820987.6001</v>
      </c>
      <c r="AU327" s="18">
        <f t="shared" si="76"/>
        <v>1110484820987.6001</v>
      </c>
      <c r="AV327" s="17">
        <v>1110484820987.6001</v>
      </c>
    </row>
    <row r="328" spans="1:48" x14ac:dyDescent="0.25">
      <c r="A328" s="10">
        <v>327</v>
      </c>
      <c r="B328" s="11" t="s">
        <v>683</v>
      </c>
      <c r="C328" s="12" t="s">
        <v>684</v>
      </c>
      <c r="D328" s="13" t="s">
        <v>59</v>
      </c>
      <c r="E328" s="14">
        <f t="shared" si="66"/>
        <v>1435870823839.46</v>
      </c>
      <c r="F328" s="15">
        <f t="shared" si="67"/>
        <v>77407383475.050003</v>
      </c>
      <c r="G328" s="16">
        <v>45044483397.400002</v>
      </c>
      <c r="H328" s="17"/>
      <c r="I328" s="17">
        <v>11385481103.969999</v>
      </c>
      <c r="J328" s="17">
        <v>50388400</v>
      </c>
      <c r="K328" s="17">
        <v>-6639529959.7600002</v>
      </c>
      <c r="L328" s="17">
        <v>55956331</v>
      </c>
      <c r="M328" s="17">
        <v>27510604202.439999</v>
      </c>
      <c r="N328" s="17"/>
      <c r="O328" s="17"/>
      <c r="P328" s="15">
        <f t="shared" si="68"/>
        <v>5001000000</v>
      </c>
      <c r="Q328" s="17"/>
      <c r="R328" s="17">
        <v>5001000000</v>
      </c>
      <c r="S328" s="15">
        <f t="shared" si="69"/>
        <v>1330702726930.46</v>
      </c>
      <c r="T328" s="17">
        <v>116362695730</v>
      </c>
      <c r="U328" s="17">
        <v>147287666039.45999</v>
      </c>
      <c r="V328" s="17">
        <v>398054075064</v>
      </c>
      <c r="W328" s="17">
        <v>1173089859299</v>
      </c>
      <c r="X328" s="17">
        <v>16237706518</v>
      </c>
      <c r="Y328" s="17">
        <v>4970098310</v>
      </c>
      <c r="Z328" s="17">
        <v>-525299374030</v>
      </c>
      <c r="AA328" s="15">
        <f t="shared" si="70"/>
        <v>0</v>
      </c>
      <c r="AB328" s="17"/>
      <c r="AC328" s="15">
        <f t="shared" si="71"/>
        <v>22759713433.950001</v>
      </c>
      <c r="AD328" s="17">
        <v>1391923347.4100001</v>
      </c>
      <c r="AE328" s="17"/>
      <c r="AF328" s="17">
        <v>1009839588</v>
      </c>
      <c r="AG328" s="17">
        <v>20357950498.540001</v>
      </c>
      <c r="AH328" s="14">
        <f t="shared" si="72"/>
        <v>1435870823839.46</v>
      </c>
      <c r="AI328" s="15">
        <f t="shared" si="73"/>
        <v>10232796459</v>
      </c>
      <c r="AJ328" s="18">
        <f t="shared" si="74"/>
        <v>10232796459</v>
      </c>
      <c r="AK328" s="17">
        <v>6105305652</v>
      </c>
      <c r="AL328" s="17"/>
      <c r="AM328" s="17"/>
      <c r="AN328" s="17"/>
      <c r="AO328" s="17">
        <v>4127490807</v>
      </c>
      <c r="AP328" s="17"/>
      <c r="AQ328" s="18">
        <f t="shared" si="75"/>
        <v>0</v>
      </c>
      <c r="AR328" s="17"/>
      <c r="AS328" s="17"/>
      <c r="AT328" s="15">
        <f t="shared" si="76"/>
        <v>1425638027380.46</v>
      </c>
      <c r="AU328" s="18">
        <f t="shared" si="76"/>
        <v>1425638027380.46</v>
      </c>
      <c r="AV328" s="17">
        <v>1425638027380.46</v>
      </c>
    </row>
    <row r="329" spans="1:48" x14ac:dyDescent="0.25">
      <c r="A329" s="10">
        <v>328</v>
      </c>
      <c r="B329" s="11" t="s">
        <v>685</v>
      </c>
      <c r="C329" s="12" t="s">
        <v>686</v>
      </c>
      <c r="D329" s="13" t="s">
        <v>48</v>
      </c>
      <c r="E329" s="14">
        <f t="shared" si="66"/>
        <v>975189917205.32495</v>
      </c>
      <c r="F329" s="15">
        <f t="shared" si="67"/>
        <v>42020341437.324997</v>
      </c>
      <c r="G329" s="16">
        <v>32031522141</v>
      </c>
      <c r="H329" s="17"/>
      <c r="I329" s="17">
        <v>4138023026</v>
      </c>
      <c r="J329" s="17"/>
      <c r="K329" s="17">
        <v>-62583368.494999997</v>
      </c>
      <c r="L329" s="17">
        <v>451891531.14999998</v>
      </c>
      <c r="M329" s="17">
        <v>5461488107.6700001</v>
      </c>
      <c r="N329" s="17"/>
      <c r="O329" s="17"/>
      <c r="P329" s="15">
        <f t="shared" si="68"/>
        <v>8001300000</v>
      </c>
      <c r="Q329" s="17"/>
      <c r="R329" s="17">
        <v>8001300000</v>
      </c>
      <c r="S329" s="15">
        <f t="shared" si="69"/>
        <v>923555827537</v>
      </c>
      <c r="T329" s="17">
        <v>213235728363</v>
      </c>
      <c r="U329" s="17">
        <v>212712034843.70001</v>
      </c>
      <c r="V329" s="17">
        <v>328389917106</v>
      </c>
      <c r="W329" s="17">
        <v>778266732078</v>
      </c>
      <c r="X329" s="17">
        <v>17973603738</v>
      </c>
      <c r="Y329" s="17">
        <v>10461629433</v>
      </c>
      <c r="Z329" s="17">
        <v>-637483818024.69995</v>
      </c>
      <c r="AA329" s="15">
        <f t="shared" si="70"/>
        <v>0</v>
      </c>
      <c r="AB329" s="17"/>
      <c r="AC329" s="15">
        <f t="shared" si="71"/>
        <v>1612448231</v>
      </c>
      <c r="AD329" s="17"/>
      <c r="AE329" s="17"/>
      <c r="AF329" s="17">
        <v>735211984</v>
      </c>
      <c r="AG329" s="17">
        <v>877236247</v>
      </c>
      <c r="AH329" s="14">
        <f t="shared" si="72"/>
        <v>975189917205.32495</v>
      </c>
      <c r="AI329" s="15">
        <f t="shared" si="73"/>
        <v>8617960364</v>
      </c>
      <c r="AJ329" s="18">
        <f t="shared" si="74"/>
        <v>8617960364</v>
      </c>
      <c r="AK329" s="17">
        <v>4333771</v>
      </c>
      <c r="AL329" s="17"/>
      <c r="AM329" s="17"/>
      <c r="AN329" s="17"/>
      <c r="AO329" s="17">
        <v>7813454973</v>
      </c>
      <c r="AP329" s="17">
        <v>800171620</v>
      </c>
      <c r="AQ329" s="18">
        <f t="shared" si="75"/>
        <v>0</v>
      </c>
      <c r="AR329" s="17"/>
      <c r="AS329" s="17"/>
      <c r="AT329" s="15">
        <f t="shared" si="76"/>
        <v>966571956841.32495</v>
      </c>
      <c r="AU329" s="18">
        <f t="shared" si="76"/>
        <v>966571956841.32495</v>
      </c>
      <c r="AV329" s="17">
        <v>966571956841.32495</v>
      </c>
    </row>
    <row r="330" spans="1:48" x14ac:dyDescent="0.25">
      <c r="A330" s="10">
        <v>329</v>
      </c>
      <c r="B330" s="11" t="s">
        <v>687</v>
      </c>
      <c r="C330" s="12" t="s">
        <v>688</v>
      </c>
      <c r="D330" s="13" t="s">
        <v>48</v>
      </c>
      <c r="E330" s="14">
        <f t="shared" si="66"/>
        <v>1091126480125.28</v>
      </c>
      <c r="F330" s="15">
        <f t="shared" si="67"/>
        <v>52834476478.690002</v>
      </c>
      <c r="G330" s="16">
        <v>24633316021.470001</v>
      </c>
      <c r="H330" s="17"/>
      <c r="I330" s="17">
        <v>5752579745</v>
      </c>
      <c r="J330" s="17"/>
      <c r="K330" s="17">
        <v>-882463682.02999997</v>
      </c>
      <c r="L330" s="17">
        <v>442012369</v>
      </c>
      <c r="M330" s="17">
        <v>22889032025.25</v>
      </c>
      <c r="N330" s="17"/>
      <c r="O330" s="17"/>
      <c r="P330" s="15">
        <f t="shared" si="68"/>
        <v>3487034100</v>
      </c>
      <c r="Q330" s="17"/>
      <c r="R330" s="17">
        <v>3487034100</v>
      </c>
      <c r="S330" s="15">
        <f t="shared" si="69"/>
        <v>1002946255780.6201</v>
      </c>
      <c r="T330" s="17">
        <v>18739557525</v>
      </c>
      <c r="U330" s="17">
        <v>170637014559.73999</v>
      </c>
      <c r="V330" s="17">
        <v>348184673507.65997</v>
      </c>
      <c r="W330" s="17">
        <v>817082254786.91003</v>
      </c>
      <c r="X330" s="17">
        <v>13032569726</v>
      </c>
      <c r="Y330" s="17">
        <v>40876038502</v>
      </c>
      <c r="Z330" s="17">
        <v>-405605852826.69</v>
      </c>
      <c r="AA330" s="15">
        <f t="shared" si="70"/>
        <v>0</v>
      </c>
      <c r="AB330" s="17"/>
      <c r="AC330" s="15">
        <f t="shared" si="71"/>
        <v>31858713765.970001</v>
      </c>
      <c r="AD330" s="17">
        <v>5596039719.04</v>
      </c>
      <c r="AE330" s="17"/>
      <c r="AF330" s="17">
        <v>20475843450</v>
      </c>
      <c r="AG330" s="17">
        <v>5786830596.9300003</v>
      </c>
      <c r="AH330" s="14">
        <f t="shared" si="72"/>
        <v>1091126480125.2799</v>
      </c>
      <c r="AI330" s="15">
        <f t="shared" si="73"/>
        <v>2722804892.4400001</v>
      </c>
      <c r="AJ330" s="18">
        <f t="shared" si="74"/>
        <v>2722804892.4400001</v>
      </c>
      <c r="AK330" s="17">
        <v>933172344</v>
      </c>
      <c r="AL330" s="17"/>
      <c r="AM330" s="17"/>
      <c r="AN330" s="17">
        <v>29708027</v>
      </c>
      <c r="AO330" s="17">
        <v>408382547</v>
      </c>
      <c r="AP330" s="17">
        <v>1351541974.4400001</v>
      </c>
      <c r="AQ330" s="18">
        <f t="shared" si="75"/>
        <v>0</v>
      </c>
      <c r="AR330" s="17"/>
      <c r="AS330" s="17"/>
      <c r="AT330" s="15">
        <f t="shared" si="76"/>
        <v>1088403675232.84</v>
      </c>
      <c r="AU330" s="18">
        <f t="shared" si="76"/>
        <v>1088403675232.84</v>
      </c>
      <c r="AV330" s="17">
        <v>1088403675232.84</v>
      </c>
    </row>
    <row r="331" spans="1:48" x14ac:dyDescent="0.25">
      <c r="A331" s="10">
        <v>330</v>
      </c>
      <c r="B331" s="11" t="s">
        <v>689</v>
      </c>
      <c r="C331" s="12" t="s">
        <v>1171</v>
      </c>
      <c r="D331" s="13" t="s">
        <v>48</v>
      </c>
      <c r="E331" s="14">
        <f t="shared" si="66"/>
        <v>5302997696496.8936</v>
      </c>
      <c r="F331" s="15">
        <f t="shared" si="67"/>
        <v>541135595682.69501</v>
      </c>
      <c r="G331" s="16">
        <v>439536145306.96997</v>
      </c>
      <c r="H331" s="17"/>
      <c r="I331" s="17">
        <v>56092777095.160004</v>
      </c>
      <c r="J331" s="17">
        <v>8341797464</v>
      </c>
      <c r="K331" s="17">
        <v>-10025139233.375</v>
      </c>
      <c r="L331" s="17">
        <v>174296166.68000001</v>
      </c>
      <c r="M331" s="17">
        <v>47015718883.260002</v>
      </c>
      <c r="N331" s="17"/>
      <c r="O331" s="17"/>
      <c r="P331" s="15">
        <f t="shared" si="68"/>
        <v>306384537126.26001</v>
      </c>
      <c r="Q331" s="17"/>
      <c r="R331" s="17">
        <v>306384537126.26001</v>
      </c>
      <c r="S331" s="15">
        <f t="shared" si="69"/>
        <v>4371956059707.8789</v>
      </c>
      <c r="T331" s="17">
        <v>935027255056.22998</v>
      </c>
      <c r="U331" s="17">
        <v>1009124091315.1</v>
      </c>
      <c r="V331" s="17">
        <v>1556881731913.8999</v>
      </c>
      <c r="W331" s="17">
        <v>3057095692483.2998</v>
      </c>
      <c r="X331" s="17">
        <v>60915485609.550003</v>
      </c>
      <c r="Y331" s="17">
        <v>133508426964</v>
      </c>
      <c r="Z331" s="17">
        <v>-2380596623634.2002</v>
      </c>
      <c r="AA331" s="15">
        <f t="shared" si="70"/>
        <v>0</v>
      </c>
      <c r="AB331" s="17"/>
      <c r="AC331" s="15">
        <f t="shared" si="71"/>
        <v>83521503980.059998</v>
      </c>
      <c r="AD331" s="17">
        <v>12190648335</v>
      </c>
      <c r="AE331" s="17">
        <v>3585568880.8299999</v>
      </c>
      <c r="AF331" s="17">
        <v>992278917</v>
      </c>
      <c r="AG331" s="17">
        <v>66753007847.230003</v>
      </c>
      <c r="AH331" s="14">
        <f t="shared" si="72"/>
        <v>5302997696496.8496</v>
      </c>
      <c r="AI331" s="15">
        <f t="shared" si="73"/>
        <v>63266382356.25</v>
      </c>
      <c r="AJ331" s="18">
        <f t="shared" si="74"/>
        <v>63266382356.25</v>
      </c>
      <c r="AK331" s="17">
        <v>1349379</v>
      </c>
      <c r="AL331" s="17"/>
      <c r="AM331" s="17"/>
      <c r="AN331" s="17">
        <v>203319963.33000001</v>
      </c>
      <c r="AO331" s="17">
        <v>125715506</v>
      </c>
      <c r="AP331" s="17">
        <v>62935997507.919998</v>
      </c>
      <c r="AQ331" s="18">
        <f t="shared" si="75"/>
        <v>0</v>
      </c>
      <c r="AR331" s="17"/>
      <c r="AS331" s="17"/>
      <c r="AT331" s="15">
        <f t="shared" si="76"/>
        <v>5239731314140.5996</v>
      </c>
      <c r="AU331" s="18">
        <f t="shared" si="76"/>
        <v>5239731314140.5996</v>
      </c>
      <c r="AV331" s="17">
        <v>5239731314140.5996</v>
      </c>
    </row>
    <row r="332" spans="1:48" x14ac:dyDescent="0.25">
      <c r="A332" s="10">
        <v>331</v>
      </c>
      <c r="B332" s="11" t="s">
        <v>690</v>
      </c>
      <c r="C332" s="12" t="s">
        <v>691</v>
      </c>
      <c r="D332" s="13" t="s">
        <v>48</v>
      </c>
      <c r="E332" s="14">
        <f t="shared" si="66"/>
        <v>2181499813413.0771</v>
      </c>
      <c r="F332" s="15">
        <f t="shared" si="67"/>
        <v>72510087134.980011</v>
      </c>
      <c r="G332" s="16">
        <v>18859257555.950001</v>
      </c>
      <c r="H332" s="17"/>
      <c r="I332" s="17">
        <v>15482721186.540001</v>
      </c>
      <c r="J332" s="17">
        <v>28826630058.610001</v>
      </c>
      <c r="K332" s="17">
        <v>-8175512698.6999998</v>
      </c>
      <c r="L332" s="17">
        <v>701742000</v>
      </c>
      <c r="M332" s="17">
        <v>16815249032.58</v>
      </c>
      <c r="N332" s="17"/>
      <c r="O332" s="17"/>
      <c r="P332" s="15">
        <f t="shared" si="68"/>
        <v>24837225128.18</v>
      </c>
      <c r="Q332" s="17">
        <v>1398000000</v>
      </c>
      <c r="R332" s="17">
        <v>23439225128.18</v>
      </c>
      <c r="S332" s="15">
        <f t="shared" si="69"/>
        <v>2020823112140.6973</v>
      </c>
      <c r="T332" s="17">
        <v>253323647500.48999</v>
      </c>
      <c r="U332" s="17">
        <v>580732756329.68005</v>
      </c>
      <c r="V332" s="17">
        <v>834812169961.88599</v>
      </c>
      <c r="W332" s="17">
        <v>1400755987659.22</v>
      </c>
      <c r="X332" s="17">
        <v>45508954967.951302</v>
      </c>
      <c r="Y332" s="17">
        <v>5667709729.8199997</v>
      </c>
      <c r="Z332" s="17">
        <v>-1099978114008.3501</v>
      </c>
      <c r="AA332" s="15">
        <f t="shared" si="70"/>
        <v>0</v>
      </c>
      <c r="AB332" s="17"/>
      <c r="AC332" s="15">
        <f t="shared" si="71"/>
        <v>63329389009.220001</v>
      </c>
      <c r="AD332" s="17">
        <v>5561300</v>
      </c>
      <c r="AE332" s="17"/>
      <c r="AF332" s="17">
        <v>2918966125</v>
      </c>
      <c r="AG332" s="17">
        <v>60404861584.220001</v>
      </c>
      <c r="AH332" s="14">
        <f t="shared" si="72"/>
        <v>2181499813413.0774</v>
      </c>
      <c r="AI332" s="15">
        <f t="shared" si="73"/>
        <v>101419325033</v>
      </c>
      <c r="AJ332" s="18">
        <f t="shared" si="74"/>
        <v>101419325033</v>
      </c>
      <c r="AK332" s="17"/>
      <c r="AL332" s="17"/>
      <c r="AM332" s="17"/>
      <c r="AN332" s="17"/>
      <c r="AO332" s="17">
        <v>94082219966</v>
      </c>
      <c r="AP332" s="17">
        <v>7337105067</v>
      </c>
      <c r="AQ332" s="18">
        <f t="shared" si="75"/>
        <v>0</v>
      </c>
      <c r="AR332" s="17"/>
      <c r="AS332" s="17"/>
      <c r="AT332" s="15">
        <f t="shared" si="76"/>
        <v>2080080488380.0774</v>
      </c>
      <c r="AU332" s="18">
        <f t="shared" si="76"/>
        <v>2080080488380.0774</v>
      </c>
      <c r="AV332" s="17">
        <v>2080080488380.0774</v>
      </c>
    </row>
    <row r="333" spans="1:48" x14ac:dyDescent="0.25">
      <c r="A333" s="10">
        <v>332</v>
      </c>
      <c r="B333" s="11" t="s">
        <v>692</v>
      </c>
      <c r="C333" s="12" t="s">
        <v>693</v>
      </c>
      <c r="D333" s="13" t="s">
        <v>48</v>
      </c>
      <c r="E333" s="14">
        <f t="shared" si="66"/>
        <v>3280650372884.5415</v>
      </c>
      <c r="F333" s="15">
        <f t="shared" si="67"/>
        <v>58414013740.618004</v>
      </c>
      <c r="G333" s="16">
        <v>40622193912.800003</v>
      </c>
      <c r="H333" s="17"/>
      <c r="I333" s="17">
        <v>3523239181</v>
      </c>
      <c r="J333" s="17"/>
      <c r="K333" s="17">
        <v>-713759620.78999996</v>
      </c>
      <c r="L333" s="17">
        <v>251250000</v>
      </c>
      <c r="M333" s="17">
        <v>14731090267.608</v>
      </c>
      <c r="N333" s="17"/>
      <c r="O333" s="17"/>
      <c r="P333" s="15">
        <f t="shared" si="68"/>
        <v>27906281420</v>
      </c>
      <c r="Q333" s="17"/>
      <c r="R333" s="17">
        <v>27906281420</v>
      </c>
      <c r="S333" s="15">
        <f t="shared" si="69"/>
        <v>3164637996698.9634</v>
      </c>
      <c r="T333" s="17">
        <v>1995748788587</v>
      </c>
      <c r="U333" s="17">
        <v>288187390504.41901</v>
      </c>
      <c r="V333" s="17">
        <v>516534777516.51001</v>
      </c>
      <c r="W333" s="17">
        <v>1066223971125.67</v>
      </c>
      <c r="X333" s="17">
        <v>7604000053</v>
      </c>
      <c r="Y333" s="17">
        <v>41631024603</v>
      </c>
      <c r="Z333" s="17">
        <v>-751291955690.63513</v>
      </c>
      <c r="AA333" s="15">
        <f t="shared" si="70"/>
        <v>0</v>
      </c>
      <c r="AB333" s="17"/>
      <c r="AC333" s="15">
        <f t="shared" si="71"/>
        <v>29692081024.959999</v>
      </c>
      <c r="AD333" s="17"/>
      <c r="AE333" s="17"/>
      <c r="AF333" s="17"/>
      <c r="AG333" s="17">
        <v>29692081024.959999</v>
      </c>
      <c r="AH333" s="14">
        <f t="shared" si="72"/>
        <v>3280650372884.542</v>
      </c>
      <c r="AI333" s="15">
        <f t="shared" si="73"/>
        <v>5849770161</v>
      </c>
      <c r="AJ333" s="18">
        <f t="shared" si="74"/>
        <v>5849770161</v>
      </c>
      <c r="AK333" s="17">
        <v>4087769382</v>
      </c>
      <c r="AL333" s="17"/>
      <c r="AM333" s="17"/>
      <c r="AN333" s="17"/>
      <c r="AO333" s="17"/>
      <c r="AP333" s="17">
        <v>1762000779</v>
      </c>
      <c r="AQ333" s="18">
        <f t="shared" si="75"/>
        <v>0</v>
      </c>
      <c r="AR333" s="17"/>
      <c r="AS333" s="17"/>
      <c r="AT333" s="15">
        <f t="shared" si="76"/>
        <v>3274800602723.542</v>
      </c>
      <c r="AU333" s="18">
        <f t="shared" si="76"/>
        <v>3274800602723.542</v>
      </c>
      <c r="AV333" s="17">
        <v>3274800602723.542</v>
      </c>
    </row>
    <row r="334" spans="1:48" x14ac:dyDescent="0.25">
      <c r="A334" s="10">
        <v>333</v>
      </c>
      <c r="B334" s="11" t="s">
        <v>694</v>
      </c>
      <c r="C334" s="12" t="s">
        <v>695</v>
      </c>
      <c r="D334" s="13" t="s">
        <v>59</v>
      </c>
      <c r="E334" s="14">
        <f t="shared" si="66"/>
        <v>1734334438610.9775</v>
      </c>
      <c r="F334" s="15">
        <f t="shared" si="67"/>
        <v>39671443254.586594</v>
      </c>
      <c r="G334" s="16">
        <v>16072267999.3242</v>
      </c>
      <c r="H334" s="17"/>
      <c r="I334" s="17">
        <v>11381351686.832701</v>
      </c>
      <c r="J334" s="17">
        <v>7626283280.6000004</v>
      </c>
      <c r="K334" s="17">
        <v>-8061345454.6899996</v>
      </c>
      <c r="L334" s="17">
        <v>6750000</v>
      </c>
      <c r="M334" s="17">
        <v>12646135742.519699</v>
      </c>
      <c r="N334" s="17"/>
      <c r="O334" s="17"/>
      <c r="P334" s="15">
        <f t="shared" si="68"/>
        <v>31298753050.360001</v>
      </c>
      <c r="Q334" s="17">
        <v>426627900</v>
      </c>
      <c r="R334" s="17">
        <v>30872125150.360001</v>
      </c>
      <c r="S334" s="15">
        <f t="shared" si="69"/>
        <v>1646674500672.3191</v>
      </c>
      <c r="T334" s="17">
        <v>139474575194.36539</v>
      </c>
      <c r="U334" s="17">
        <v>330393356291.08557</v>
      </c>
      <c r="V334" s="17">
        <v>727333937855.23474</v>
      </c>
      <c r="W334" s="17">
        <v>1087585066287.4392</v>
      </c>
      <c r="X334" s="17">
        <v>12062008311.4058</v>
      </c>
      <c r="Y334" s="17">
        <v>132073573844.8701</v>
      </c>
      <c r="Z334" s="17">
        <v>-782248017112.08179</v>
      </c>
      <c r="AA334" s="15">
        <f t="shared" si="70"/>
        <v>0</v>
      </c>
      <c r="AB334" s="17"/>
      <c r="AC334" s="15">
        <f t="shared" si="71"/>
        <v>16689741633.7118</v>
      </c>
      <c r="AD334" s="17">
        <v>290169752.63999999</v>
      </c>
      <c r="AE334" s="17"/>
      <c r="AF334" s="17">
        <v>3699623646.6700001</v>
      </c>
      <c r="AG334" s="17">
        <v>12699948234.4018</v>
      </c>
      <c r="AH334" s="14">
        <f t="shared" si="72"/>
        <v>1734334438610.9768</v>
      </c>
      <c r="AI334" s="15">
        <f t="shared" si="73"/>
        <v>7061606942.908</v>
      </c>
      <c r="AJ334" s="18">
        <f t="shared" si="74"/>
        <v>7061606942.908</v>
      </c>
      <c r="AK334" s="17">
        <v>767860650.00199997</v>
      </c>
      <c r="AL334" s="17"/>
      <c r="AM334" s="17"/>
      <c r="AN334" s="17">
        <v>63509066.670000002</v>
      </c>
      <c r="AO334" s="17">
        <v>1368682252.276</v>
      </c>
      <c r="AP334" s="17">
        <v>4861554973.96</v>
      </c>
      <c r="AQ334" s="18">
        <f t="shared" si="75"/>
        <v>0</v>
      </c>
      <c r="AR334" s="17"/>
      <c r="AS334" s="17"/>
      <c r="AT334" s="15">
        <f t="shared" si="76"/>
        <v>1727272831668.0688</v>
      </c>
      <c r="AU334" s="18">
        <f t="shared" si="76"/>
        <v>1727272831668.0688</v>
      </c>
      <c r="AV334" s="17">
        <v>1727272831668.0688</v>
      </c>
    </row>
    <row r="335" spans="1:48" x14ac:dyDescent="0.25">
      <c r="A335" s="10">
        <v>334</v>
      </c>
      <c r="B335" s="11" t="s">
        <v>696</v>
      </c>
      <c r="C335" s="12" t="s">
        <v>697</v>
      </c>
      <c r="D335" s="13" t="s">
        <v>48</v>
      </c>
      <c r="E335" s="14">
        <f t="shared" si="66"/>
        <v>1943864206218.261</v>
      </c>
      <c r="F335" s="15">
        <f t="shared" si="67"/>
        <v>47096402773.019997</v>
      </c>
      <c r="G335" s="16">
        <v>22993276945.190002</v>
      </c>
      <c r="H335" s="17"/>
      <c r="I335" s="17">
        <v>23294012263.84</v>
      </c>
      <c r="J335" s="17"/>
      <c r="K335" s="17">
        <v>-6827251262.1599998</v>
      </c>
      <c r="L335" s="17">
        <v>96388127.849999994</v>
      </c>
      <c r="M335" s="17">
        <v>7539976698.3000002</v>
      </c>
      <c r="N335" s="17"/>
      <c r="O335" s="17"/>
      <c r="P335" s="15">
        <f t="shared" si="68"/>
        <v>52031193721</v>
      </c>
      <c r="Q335" s="17"/>
      <c r="R335" s="17">
        <v>52031193721</v>
      </c>
      <c r="S335" s="15">
        <f t="shared" si="69"/>
        <v>1797544890659.6011</v>
      </c>
      <c r="T335" s="17">
        <v>276160253128.40002</v>
      </c>
      <c r="U335" s="17">
        <v>369354321735.91998</v>
      </c>
      <c r="V335" s="17">
        <v>706093627080.27002</v>
      </c>
      <c r="W335" s="17">
        <v>1773677868460.0901</v>
      </c>
      <c r="X335" s="17">
        <v>25709326958</v>
      </c>
      <c r="Y335" s="17">
        <v>10120782476</v>
      </c>
      <c r="Z335" s="17">
        <v>-1363571289179.0791</v>
      </c>
      <c r="AA335" s="15">
        <f t="shared" si="70"/>
        <v>0</v>
      </c>
      <c r="AB335" s="17"/>
      <c r="AC335" s="15">
        <f t="shared" si="71"/>
        <v>47191719064.639999</v>
      </c>
      <c r="AD335" s="17">
        <v>501429864.24000001</v>
      </c>
      <c r="AE335" s="17">
        <v>1800000000</v>
      </c>
      <c r="AF335" s="17">
        <v>2005944368</v>
      </c>
      <c r="AG335" s="17">
        <v>42884344832.400002</v>
      </c>
      <c r="AH335" s="14">
        <f t="shared" si="72"/>
        <v>1943864206218.261</v>
      </c>
      <c r="AI335" s="15">
        <f t="shared" si="73"/>
        <v>36381897798.580002</v>
      </c>
      <c r="AJ335" s="18">
        <f t="shared" si="74"/>
        <v>36381897798.580002</v>
      </c>
      <c r="AK335" s="17">
        <v>912124420</v>
      </c>
      <c r="AL335" s="17"/>
      <c r="AM335" s="17"/>
      <c r="AN335" s="17">
        <v>96975464.469999999</v>
      </c>
      <c r="AO335" s="17">
        <v>2042842613</v>
      </c>
      <c r="AP335" s="17">
        <v>33329955301.110001</v>
      </c>
      <c r="AQ335" s="18">
        <f t="shared" si="75"/>
        <v>0</v>
      </c>
      <c r="AR335" s="17"/>
      <c r="AS335" s="17"/>
      <c r="AT335" s="15">
        <f t="shared" si="76"/>
        <v>1907482308419.6809</v>
      </c>
      <c r="AU335" s="18">
        <f t="shared" si="76"/>
        <v>1907482308419.6809</v>
      </c>
      <c r="AV335" s="17">
        <v>1907482308419.6809</v>
      </c>
    </row>
    <row r="336" spans="1:48" x14ac:dyDescent="0.25">
      <c r="A336" s="10">
        <v>335</v>
      </c>
      <c r="B336" s="11" t="s">
        <v>698</v>
      </c>
      <c r="C336" s="12" t="s">
        <v>699</v>
      </c>
      <c r="D336" s="13" t="s">
        <v>48</v>
      </c>
      <c r="E336" s="14">
        <f t="shared" si="66"/>
        <v>1703096364784.1025</v>
      </c>
      <c r="F336" s="15">
        <f t="shared" si="67"/>
        <v>40132573278.635994</v>
      </c>
      <c r="G336" s="16">
        <v>8331754584.2139997</v>
      </c>
      <c r="H336" s="17"/>
      <c r="I336" s="17">
        <v>27345651029.501999</v>
      </c>
      <c r="J336" s="17">
        <v>7024740997</v>
      </c>
      <c r="K336" s="17">
        <v>-19440102592.209999</v>
      </c>
      <c r="L336" s="17">
        <v>4400000000</v>
      </c>
      <c r="M336" s="17">
        <v>12470529260.129999</v>
      </c>
      <c r="N336" s="17"/>
      <c r="O336" s="17"/>
      <c r="P336" s="15">
        <f t="shared" si="68"/>
        <v>18501827763.98</v>
      </c>
      <c r="Q336" s="17"/>
      <c r="R336" s="17">
        <v>18501827763.98</v>
      </c>
      <c r="S336" s="15">
        <f t="shared" si="69"/>
        <v>1602762329707.186</v>
      </c>
      <c r="T336" s="17">
        <v>110200104770</v>
      </c>
      <c r="U336" s="17">
        <v>338496386907.19489</v>
      </c>
      <c r="V336" s="17">
        <v>847994393821.95117</v>
      </c>
      <c r="W336" s="17">
        <v>1212759816302.23</v>
      </c>
      <c r="X336" s="17">
        <v>34360542660.010002</v>
      </c>
      <c r="Y336" s="17">
        <v>35147635277.639999</v>
      </c>
      <c r="Z336" s="17">
        <v>-976196550031.83997</v>
      </c>
      <c r="AA336" s="15">
        <f t="shared" si="70"/>
        <v>0</v>
      </c>
      <c r="AB336" s="17"/>
      <c r="AC336" s="15">
        <f t="shared" si="71"/>
        <v>41699634034.300606</v>
      </c>
      <c r="AD336" s="17">
        <v>356153481</v>
      </c>
      <c r="AE336" s="17">
        <v>25000000</v>
      </c>
      <c r="AF336" s="17">
        <v>34658333.299999997</v>
      </c>
      <c r="AG336" s="17">
        <v>41283822220.000603</v>
      </c>
      <c r="AH336" s="14">
        <f t="shared" si="72"/>
        <v>1703096364784.105</v>
      </c>
      <c r="AI336" s="15">
        <f t="shared" si="73"/>
        <v>20915707285.633999</v>
      </c>
      <c r="AJ336" s="18">
        <f t="shared" si="74"/>
        <v>20915707285.633999</v>
      </c>
      <c r="AK336" s="17">
        <v>278995805.00400001</v>
      </c>
      <c r="AL336" s="17"/>
      <c r="AM336" s="17"/>
      <c r="AN336" s="17">
        <v>166845277.78</v>
      </c>
      <c r="AO336" s="17">
        <v>19600623066</v>
      </c>
      <c r="AP336" s="17">
        <v>869243136.85000002</v>
      </c>
      <c r="AQ336" s="18">
        <f t="shared" si="75"/>
        <v>0</v>
      </c>
      <c r="AR336" s="17"/>
      <c r="AS336" s="17"/>
      <c r="AT336" s="15">
        <f t="shared" si="76"/>
        <v>1682180657498.4709</v>
      </c>
      <c r="AU336" s="18">
        <f t="shared" si="76"/>
        <v>1682180657498.4709</v>
      </c>
      <c r="AV336" s="17">
        <v>1682180657498.4709</v>
      </c>
    </row>
    <row r="337" spans="1:48" x14ac:dyDescent="0.25">
      <c r="A337" s="10">
        <v>336</v>
      </c>
      <c r="B337" s="11" t="s">
        <v>700</v>
      </c>
      <c r="C337" s="12" t="s">
        <v>701</v>
      </c>
      <c r="D337" s="13" t="s">
        <v>48</v>
      </c>
      <c r="E337" s="14">
        <f t="shared" si="66"/>
        <v>2071039122020.3101</v>
      </c>
      <c r="F337" s="15">
        <f t="shared" si="67"/>
        <v>40717863218.839996</v>
      </c>
      <c r="G337" s="16">
        <v>7325214062.9200001</v>
      </c>
      <c r="H337" s="17"/>
      <c r="I337" s="17">
        <v>34567384490.889999</v>
      </c>
      <c r="J337" s="17">
        <v>4057109960</v>
      </c>
      <c r="K337" s="17">
        <v>-16144202674.23</v>
      </c>
      <c r="L337" s="17"/>
      <c r="M337" s="17">
        <v>10912357379.26</v>
      </c>
      <c r="N337" s="17"/>
      <c r="O337" s="17"/>
      <c r="P337" s="15">
        <f t="shared" si="68"/>
        <v>12451847476.950001</v>
      </c>
      <c r="Q337" s="17">
        <v>0</v>
      </c>
      <c r="R337" s="17">
        <v>12451847476.950001</v>
      </c>
      <c r="S337" s="15">
        <f t="shared" si="69"/>
        <v>1922491809781.9399</v>
      </c>
      <c r="T337" s="17">
        <v>268891143744.79001</v>
      </c>
      <c r="U337" s="17">
        <v>277222567940.02002</v>
      </c>
      <c r="V337" s="17">
        <v>669230807188.33997</v>
      </c>
      <c r="W337" s="17">
        <v>1136360489975.79</v>
      </c>
      <c r="X337" s="17">
        <v>12798594999</v>
      </c>
      <c r="Y337" s="17">
        <v>132285035108</v>
      </c>
      <c r="Z337" s="17">
        <v>-574296829174</v>
      </c>
      <c r="AA337" s="15">
        <f t="shared" si="70"/>
        <v>0</v>
      </c>
      <c r="AB337" s="17"/>
      <c r="AC337" s="15">
        <f t="shared" si="71"/>
        <v>95377601542.580002</v>
      </c>
      <c r="AD337" s="17">
        <v>859519500</v>
      </c>
      <c r="AE337" s="17"/>
      <c r="AF337" s="17">
        <v>991690641.5</v>
      </c>
      <c r="AG337" s="17">
        <v>93526391401.080002</v>
      </c>
      <c r="AH337" s="14">
        <f t="shared" si="72"/>
        <v>2071039122020.3101</v>
      </c>
      <c r="AI337" s="15">
        <f t="shared" si="73"/>
        <v>197336673125.27002</v>
      </c>
      <c r="AJ337" s="18">
        <f t="shared" si="74"/>
        <v>183356039058.63</v>
      </c>
      <c r="AK337" s="17">
        <v>350656900</v>
      </c>
      <c r="AL337" s="17">
        <v>167452520.78</v>
      </c>
      <c r="AM337" s="17">
        <v>1270966733.3399999</v>
      </c>
      <c r="AN337" s="17"/>
      <c r="AO337" s="17">
        <v>109466969581.50999</v>
      </c>
      <c r="AP337" s="17">
        <v>72099993323</v>
      </c>
      <c r="AQ337" s="18">
        <f t="shared" si="75"/>
        <v>13980634066.639999</v>
      </c>
      <c r="AR337" s="17">
        <v>13980634066.639999</v>
      </c>
      <c r="AS337" s="17"/>
      <c r="AT337" s="15">
        <f t="shared" si="76"/>
        <v>1873702448895.04</v>
      </c>
      <c r="AU337" s="18">
        <f t="shared" si="76"/>
        <v>1873702448895.04</v>
      </c>
      <c r="AV337" s="17">
        <v>1873702448895.04</v>
      </c>
    </row>
    <row r="338" spans="1:48" x14ac:dyDescent="0.25">
      <c r="A338" s="10">
        <v>337</v>
      </c>
      <c r="B338" s="11" t="s">
        <v>702</v>
      </c>
      <c r="C338" s="12" t="s">
        <v>703</v>
      </c>
      <c r="D338" s="13" t="s">
        <v>48</v>
      </c>
      <c r="E338" s="14">
        <f t="shared" si="66"/>
        <v>2194091866198.6301</v>
      </c>
      <c r="F338" s="15">
        <f t="shared" si="67"/>
        <v>87283925360.270004</v>
      </c>
      <c r="G338" s="16">
        <v>51770681759.910004</v>
      </c>
      <c r="H338" s="17"/>
      <c r="I338" s="17">
        <v>17630957816.700001</v>
      </c>
      <c r="J338" s="17"/>
      <c r="K338" s="17">
        <v>-8380224118.3999996</v>
      </c>
      <c r="L338" s="17">
        <v>207900000</v>
      </c>
      <c r="M338" s="17">
        <v>26054609902.060001</v>
      </c>
      <c r="N338" s="17"/>
      <c r="O338" s="17"/>
      <c r="P338" s="15">
        <f t="shared" si="68"/>
        <v>32820845056</v>
      </c>
      <c r="Q338" s="17">
        <v>0</v>
      </c>
      <c r="R338" s="17">
        <v>32820845056</v>
      </c>
      <c r="S338" s="15">
        <f t="shared" si="69"/>
        <v>1953680513929.8101</v>
      </c>
      <c r="T338" s="17">
        <v>285298208327</v>
      </c>
      <c r="U338" s="17">
        <v>277498169294.78003</v>
      </c>
      <c r="V338" s="17">
        <v>746423985597.40002</v>
      </c>
      <c r="W338" s="17">
        <v>1063561824154.11</v>
      </c>
      <c r="X338" s="17">
        <v>181582930949.67999</v>
      </c>
      <c r="Y338" s="17">
        <v>15785518000</v>
      </c>
      <c r="Z338" s="17">
        <v>-616470122393.16003</v>
      </c>
      <c r="AA338" s="15">
        <f t="shared" si="70"/>
        <v>0</v>
      </c>
      <c r="AB338" s="17"/>
      <c r="AC338" s="15">
        <f t="shared" si="71"/>
        <v>120306581852.55</v>
      </c>
      <c r="AD338" s="17">
        <v>1543291436</v>
      </c>
      <c r="AE338" s="17"/>
      <c r="AF338" s="17">
        <v>5431558398.7200003</v>
      </c>
      <c r="AG338" s="17">
        <v>113331732017.83</v>
      </c>
      <c r="AH338" s="14">
        <f t="shared" si="72"/>
        <v>2194091866198.6301</v>
      </c>
      <c r="AI338" s="15">
        <f t="shared" si="73"/>
        <v>14211159613.76</v>
      </c>
      <c r="AJ338" s="18">
        <f t="shared" si="74"/>
        <v>14211159613.76</v>
      </c>
      <c r="AK338" s="17">
        <v>36242931</v>
      </c>
      <c r="AL338" s="17"/>
      <c r="AM338" s="17"/>
      <c r="AN338" s="17">
        <v>115583333.33</v>
      </c>
      <c r="AO338" s="17">
        <v>3325040563</v>
      </c>
      <c r="AP338" s="17">
        <v>10734292786.43</v>
      </c>
      <c r="AQ338" s="18">
        <f t="shared" si="75"/>
        <v>0</v>
      </c>
      <c r="AR338" s="17"/>
      <c r="AS338" s="17"/>
      <c r="AT338" s="15">
        <f t="shared" si="76"/>
        <v>2179880706584.8701</v>
      </c>
      <c r="AU338" s="18">
        <f t="shared" si="76"/>
        <v>2179880706584.8701</v>
      </c>
      <c r="AV338" s="17">
        <v>2179880706584.8701</v>
      </c>
    </row>
    <row r="339" spans="1:48" x14ac:dyDescent="0.25">
      <c r="A339" s="10">
        <v>338</v>
      </c>
      <c r="B339" s="11" t="s">
        <v>704</v>
      </c>
      <c r="C339" s="12" t="s">
        <v>705</v>
      </c>
      <c r="D339" s="13" t="s">
        <v>48</v>
      </c>
      <c r="E339" s="14">
        <f t="shared" si="66"/>
        <v>2513495500695.7803</v>
      </c>
      <c r="F339" s="15">
        <f t="shared" si="67"/>
        <v>286263150633.03003</v>
      </c>
      <c r="G339" s="16">
        <v>201276248545.45001</v>
      </c>
      <c r="H339" s="17"/>
      <c r="I339" s="17">
        <v>62531426871.400002</v>
      </c>
      <c r="J339" s="17">
        <v>30875931194.59</v>
      </c>
      <c r="K339" s="17">
        <v>-37837806765.709999</v>
      </c>
      <c r="L339" s="17">
        <v>1887543428.3299999</v>
      </c>
      <c r="M339" s="17">
        <v>27529807358.970001</v>
      </c>
      <c r="N339" s="17"/>
      <c r="O339" s="17"/>
      <c r="P339" s="15">
        <f t="shared" si="68"/>
        <v>59599312135.480003</v>
      </c>
      <c r="Q339" s="17">
        <v>115686874.48</v>
      </c>
      <c r="R339" s="17">
        <v>59483625261</v>
      </c>
      <c r="S339" s="15">
        <f t="shared" si="69"/>
        <v>1858878950161.1501</v>
      </c>
      <c r="T339" s="17">
        <v>472946305864</v>
      </c>
      <c r="U339" s="17">
        <v>400281099711.19</v>
      </c>
      <c r="V339" s="17">
        <v>554929290195.28003</v>
      </c>
      <c r="W339" s="17">
        <v>1109461867738.1201</v>
      </c>
      <c r="X339" s="17">
        <v>27194975791.93</v>
      </c>
      <c r="Y339" s="17">
        <v>83360728561.139999</v>
      </c>
      <c r="Z339" s="17">
        <v>-789295317700.51001</v>
      </c>
      <c r="AA339" s="15">
        <f t="shared" si="70"/>
        <v>0</v>
      </c>
      <c r="AB339" s="17"/>
      <c r="AC339" s="15">
        <f t="shared" si="71"/>
        <v>308754087766.12006</v>
      </c>
      <c r="AD339" s="17"/>
      <c r="AE339" s="17"/>
      <c r="AF339" s="17">
        <v>7898981944.5900002</v>
      </c>
      <c r="AG339" s="17">
        <v>300855105821.53003</v>
      </c>
      <c r="AH339" s="14">
        <f t="shared" si="72"/>
        <v>2513495500695.7803</v>
      </c>
      <c r="AI339" s="15">
        <f t="shared" si="73"/>
        <v>56781861636.389999</v>
      </c>
      <c r="AJ339" s="18">
        <f t="shared" si="74"/>
        <v>56781861636.389999</v>
      </c>
      <c r="AK339" s="17"/>
      <c r="AL339" s="17"/>
      <c r="AM339" s="17">
        <v>12546003170.15</v>
      </c>
      <c r="AN339" s="17">
        <v>734469461.55999994</v>
      </c>
      <c r="AO339" s="17">
        <v>42275546369.68</v>
      </c>
      <c r="AP339" s="17">
        <v>1225842635</v>
      </c>
      <c r="AQ339" s="18">
        <f t="shared" si="75"/>
        <v>0</v>
      </c>
      <c r="AR339" s="17"/>
      <c r="AS339" s="17"/>
      <c r="AT339" s="15">
        <f t="shared" si="76"/>
        <v>2456713639059.3901</v>
      </c>
      <c r="AU339" s="18">
        <f t="shared" si="76"/>
        <v>2456713639059.3901</v>
      </c>
      <c r="AV339" s="17">
        <v>2456713639059.3901</v>
      </c>
    </row>
    <row r="340" spans="1:48" x14ac:dyDescent="0.25">
      <c r="A340" s="10">
        <v>339</v>
      </c>
      <c r="B340" s="11" t="s">
        <v>706</v>
      </c>
      <c r="C340" s="12" t="s">
        <v>707</v>
      </c>
      <c r="D340" s="13" t="s">
        <v>48</v>
      </c>
      <c r="E340" s="14">
        <f t="shared" si="66"/>
        <v>2200485981339.6797</v>
      </c>
      <c r="F340" s="15">
        <f t="shared" si="67"/>
        <v>114635517113.67001</v>
      </c>
      <c r="G340" s="16">
        <v>59655628259.989998</v>
      </c>
      <c r="H340" s="17"/>
      <c r="I340" s="17">
        <v>41578617424.580002</v>
      </c>
      <c r="J340" s="17">
        <v>1640537776.0699999</v>
      </c>
      <c r="K340" s="17">
        <v>-18251210693.599998</v>
      </c>
      <c r="L340" s="17">
        <v>185298017.69999999</v>
      </c>
      <c r="M340" s="17">
        <v>29826646328.93</v>
      </c>
      <c r="N340" s="17"/>
      <c r="O340" s="17"/>
      <c r="P340" s="15">
        <f t="shared" si="68"/>
        <v>19532691650.669998</v>
      </c>
      <c r="Q340" s="17"/>
      <c r="R340" s="17">
        <v>19532691650.669998</v>
      </c>
      <c r="S340" s="15">
        <f t="shared" si="69"/>
        <v>1986014083722.1396</v>
      </c>
      <c r="T340" s="17">
        <v>456683830576.75</v>
      </c>
      <c r="U340" s="17">
        <v>561823928788</v>
      </c>
      <c r="V340" s="17">
        <v>768922625523.31995</v>
      </c>
      <c r="W340" s="17">
        <v>1013337781117.3101</v>
      </c>
      <c r="X340" s="17">
        <v>25422301214.439999</v>
      </c>
      <c r="Y340" s="17">
        <v>64131697310</v>
      </c>
      <c r="Z340" s="17">
        <v>-904308080807.68005</v>
      </c>
      <c r="AA340" s="15">
        <f t="shared" si="70"/>
        <v>0</v>
      </c>
      <c r="AB340" s="17"/>
      <c r="AC340" s="15">
        <f t="shared" si="71"/>
        <v>80303688853.199997</v>
      </c>
      <c r="AD340" s="17">
        <v>2269246953.54</v>
      </c>
      <c r="AE340" s="17"/>
      <c r="AF340" s="17">
        <v>4290654005</v>
      </c>
      <c r="AG340" s="17">
        <v>73743787894.660004</v>
      </c>
      <c r="AH340" s="14">
        <f t="shared" si="72"/>
        <v>2200485981339.6797</v>
      </c>
      <c r="AI340" s="15">
        <f t="shared" si="73"/>
        <v>55157041157.340004</v>
      </c>
      <c r="AJ340" s="18">
        <f t="shared" si="74"/>
        <v>50262812156.340004</v>
      </c>
      <c r="AK340" s="17">
        <v>937106340</v>
      </c>
      <c r="AL340" s="17">
        <v>801871757.10000002</v>
      </c>
      <c r="AM340" s="17">
        <v>1633333333</v>
      </c>
      <c r="AN340" s="17">
        <v>49198690</v>
      </c>
      <c r="AO340" s="17">
        <v>33041012075.240002</v>
      </c>
      <c r="AP340" s="17">
        <v>13800289961</v>
      </c>
      <c r="AQ340" s="18">
        <f t="shared" si="75"/>
        <v>4894229001</v>
      </c>
      <c r="AR340" s="17"/>
      <c r="AS340" s="17">
        <v>4894229001</v>
      </c>
      <c r="AT340" s="15">
        <f t="shared" si="76"/>
        <v>2145328940182.3398</v>
      </c>
      <c r="AU340" s="18">
        <f t="shared" si="76"/>
        <v>2145328940182.3398</v>
      </c>
      <c r="AV340" s="17">
        <v>2145328940182.3398</v>
      </c>
    </row>
    <row r="341" spans="1:48" x14ac:dyDescent="0.25">
      <c r="A341" s="10">
        <v>340</v>
      </c>
      <c r="B341" s="11" t="s">
        <v>708</v>
      </c>
      <c r="C341" s="12" t="s">
        <v>709</v>
      </c>
      <c r="D341" s="13" t="s">
        <v>59</v>
      </c>
      <c r="E341" s="14">
        <f t="shared" si="66"/>
        <v>1769612012207.4534</v>
      </c>
      <c r="F341" s="15">
        <f t="shared" si="67"/>
        <v>71508159185.070007</v>
      </c>
      <c r="G341" s="16">
        <v>45930859422.120003</v>
      </c>
      <c r="H341" s="17"/>
      <c r="I341" s="17">
        <v>20512482358.459999</v>
      </c>
      <c r="J341" s="17">
        <v>2551733315.4899998</v>
      </c>
      <c r="K341" s="19">
        <v>-1963968608</v>
      </c>
      <c r="L341" s="17"/>
      <c r="M341" s="17">
        <v>4477052697</v>
      </c>
      <c r="N341" s="17"/>
      <c r="O341" s="17"/>
      <c r="P341" s="15">
        <f t="shared" si="68"/>
        <v>40695316178.240005</v>
      </c>
      <c r="Q341" s="17">
        <v>560921502.22000003</v>
      </c>
      <c r="R341" s="17">
        <v>40134394676.020004</v>
      </c>
      <c r="S341" s="15">
        <f t="shared" si="69"/>
        <v>1629266990729.77</v>
      </c>
      <c r="T341" s="17">
        <v>178471008953</v>
      </c>
      <c r="U341" s="17">
        <v>386498175446.79999</v>
      </c>
      <c r="V341" s="17">
        <v>646212257261.95996</v>
      </c>
      <c r="W341" s="17">
        <v>1246000698419.28</v>
      </c>
      <c r="X341" s="17">
        <v>29711120229</v>
      </c>
      <c r="Y341" s="17">
        <v>15990779968.73</v>
      </c>
      <c r="Z341" s="17">
        <v>-873617049549</v>
      </c>
      <c r="AA341" s="15">
        <f t="shared" si="70"/>
        <v>0</v>
      </c>
      <c r="AB341" s="17"/>
      <c r="AC341" s="15">
        <f t="shared" si="71"/>
        <v>28141546114.373398</v>
      </c>
      <c r="AD341" s="17">
        <v>747891627.19000006</v>
      </c>
      <c r="AE341" s="17"/>
      <c r="AF341" s="17">
        <v>2544848246.3333998</v>
      </c>
      <c r="AG341" s="17">
        <v>24848806240.849998</v>
      </c>
      <c r="AH341" s="14">
        <f t="shared" si="72"/>
        <v>1769612012207.45</v>
      </c>
      <c r="AI341" s="15">
        <f t="shared" si="73"/>
        <v>20895205383.720001</v>
      </c>
      <c r="AJ341" s="18">
        <f t="shared" si="74"/>
        <v>20895205383.720001</v>
      </c>
      <c r="AK341" s="20">
        <v>32159018.719999999</v>
      </c>
      <c r="AL341" s="17"/>
      <c r="AM341" s="17"/>
      <c r="AN341" s="17"/>
      <c r="AO341" s="20">
        <v>4524581757</v>
      </c>
      <c r="AP341" s="20">
        <v>16338464608</v>
      </c>
      <c r="AQ341" s="18">
        <f t="shared" si="75"/>
        <v>0</v>
      </c>
      <c r="AR341" s="17"/>
      <c r="AS341" s="17"/>
      <c r="AT341" s="15">
        <f t="shared" si="76"/>
        <v>1748716806823.73</v>
      </c>
      <c r="AU341" s="18">
        <f t="shared" si="76"/>
        <v>1748716806823.73</v>
      </c>
      <c r="AV341" s="19">
        <v>1748716806823.73</v>
      </c>
    </row>
    <row r="342" spans="1:48" x14ac:dyDescent="0.25">
      <c r="A342" s="10">
        <v>341</v>
      </c>
      <c r="B342" s="11" t="s">
        <v>710</v>
      </c>
      <c r="C342" s="12" t="s">
        <v>711</v>
      </c>
      <c r="D342" s="13" t="s">
        <v>48</v>
      </c>
      <c r="E342" s="14">
        <f t="shared" si="66"/>
        <v>1599729480116.9199</v>
      </c>
      <c r="F342" s="15">
        <f t="shared" si="67"/>
        <v>90524766113.400024</v>
      </c>
      <c r="G342" s="16">
        <v>64546763017.240005</v>
      </c>
      <c r="H342" s="17"/>
      <c r="I342" s="17">
        <v>21048540361</v>
      </c>
      <c r="J342" s="17">
        <v>6087848797.96</v>
      </c>
      <c r="K342" s="17">
        <v>-11119372881.870001</v>
      </c>
      <c r="L342" s="17">
        <v>595619178.07000005</v>
      </c>
      <c r="M342" s="17">
        <v>9365367641</v>
      </c>
      <c r="N342" s="17"/>
      <c r="O342" s="17"/>
      <c r="P342" s="15">
        <f t="shared" si="68"/>
        <v>6695215606</v>
      </c>
      <c r="Q342" s="17"/>
      <c r="R342" s="17">
        <v>6695215606</v>
      </c>
      <c r="S342" s="15">
        <f t="shared" si="69"/>
        <v>1292043729928.96</v>
      </c>
      <c r="T342" s="17">
        <v>114407426828.91</v>
      </c>
      <c r="U342" s="17">
        <v>346634348811.83002</v>
      </c>
      <c r="V342" s="17">
        <v>515957313259.72998</v>
      </c>
      <c r="W342" s="17">
        <v>929764021499.94995</v>
      </c>
      <c r="X342" s="17">
        <v>32269955605</v>
      </c>
      <c r="Y342" s="17">
        <v>32543621177</v>
      </c>
      <c r="Z342" s="17">
        <v>-679532957253.45996</v>
      </c>
      <c r="AA342" s="15">
        <f t="shared" si="70"/>
        <v>0</v>
      </c>
      <c r="AB342" s="17"/>
      <c r="AC342" s="15">
        <f t="shared" si="71"/>
        <v>210465768468.56</v>
      </c>
      <c r="AD342" s="17"/>
      <c r="AE342" s="17"/>
      <c r="AF342" s="17">
        <v>3206047088</v>
      </c>
      <c r="AG342" s="17">
        <v>207259721380.56</v>
      </c>
      <c r="AH342" s="14">
        <f t="shared" si="72"/>
        <v>1599729480116.9199</v>
      </c>
      <c r="AI342" s="15">
        <f t="shared" si="73"/>
        <v>40363103773.459999</v>
      </c>
      <c r="AJ342" s="18">
        <f t="shared" si="74"/>
        <v>40363103773.459999</v>
      </c>
      <c r="AK342" s="17">
        <v>253276296</v>
      </c>
      <c r="AL342" s="17"/>
      <c r="AM342" s="17"/>
      <c r="AN342" s="17">
        <v>54895444.460000001</v>
      </c>
      <c r="AO342" s="17">
        <v>26300332265</v>
      </c>
      <c r="AP342" s="17">
        <v>13754599768</v>
      </c>
      <c r="AQ342" s="18">
        <f t="shared" si="75"/>
        <v>0</v>
      </c>
      <c r="AR342" s="17"/>
      <c r="AS342" s="17"/>
      <c r="AT342" s="15">
        <f t="shared" ref="AT342:AU361" si="77">SUM(AU342)</f>
        <v>1559366376343.46</v>
      </c>
      <c r="AU342" s="18">
        <f t="shared" si="77"/>
        <v>1559366376343.46</v>
      </c>
      <c r="AV342" s="17">
        <v>1559366376343.46</v>
      </c>
    </row>
    <row r="343" spans="1:48" x14ac:dyDescent="0.25">
      <c r="A343" s="10">
        <v>342</v>
      </c>
      <c r="B343" s="11" t="s">
        <v>712</v>
      </c>
      <c r="C343" s="12" t="s">
        <v>713</v>
      </c>
      <c r="D343" s="13" t="s">
        <v>48</v>
      </c>
      <c r="E343" s="14">
        <f t="shared" si="66"/>
        <v>1063419799920.074</v>
      </c>
      <c r="F343" s="15">
        <f t="shared" si="67"/>
        <v>91907250117.655991</v>
      </c>
      <c r="G343" s="16">
        <v>82905216645.699997</v>
      </c>
      <c r="H343" s="17"/>
      <c r="I343" s="17">
        <v>1043657061.04</v>
      </c>
      <c r="J343" s="17"/>
      <c r="K343" s="17">
        <v>-26620050.034000002</v>
      </c>
      <c r="L343" s="17"/>
      <c r="M343" s="17">
        <v>7984996460.9499998</v>
      </c>
      <c r="N343" s="17"/>
      <c r="O343" s="17"/>
      <c r="P343" s="15">
        <f t="shared" si="68"/>
        <v>14750559694</v>
      </c>
      <c r="Q343" s="17"/>
      <c r="R343" s="17">
        <v>14750559694</v>
      </c>
      <c r="S343" s="15">
        <f t="shared" si="69"/>
        <v>876997365594.86792</v>
      </c>
      <c r="T343" s="17">
        <v>116777408892.08</v>
      </c>
      <c r="U343" s="17">
        <v>179483361907.20999</v>
      </c>
      <c r="V343" s="17">
        <v>268299059921.87</v>
      </c>
      <c r="W343" s="17">
        <v>494166955826.63</v>
      </c>
      <c r="X343" s="17">
        <v>7025528689.1190004</v>
      </c>
      <c r="Y343" s="17">
        <v>64696934709.470001</v>
      </c>
      <c r="Z343" s="17">
        <v>-253451884351.51099</v>
      </c>
      <c r="AA343" s="15">
        <f t="shared" si="70"/>
        <v>0</v>
      </c>
      <c r="AB343" s="17"/>
      <c r="AC343" s="15">
        <f t="shared" si="71"/>
        <v>79764624513.550003</v>
      </c>
      <c r="AD343" s="17"/>
      <c r="AE343" s="17"/>
      <c r="AF343" s="17">
        <v>12946040503</v>
      </c>
      <c r="AG343" s="17">
        <v>66818584010.550003</v>
      </c>
      <c r="AH343" s="14">
        <f t="shared" si="72"/>
        <v>1063419799920.0736</v>
      </c>
      <c r="AI343" s="15">
        <f t="shared" si="73"/>
        <v>21606115297</v>
      </c>
      <c r="AJ343" s="18">
        <f t="shared" si="74"/>
        <v>21606115297</v>
      </c>
      <c r="AK343" s="17">
        <v>15616297</v>
      </c>
      <c r="AL343" s="17"/>
      <c r="AM343" s="17"/>
      <c r="AN343" s="17"/>
      <c r="AO343" s="17"/>
      <c r="AP343" s="17">
        <v>21590499000</v>
      </c>
      <c r="AQ343" s="18">
        <f t="shared" si="75"/>
        <v>0</v>
      </c>
      <c r="AR343" s="17"/>
      <c r="AS343" s="17"/>
      <c r="AT343" s="15">
        <f t="shared" si="77"/>
        <v>1041813684623.0736</v>
      </c>
      <c r="AU343" s="18">
        <f t="shared" si="77"/>
        <v>1041813684623.0736</v>
      </c>
      <c r="AV343" s="17">
        <v>1041813684623.0736</v>
      </c>
    </row>
    <row r="344" spans="1:48" x14ac:dyDescent="0.25">
      <c r="A344" s="10">
        <v>343</v>
      </c>
      <c r="B344" s="11" t="s">
        <v>714</v>
      </c>
      <c r="C344" s="12" t="s">
        <v>715</v>
      </c>
      <c r="D344" s="13" t="s">
        <v>48</v>
      </c>
      <c r="E344" s="14">
        <f t="shared" si="66"/>
        <v>1438986692249.9907</v>
      </c>
      <c r="F344" s="15">
        <f t="shared" si="67"/>
        <v>40270506999.130898</v>
      </c>
      <c r="G344" s="16">
        <v>18201160269.920898</v>
      </c>
      <c r="H344" s="17"/>
      <c r="I344" s="17">
        <v>15747881635.389999</v>
      </c>
      <c r="J344" s="17"/>
      <c r="K344" s="17">
        <v>-3408079927.6100001</v>
      </c>
      <c r="L344" s="17"/>
      <c r="M344" s="17">
        <v>9729545021.4300003</v>
      </c>
      <c r="N344" s="17"/>
      <c r="O344" s="17"/>
      <c r="P344" s="15">
        <f t="shared" si="68"/>
        <v>12600000000</v>
      </c>
      <c r="Q344" s="17"/>
      <c r="R344" s="17">
        <v>12600000000</v>
      </c>
      <c r="S344" s="15">
        <f t="shared" si="69"/>
        <v>1347946925144.1399</v>
      </c>
      <c r="T344" s="17">
        <v>69353805069</v>
      </c>
      <c r="U344" s="17">
        <v>236197603641</v>
      </c>
      <c r="V344" s="17">
        <v>474202571474.66998</v>
      </c>
      <c r="W344" s="17">
        <v>955602849434.46997</v>
      </c>
      <c r="X344" s="17">
        <v>14704533093</v>
      </c>
      <c r="Y344" s="17">
        <v>58656810904</v>
      </c>
      <c r="Z344" s="17">
        <v>-460771248472</v>
      </c>
      <c r="AA344" s="15">
        <f t="shared" si="70"/>
        <v>0</v>
      </c>
      <c r="AB344" s="17"/>
      <c r="AC344" s="15">
        <f t="shared" si="71"/>
        <v>38169260106.720001</v>
      </c>
      <c r="AD344" s="17">
        <v>636948427</v>
      </c>
      <c r="AE344" s="17"/>
      <c r="AF344" s="17">
        <v>2243185870</v>
      </c>
      <c r="AG344" s="17">
        <v>35289125809.720001</v>
      </c>
      <c r="AH344" s="14">
        <f t="shared" si="72"/>
        <v>1438986692250</v>
      </c>
      <c r="AI344" s="15">
        <f t="shared" si="73"/>
        <v>330261652</v>
      </c>
      <c r="AJ344" s="18">
        <f t="shared" si="74"/>
        <v>330261652</v>
      </c>
      <c r="AK344" s="17">
        <v>14923424</v>
      </c>
      <c r="AL344" s="17"/>
      <c r="AM344" s="17"/>
      <c r="AN344" s="17"/>
      <c r="AO344" s="17"/>
      <c r="AP344" s="17">
        <v>315338228</v>
      </c>
      <c r="AQ344" s="18">
        <f t="shared" si="75"/>
        <v>0</v>
      </c>
      <c r="AR344" s="17"/>
      <c r="AS344" s="17"/>
      <c r="AT344" s="15">
        <f t="shared" si="77"/>
        <v>1438656430598</v>
      </c>
      <c r="AU344" s="18">
        <f t="shared" si="77"/>
        <v>1438656430598</v>
      </c>
      <c r="AV344" s="17">
        <v>1438656430598</v>
      </c>
    </row>
    <row r="345" spans="1:48" x14ac:dyDescent="0.25">
      <c r="A345" s="10">
        <v>344</v>
      </c>
      <c r="B345" s="11" t="s">
        <v>716</v>
      </c>
      <c r="C345" s="12" t="s">
        <v>1173</v>
      </c>
      <c r="D345" s="13" t="s">
        <v>48</v>
      </c>
      <c r="E345" s="14">
        <f t="shared" si="66"/>
        <v>15097576275576.133</v>
      </c>
      <c r="F345" s="15">
        <f t="shared" si="67"/>
        <v>253738246995.37</v>
      </c>
      <c r="G345" s="16">
        <v>57397001671.720001</v>
      </c>
      <c r="H345" s="17"/>
      <c r="I345" s="17">
        <v>100647206594.83</v>
      </c>
      <c r="J345" s="17">
        <v>20722649554</v>
      </c>
      <c r="K345" s="17">
        <v>-24934955356.68</v>
      </c>
      <c r="L345" s="17">
        <v>2162607359.2600002</v>
      </c>
      <c r="M345" s="17">
        <v>97743737172.240005</v>
      </c>
      <c r="N345" s="17"/>
      <c r="O345" s="17"/>
      <c r="P345" s="15">
        <f t="shared" si="68"/>
        <v>1090303762080.7</v>
      </c>
      <c r="Q345" s="17"/>
      <c r="R345" s="17">
        <v>1090303762080.7</v>
      </c>
      <c r="S345" s="15">
        <f t="shared" si="69"/>
        <v>13417362235545.203</v>
      </c>
      <c r="T345" s="17">
        <v>7384459195804.0098</v>
      </c>
      <c r="U345" s="17">
        <v>2044161576748.97</v>
      </c>
      <c r="V345" s="17">
        <v>3421517290767.77</v>
      </c>
      <c r="W345" s="17">
        <v>6977291529041.7402</v>
      </c>
      <c r="X345" s="17">
        <v>230028922852.75</v>
      </c>
      <c r="Y345" s="17">
        <v>577062667485.33997</v>
      </c>
      <c r="Z345" s="17">
        <v>-7217158947155.3799</v>
      </c>
      <c r="AA345" s="15">
        <f t="shared" si="70"/>
        <v>0</v>
      </c>
      <c r="AB345" s="17"/>
      <c r="AC345" s="15">
        <f t="shared" si="71"/>
        <v>336172030954.85999</v>
      </c>
      <c r="AD345" s="17"/>
      <c r="AE345" s="17">
        <v>56600000000</v>
      </c>
      <c r="AF345" s="17">
        <v>42774069394</v>
      </c>
      <c r="AG345" s="17">
        <v>236797961560.85999</v>
      </c>
      <c r="AH345" s="14">
        <f t="shared" si="72"/>
        <v>15097576275576.131</v>
      </c>
      <c r="AI345" s="15">
        <f t="shared" si="73"/>
        <v>543898184212.81</v>
      </c>
      <c r="AJ345" s="18">
        <f t="shared" si="74"/>
        <v>525398184212.81</v>
      </c>
      <c r="AK345" s="17">
        <v>268320115</v>
      </c>
      <c r="AL345" s="17"/>
      <c r="AM345" s="17"/>
      <c r="AN345" s="17">
        <v>3905997813.4000001</v>
      </c>
      <c r="AO345" s="17">
        <v>521223866284.40997</v>
      </c>
      <c r="AP345" s="17"/>
      <c r="AQ345" s="18">
        <f t="shared" si="75"/>
        <v>18500000000</v>
      </c>
      <c r="AR345" s="17"/>
      <c r="AS345" s="17">
        <v>18500000000</v>
      </c>
      <c r="AT345" s="15">
        <f t="shared" si="77"/>
        <v>14553678091363.32</v>
      </c>
      <c r="AU345" s="18">
        <f t="shared" si="77"/>
        <v>14553678091363.32</v>
      </c>
      <c r="AV345" s="17">
        <v>14553678091363.32</v>
      </c>
    </row>
    <row r="346" spans="1:48" x14ac:dyDescent="0.25">
      <c r="A346" s="10">
        <v>345</v>
      </c>
      <c r="B346" s="11" t="s">
        <v>717</v>
      </c>
      <c r="C346" s="12" t="s">
        <v>718</v>
      </c>
      <c r="D346" s="13" t="s">
        <v>59</v>
      </c>
      <c r="E346" s="14">
        <f t="shared" si="66"/>
        <v>2183076810811.9399</v>
      </c>
      <c r="F346" s="15">
        <f t="shared" si="67"/>
        <v>52824458983.840004</v>
      </c>
      <c r="G346" s="16">
        <v>2428355520.8299999</v>
      </c>
      <c r="H346" s="17"/>
      <c r="I346" s="17">
        <v>16990887614.540001</v>
      </c>
      <c r="J346" s="17">
        <v>23410683658.599998</v>
      </c>
      <c r="K346" s="17"/>
      <c r="L346" s="17">
        <v>225359310</v>
      </c>
      <c r="M346" s="17">
        <v>9769172879.8700008</v>
      </c>
      <c r="N346" s="17"/>
      <c r="O346" s="17"/>
      <c r="P346" s="15">
        <f t="shared" si="68"/>
        <v>22012571412.68</v>
      </c>
      <c r="Q346" s="17">
        <v>392373200</v>
      </c>
      <c r="R346" s="17">
        <v>21620198212.68</v>
      </c>
      <c r="S346" s="15">
        <f t="shared" si="69"/>
        <v>2085376233562.4199</v>
      </c>
      <c r="T346" s="17">
        <v>572730324080</v>
      </c>
      <c r="U346" s="17">
        <v>325699524149.90997</v>
      </c>
      <c r="V346" s="17">
        <v>700924289784.09998</v>
      </c>
      <c r="W346" s="17">
        <v>1398922339639</v>
      </c>
      <c r="X346" s="17">
        <v>24769180554.599998</v>
      </c>
      <c r="Y346" s="17">
        <v>848945000</v>
      </c>
      <c r="Z346" s="17">
        <v>-938518369645.18994</v>
      </c>
      <c r="AA346" s="15">
        <f t="shared" si="70"/>
        <v>0</v>
      </c>
      <c r="AB346" s="17"/>
      <c r="AC346" s="15">
        <f t="shared" si="71"/>
        <v>22863546853</v>
      </c>
      <c r="AD346" s="17"/>
      <c r="AE346" s="17">
        <v>10096440474</v>
      </c>
      <c r="AF346" s="17">
        <v>745672000</v>
      </c>
      <c r="AG346" s="17">
        <v>12021434379</v>
      </c>
      <c r="AH346" s="14">
        <f t="shared" si="72"/>
        <v>2183076810811.9399</v>
      </c>
      <c r="AI346" s="15">
        <f t="shared" si="73"/>
        <v>103589884675.5</v>
      </c>
      <c r="AJ346" s="18">
        <f t="shared" si="74"/>
        <v>103589884675.5</v>
      </c>
      <c r="AK346" s="17">
        <v>1636363</v>
      </c>
      <c r="AL346" s="17"/>
      <c r="AM346" s="17"/>
      <c r="AN346" s="17">
        <v>172989343.5</v>
      </c>
      <c r="AO346" s="17">
        <v>77471309220</v>
      </c>
      <c r="AP346" s="17">
        <v>25943949749</v>
      </c>
      <c r="AQ346" s="18">
        <f t="shared" si="75"/>
        <v>0</v>
      </c>
      <c r="AR346" s="17"/>
      <c r="AS346" s="17"/>
      <c r="AT346" s="15">
        <f t="shared" si="77"/>
        <v>2079486926136.4399</v>
      </c>
      <c r="AU346" s="18">
        <f t="shared" si="77"/>
        <v>2079486926136.4399</v>
      </c>
      <c r="AV346" s="17">
        <v>2079486926136.4399</v>
      </c>
    </row>
    <row r="347" spans="1:48" x14ac:dyDescent="0.25">
      <c r="A347" s="10">
        <v>346</v>
      </c>
      <c r="B347" s="11" t="s">
        <v>719</v>
      </c>
      <c r="C347" s="12" t="s">
        <v>720</v>
      </c>
      <c r="D347" s="13" t="s">
        <v>48</v>
      </c>
      <c r="E347" s="14">
        <f t="shared" si="66"/>
        <v>2229908358875.1304</v>
      </c>
      <c r="F347" s="15">
        <f t="shared" si="67"/>
        <v>184689395382.95999</v>
      </c>
      <c r="G347" s="16">
        <v>141476592981.84</v>
      </c>
      <c r="H347" s="17">
        <v>1036290500</v>
      </c>
      <c r="I347" s="17">
        <v>21368063160.93</v>
      </c>
      <c r="J347" s="17">
        <v>13113005084</v>
      </c>
      <c r="K347" s="17">
        <v>-1792426661.95</v>
      </c>
      <c r="L347" s="17">
        <v>100695290.16</v>
      </c>
      <c r="M347" s="17">
        <v>9387175027.9799995</v>
      </c>
      <c r="N347" s="17"/>
      <c r="O347" s="17"/>
      <c r="P347" s="15">
        <f t="shared" si="68"/>
        <v>65245915387.839996</v>
      </c>
      <c r="Q347" s="17">
        <v>449146574.83999997</v>
      </c>
      <c r="R347" s="17">
        <v>64796768813</v>
      </c>
      <c r="S347" s="15">
        <f t="shared" si="69"/>
        <v>1887756611329.8801</v>
      </c>
      <c r="T347" s="17">
        <v>368487037558</v>
      </c>
      <c r="U347" s="17">
        <v>318137646824.71002</v>
      </c>
      <c r="V347" s="17">
        <v>702563646268.72998</v>
      </c>
      <c r="W347" s="17">
        <v>1760684934075.1899</v>
      </c>
      <c r="X347" s="17">
        <v>75631514919.389999</v>
      </c>
      <c r="Y347" s="17">
        <v>38229005894</v>
      </c>
      <c r="Z347" s="17">
        <v>-1375977174210.1399</v>
      </c>
      <c r="AA347" s="15">
        <f t="shared" si="70"/>
        <v>0</v>
      </c>
      <c r="AB347" s="17"/>
      <c r="AC347" s="15">
        <f t="shared" si="71"/>
        <v>92216436774.449997</v>
      </c>
      <c r="AD347" s="17">
        <v>810487831</v>
      </c>
      <c r="AE347" s="17"/>
      <c r="AF347" s="17">
        <v>823301331</v>
      </c>
      <c r="AG347" s="17">
        <v>90582647612.449997</v>
      </c>
      <c r="AH347" s="14">
        <f t="shared" si="72"/>
        <v>2229908358875.0898</v>
      </c>
      <c r="AI347" s="15">
        <f t="shared" si="73"/>
        <v>66227007618.869995</v>
      </c>
      <c r="AJ347" s="18">
        <f t="shared" si="74"/>
        <v>38749726240.43</v>
      </c>
      <c r="AK347" s="17">
        <v>58501</v>
      </c>
      <c r="AL347" s="17">
        <v>2706619071.8699999</v>
      </c>
      <c r="AM347" s="17">
        <v>3053031264.2600002</v>
      </c>
      <c r="AN347" s="17">
        <v>55202579.229999997</v>
      </c>
      <c r="AO347" s="17">
        <v>9981090305.0699997</v>
      </c>
      <c r="AP347" s="17">
        <v>22953724519</v>
      </c>
      <c r="AQ347" s="18">
        <f t="shared" si="75"/>
        <v>27477281378.439999</v>
      </c>
      <c r="AR347" s="17">
        <v>27477281378.439999</v>
      </c>
      <c r="AS347" s="17"/>
      <c r="AT347" s="15">
        <f t="shared" si="77"/>
        <v>2163681351256.22</v>
      </c>
      <c r="AU347" s="18">
        <f t="shared" si="77"/>
        <v>2163681351256.22</v>
      </c>
      <c r="AV347" s="17">
        <v>2163681351256.22</v>
      </c>
    </row>
    <row r="348" spans="1:48" x14ac:dyDescent="0.25">
      <c r="A348" s="10">
        <v>347</v>
      </c>
      <c r="B348" s="11" t="s">
        <v>721</v>
      </c>
      <c r="C348" s="12" t="s">
        <v>722</v>
      </c>
      <c r="D348" s="13" t="s">
        <v>48</v>
      </c>
      <c r="E348" s="14">
        <f t="shared" si="66"/>
        <v>2723097337109.6504</v>
      </c>
      <c r="F348" s="15">
        <f t="shared" si="67"/>
        <v>209034082292.36996</v>
      </c>
      <c r="G348" s="16">
        <v>95145661910.429993</v>
      </c>
      <c r="H348" s="17"/>
      <c r="I348" s="17">
        <v>24547308312.200001</v>
      </c>
      <c r="J348" s="17">
        <v>58560646166.660004</v>
      </c>
      <c r="K348" s="17">
        <v>-5307412506.8199997</v>
      </c>
      <c r="L348" s="17"/>
      <c r="M348" s="17">
        <v>36087878409.900002</v>
      </c>
      <c r="N348" s="17"/>
      <c r="O348" s="17"/>
      <c r="P348" s="15">
        <f t="shared" si="68"/>
        <v>33373903737.610001</v>
      </c>
      <c r="Q348" s="17"/>
      <c r="R348" s="17">
        <v>33373903737.610001</v>
      </c>
      <c r="S348" s="15">
        <f t="shared" si="69"/>
        <v>2290819377641.8105</v>
      </c>
      <c r="T348" s="17">
        <v>596474517019.26001</v>
      </c>
      <c r="U348" s="17">
        <v>438890212123</v>
      </c>
      <c r="V348" s="17">
        <v>936022617810.40002</v>
      </c>
      <c r="W348" s="17">
        <v>1841528907792.29</v>
      </c>
      <c r="X348" s="17">
        <v>53343728701.68</v>
      </c>
      <c r="Y348" s="17">
        <v>41298100000</v>
      </c>
      <c r="Z348" s="17">
        <v>-1616738705804.8201</v>
      </c>
      <c r="AA348" s="15">
        <f t="shared" si="70"/>
        <v>0</v>
      </c>
      <c r="AB348" s="17"/>
      <c r="AC348" s="15">
        <f t="shared" si="71"/>
        <v>189869973437.85999</v>
      </c>
      <c r="AD348" s="17">
        <v>7975940968.96</v>
      </c>
      <c r="AE348" s="17">
        <v>1629080000</v>
      </c>
      <c r="AF348" s="17">
        <v>1338925000</v>
      </c>
      <c r="AG348" s="17">
        <v>178926027468.89999</v>
      </c>
      <c r="AH348" s="14">
        <f t="shared" si="72"/>
        <v>2723097337109.6499</v>
      </c>
      <c r="AI348" s="15">
        <f t="shared" si="73"/>
        <v>22887631135.16</v>
      </c>
      <c r="AJ348" s="18">
        <f t="shared" si="74"/>
        <v>22887631135.16</v>
      </c>
      <c r="AK348" s="17">
        <v>254000</v>
      </c>
      <c r="AL348" s="17"/>
      <c r="AM348" s="17"/>
      <c r="AN348" s="17">
        <v>155351129.16</v>
      </c>
      <c r="AO348" s="17">
        <v>19567730132</v>
      </c>
      <c r="AP348" s="17">
        <v>3164295874</v>
      </c>
      <c r="AQ348" s="18">
        <f t="shared" si="75"/>
        <v>0</v>
      </c>
      <c r="AR348" s="17"/>
      <c r="AS348" s="17"/>
      <c r="AT348" s="15">
        <f t="shared" si="77"/>
        <v>2700209705974.4897</v>
      </c>
      <c r="AU348" s="18">
        <f t="shared" si="77"/>
        <v>2700209705974.4897</v>
      </c>
      <c r="AV348" s="17">
        <v>2700209705974.4897</v>
      </c>
    </row>
    <row r="349" spans="1:48" x14ac:dyDescent="0.25">
      <c r="A349" s="10">
        <v>348</v>
      </c>
      <c r="B349" s="11" t="s">
        <v>723</v>
      </c>
      <c r="C349" s="12" t="s">
        <v>724</v>
      </c>
      <c r="D349" s="13" t="s">
        <v>48</v>
      </c>
      <c r="E349" s="14">
        <f t="shared" si="66"/>
        <v>2389599789030.7402</v>
      </c>
      <c r="F349" s="15">
        <f t="shared" si="67"/>
        <v>92314045296.160004</v>
      </c>
      <c r="G349" s="16">
        <v>18483549238.360001</v>
      </c>
      <c r="H349" s="17"/>
      <c r="I349" s="17">
        <v>65437183597.279999</v>
      </c>
      <c r="J349" s="17">
        <v>5699937129.5</v>
      </c>
      <c r="K349" s="17">
        <v>-12240937003.110001</v>
      </c>
      <c r="L349" s="17">
        <v>250398437.88</v>
      </c>
      <c r="M349" s="17">
        <v>14683913896.25</v>
      </c>
      <c r="N349" s="17"/>
      <c r="O349" s="17"/>
      <c r="P349" s="15">
        <f t="shared" si="68"/>
        <v>25752440456.560001</v>
      </c>
      <c r="Q349" s="17"/>
      <c r="R349" s="17">
        <v>25752440456.560001</v>
      </c>
      <c r="S349" s="15">
        <f t="shared" si="69"/>
        <v>2252210254491</v>
      </c>
      <c r="T349" s="17">
        <v>512872022654</v>
      </c>
      <c r="U349" s="17">
        <v>390374413164</v>
      </c>
      <c r="V349" s="17">
        <v>1016694797548</v>
      </c>
      <c r="W349" s="17">
        <v>1915534362739</v>
      </c>
      <c r="X349" s="17">
        <v>10147853296</v>
      </c>
      <c r="Y349" s="17">
        <v>18820857100</v>
      </c>
      <c r="Z349" s="17">
        <v>-1612234052010</v>
      </c>
      <c r="AA349" s="15">
        <f t="shared" si="70"/>
        <v>0</v>
      </c>
      <c r="AB349" s="17"/>
      <c r="AC349" s="15">
        <f t="shared" si="71"/>
        <v>19323048787.02</v>
      </c>
      <c r="AD349" s="17"/>
      <c r="AE349" s="17">
        <v>375000000</v>
      </c>
      <c r="AF349" s="17">
        <v>1815968451</v>
      </c>
      <c r="AG349" s="17">
        <v>17132080336.02</v>
      </c>
      <c r="AH349" s="14">
        <f t="shared" si="72"/>
        <v>2389599789030.79</v>
      </c>
      <c r="AI349" s="15">
        <f t="shared" si="73"/>
        <v>89236087860.290009</v>
      </c>
      <c r="AJ349" s="18">
        <f t="shared" si="74"/>
        <v>78148289054.290009</v>
      </c>
      <c r="AK349" s="17">
        <v>915957169</v>
      </c>
      <c r="AL349" s="17">
        <v>498565953.25999999</v>
      </c>
      <c r="AM349" s="17">
        <v>22175597608</v>
      </c>
      <c r="AN349" s="17">
        <v>398409423.07999998</v>
      </c>
      <c r="AO349" s="17">
        <v>28735816360.950001</v>
      </c>
      <c r="AP349" s="17">
        <v>25423942540</v>
      </c>
      <c r="AQ349" s="18">
        <f t="shared" si="75"/>
        <v>11087798806</v>
      </c>
      <c r="AR349" s="17">
        <v>11087798806</v>
      </c>
      <c r="AS349" s="17"/>
      <c r="AT349" s="15">
        <f t="shared" si="77"/>
        <v>2300363701170.5</v>
      </c>
      <c r="AU349" s="18">
        <f t="shared" si="77"/>
        <v>2300363701170.5</v>
      </c>
      <c r="AV349" s="17">
        <v>2300363701170.5</v>
      </c>
    </row>
    <row r="350" spans="1:48" x14ac:dyDescent="0.25">
      <c r="A350" s="10">
        <v>349</v>
      </c>
      <c r="B350" s="11" t="s">
        <v>725</v>
      </c>
      <c r="C350" s="12" t="s">
        <v>726</v>
      </c>
      <c r="D350" s="13" t="s">
        <v>48</v>
      </c>
      <c r="E350" s="14">
        <f t="shared" si="66"/>
        <v>1861102512094.7397</v>
      </c>
      <c r="F350" s="15">
        <f t="shared" si="67"/>
        <v>28901754904.68</v>
      </c>
      <c r="G350" s="16">
        <v>5222203739.9899998</v>
      </c>
      <c r="H350" s="17"/>
      <c r="I350" s="17">
        <v>14834364085.02</v>
      </c>
      <c r="J350" s="17">
        <v>1184479060.3699999</v>
      </c>
      <c r="K350" s="17"/>
      <c r="L350" s="17">
        <v>84764316</v>
      </c>
      <c r="M350" s="17">
        <v>7575943703.3000002</v>
      </c>
      <c r="N350" s="17"/>
      <c r="O350" s="17"/>
      <c r="P350" s="15">
        <f t="shared" si="68"/>
        <v>65989115103</v>
      </c>
      <c r="Q350" s="17"/>
      <c r="R350" s="17">
        <v>65989115103</v>
      </c>
      <c r="S350" s="15">
        <f t="shared" si="69"/>
        <v>1756670138192.9697</v>
      </c>
      <c r="T350" s="17">
        <v>312736876055.32001</v>
      </c>
      <c r="U350" s="17">
        <v>257827830768.39999</v>
      </c>
      <c r="V350" s="17">
        <v>668455411731.25</v>
      </c>
      <c r="W350" s="17">
        <v>1129310105601.3401</v>
      </c>
      <c r="X350" s="17">
        <v>8671173742.6900005</v>
      </c>
      <c r="Y350" s="17">
        <v>3186300236.5500002</v>
      </c>
      <c r="Z350" s="17">
        <v>-623517559942.57996</v>
      </c>
      <c r="AA350" s="15">
        <f t="shared" si="70"/>
        <v>0</v>
      </c>
      <c r="AB350" s="17"/>
      <c r="AC350" s="15">
        <f t="shared" si="71"/>
        <v>9541503894.0900002</v>
      </c>
      <c r="AD350" s="17">
        <v>182885400</v>
      </c>
      <c r="AE350" s="17"/>
      <c r="AF350" s="17">
        <v>1542274947.0899999</v>
      </c>
      <c r="AG350" s="17">
        <v>7816343547</v>
      </c>
      <c r="AH350" s="14">
        <f t="shared" si="72"/>
        <v>1861102512094.74</v>
      </c>
      <c r="AI350" s="15">
        <f t="shared" si="73"/>
        <v>57400612720.75</v>
      </c>
      <c r="AJ350" s="18">
        <f t="shared" si="74"/>
        <v>57400612720.75</v>
      </c>
      <c r="AK350" s="17">
        <v>18066013</v>
      </c>
      <c r="AL350" s="17"/>
      <c r="AM350" s="17"/>
      <c r="AN350" s="17">
        <v>31300000</v>
      </c>
      <c r="AO350" s="17"/>
      <c r="AP350" s="17">
        <v>57351246707.75</v>
      </c>
      <c r="AQ350" s="18">
        <f t="shared" si="75"/>
        <v>0</v>
      </c>
      <c r="AR350" s="17"/>
      <c r="AS350" s="17"/>
      <c r="AT350" s="15">
        <f t="shared" si="77"/>
        <v>1803701899373.99</v>
      </c>
      <c r="AU350" s="18">
        <f t="shared" si="77"/>
        <v>1803701899373.99</v>
      </c>
      <c r="AV350" s="17">
        <v>1803701899373.99</v>
      </c>
    </row>
    <row r="351" spans="1:48" x14ac:dyDescent="0.25">
      <c r="A351" s="10">
        <v>350</v>
      </c>
      <c r="B351" s="11" t="s">
        <v>727</v>
      </c>
      <c r="C351" s="12" t="s">
        <v>728</v>
      </c>
      <c r="D351" s="13" t="s">
        <v>48</v>
      </c>
      <c r="E351" s="14">
        <f t="shared" si="66"/>
        <v>3759988175398.6577</v>
      </c>
      <c r="F351" s="15">
        <f t="shared" si="67"/>
        <v>167086460589.69189</v>
      </c>
      <c r="G351" s="16">
        <v>92595402577.910004</v>
      </c>
      <c r="H351" s="17"/>
      <c r="I351" s="17">
        <v>68372648894</v>
      </c>
      <c r="J351" s="17">
        <v>7749121406.3800001</v>
      </c>
      <c r="K351" s="17">
        <v>-20667949570.549999</v>
      </c>
      <c r="L351" s="17">
        <v>659708884.86000001</v>
      </c>
      <c r="M351" s="17">
        <v>18377528397.0919</v>
      </c>
      <c r="N351" s="17"/>
      <c r="O351" s="17"/>
      <c r="P351" s="15">
        <f t="shared" si="68"/>
        <v>85304836584</v>
      </c>
      <c r="Q351" s="17">
        <v>2644925021</v>
      </c>
      <c r="R351" s="17">
        <v>82659911563</v>
      </c>
      <c r="S351" s="15">
        <f t="shared" si="69"/>
        <v>3402643862143.4209</v>
      </c>
      <c r="T351" s="17">
        <v>641874134728.14001</v>
      </c>
      <c r="U351" s="17">
        <v>362866740046.00989</v>
      </c>
      <c r="V351" s="17">
        <v>844061930110.66003</v>
      </c>
      <c r="W351" s="17">
        <v>2959088874648.5298</v>
      </c>
      <c r="X351" s="17">
        <v>86481266512.139999</v>
      </c>
      <c r="Y351" s="17">
        <v>98723750524.100006</v>
      </c>
      <c r="Z351" s="17">
        <v>-1590452834426.1584</v>
      </c>
      <c r="AA351" s="15">
        <f t="shared" si="70"/>
        <v>60610718772.959999</v>
      </c>
      <c r="AB351" s="17">
        <v>60610718772.959999</v>
      </c>
      <c r="AC351" s="15">
        <f t="shared" si="71"/>
        <v>44342297308.585098</v>
      </c>
      <c r="AD351" s="17"/>
      <c r="AE351" s="17"/>
      <c r="AF351" s="17">
        <v>17850183260.9151</v>
      </c>
      <c r="AG351" s="17">
        <v>26492114047.669998</v>
      </c>
      <c r="AH351" s="14">
        <f t="shared" si="72"/>
        <v>3759988175398.6582</v>
      </c>
      <c r="AI351" s="15">
        <f t="shared" si="73"/>
        <v>168862072613.21997</v>
      </c>
      <c r="AJ351" s="18">
        <f t="shared" si="74"/>
        <v>168862072613.21997</v>
      </c>
      <c r="AK351" s="17">
        <v>1244157532</v>
      </c>
      <c r="AL351" s="17"/>
      <c r="AM351" s="17"/>
      <c r="AN351" s="17">
        <v>571178330.41999996</v>
      </c>
      <c r="AO351" s="17">
        <v>17563290943</v>
      </c>
      <c r="AP351" s="17">
        <v>149483445807.79999</v>
      </c>
      <c r="AQ351" s="18">
        <f t="shared" si="75"/>
        <v>0</v>
      </c>
      <c r="AR351" s="17"/>
      <c r="AS351" s="17"/>
      <c r="AT351" s="15">
        <f t="shared" si="77"/>
        <v>3591126102785.4385</v>
      </c>
      <c r="AU351" s="18">
        <f t="shared" si="77"/>
        <v>3591126102785.4385</v>
      </c>
      <c r="AV351" s="17">
        <v>3591126102785.4385</v>
      </c>
    </row>
    <row r="352" spans="1:48" x14ac:dyDescent="0.25">
      <c r="A352" s="10">
        <v>351</v>
      </c>
      <c r="B352" s="11" t="s">
        <v>729</v>
      </c>
      <c r="C352" s="12" t="s">
        <v>730</v>
      </c>
      <c r="D352" s="13" t="s">
        <v>59</v>
      </c>
      <c r="E352" s="14">
        <f t="shared" si="66"/>
        <v>2118908089107.7102</v>
      </c>
      <c r="F352" s="15">
        <f t="shared" si="67"/>
        <v>83857363130.75</v>
      </c>
      <c r="G352" s="16">
        <v>49147165861.900002</v>
      </c>
      <c r="H352" s="17"/>
      <c r="I352" s="17">
        <v>10940358010.25</v>
      </c>
      <c r="J352" s="17">
        <v>23325910081.360001</v>
      </c>
      <c r="K352" s="17">
        <v>-10295414390.790001</v>
      </c>
      <c r="L352" s="17">
        <v>93953390.030000001</v>
      </c>
      <c r="M352" s="17">
        <v>10645390178</v>
      </c>
      <c r="N352" s="17"/>
      <c r="O352" s="17"/>
      <c r="P352" s="15">
        <f t="shared" si="68"/>
        <v>25719194143.380001</v>
      </c>
      <c r="Q352" s="17">
        <v>5000000000</v>
      </c>
      <c r="R352" s="17">
        <v>20719194143.380001</v>
      </c>
      <c r="S352" s="15">
        <f t="shared" si="69"/>
        <v>1880337524568.7202</v>
      </c>
      <c r="T352" s="17">
        <v>320975645422.64001</v>
      </c>
      <c r="U352" s="17">
        <v>348406868736.33002</v>
      </c>
      <c r="V352" s="17">
        <v>666448632518.67004</v>
      </c>
      <c r="W352" s="17">
        <v>1327676062220.0701</v>
      </c>
      <c r="X352" s="17">
        <v>43150217533.410004</v>
      </c>
      <c r="Y352" s="17">
        <v>14818552154.5</v>
      </c>
      <c r="Z352" s="17">
        <v>-841138454016.90002</v>
      </c>
      <c r="AA352" s="15">
        <f t="shared" si="70"/>
        <v>0</v>
      </c>
      <c r="AB352" s="17"/>
      <c r="AC352" s="15">
        <f t="shared" si="71"/>
        <v>128994007264.86</v>
      </c>
      <c r="AD352" s="17">
        <v>6343577888.2399998</v>
      </c>
      <c r="AE352" s="17"/>
      <c r="AF352" s="17">
        <v>718431400</v>
      </c>
      <c r="AG352" s="17">
        <v>121931997976.62</v>
      </c>
      <c r="AH352" s="14">
        <f t="shared" si="72"/>
        <v>2118908089107.71</v>
      </c>
      <c r="AI352" s="15">
        <f t="shared" si="73"/>
        <v>65953705363.199997</v>
      </c>
      <c r="AJ352" s="18">
        <f t="shared" si="74"/>
        <v>65953705363.199997</v>
      </c>
      <c r="AK352" s="17">
        <v>574764914.24000001</v>
      </c>
      <c r="AL352" s="17"/>
      <c r="AM352" s="17"/>
      <c r="AN352" s="17">
        <v>37967177.079999998</v>
      </c>
      <c r="AO352" s="17">
        <v>65305973271.879997</v>
      </c>
      <c r="AP352" s="17">
        <v>35000000</v>
      </c>
      <c r="AQ352" s="18">
        <f t="shared" si="75"/>
        <v>0</v>
      </c>
      <c r="AR352" s="17"/>
      <c r="AS352" s="17"/>
      <c r="AT352" s="15">
        <f t="shared" si="77"/>
        <v>2052954383744.51</v>
      </c>
      <c r="AU352" s="18">
        <f t="shared" si="77"/>
        <v>2052954383744.51</v>
      </c>
      <c r="AV352" s="17">
        <v>2052954383744.51</v>
      </c>
    </row>
    <row r="353" spans="1:48" x14ac:dyDescent="0.25">
      <c r="A353" s="10">
        <v>352</v>
      </c>
      <c r="B353" s="11" t="s">
        <v>731</v>
      </c>
      <c r="C353" s="12" t="s">
        <v>732</v>
      </c>
      <c r="D353" s="13" t="s">
        <v>48</v>
      </c>
      <c r="E353" s="14">
        <f t="shared" si="66"/>
        <v>2155041394120.0305</v>
      </c>
      <c r="F353" s="15">
        <f t="shared" si="67"/>
        <v>59189962307.860001</v>
      </c>
      <c r="G353" s="16">
        <v>18390249700.150002</v>
      </c>
      <c r="H353" s="17"/>
      <c r="I353" s="17">
        <v>38922843064.980003</v>
      </c>
      <c r="J353" s="17">
        <v>882616050</v>
      </c>
      <c r="K353" s="17">
        <v>-8766308589.5300007</v>
      </c>
      <c r="L353" s="17">
        <v>27668151.879999999</v>
      </c>
      <c r="M353" s="17">
        <v>9732893930.3799992</v>
      </c>
      <c r="N353" s="17"/>
      <c r="O353" s="17"/>
      <c r="P353" s="15">
        <f t="shared" si="68"/>
        <v>52247608635</v>
      </c>
      <c r="Q353" s="17">
        <v>746036220</v>
      </c>
      <c r="R353" s="17">
        <v>51501572415</v>
      </c>
      <c r="S353" s="15">
        <f t="shared" si="69"/>
        <v>1997487381922.1003</v>
      </c>
      <c r="T353" s="17">
        <v>405755027640</v>
      </c>
      <c r="U353" s="17">
        <v>383986760730.52002</v>
      </c>
      <c r="V353" s="17">
        <v>715286124498.83997</v>
      </c>
      <c r="W353" s="17">
        <v>1117954658281.76</v>
      </c>
      <c r="X353" s="17">
        <v>70983655954.199997</v>
      </c>
      <c r="Y353" s="17">
        <v>40000124119.75</v>
      </c>
      <c r="Z353" s="17">
        <v>-736478969302.96997</v>
      </c>
      <c r="AA353" s="15">
        <f t="shared" si="70"/>
        <v>0</v>
      </c>
      <c r="AB353" s="17"/>
      <c r="AC353" s="15">
        <f t="shared" si="71"/>
        <v>46116441255.07</v>
      </c>
      <c r="AD353" s="17">
        <v>139549310</v>
      </c>
      <c r="AE353" s="17"/>
      <c r="AF353" s="17">
        <v>20369528728</v>
      </c>
      <c r="AG353" s="17">
        <v>25607363217.07</v>
      </c>
      <c r="AH353" s="14">
        <f t="shared" si="72"/>
        <v>2155041394120.03</v>
      </c>
      <c r="AI353" s="15">
        <f t="shared" si="73"/>
        <v>12322729007.570002</v>
      </c>
      <c r="AJ353" s="18">
        <f t="shared" si="74"/>
        <v>12322729007.570002</v>
      </c>
      <c r="AK353" s="17">
        <v>464673847</v>
      </c>
      <c r="AL353" s="17"/>
      <c r="AM353" s="17"/>
      <c r="AN353" s="17">
        <v>511946825.12</v>
      </c>
      <c r="AO353" s="17">
        <v>10296788918</v>
      </c>
      <c r="AP353" s="17">
        <v>1049319417.45</v>
      </c>
      <c r="AQ353" s="18">
        <f t="shared" si="75"/>
        <v>0</v>
      </c>
      <c r="AR353" s="17"/>
      <c r="AS353" s="17"/>
      <c r="AT353" s="15">
        <f t="shared" si="77"/>
        <v>2142718665112.46</v>
      </c>
      <c r="AU353" s="18">
        <f t="shared" si="77"/>
        <v>2142718665112.46</v>
      </c>
      <c r="AV353" s="17">
        <v>2142718665112.46</v>
      </c>
    </row>
    <row r="354" spans="1:48" x14ac:dyDescent="0.25">
      <c r="A354" s="10">
        <v>353</v>
      </c>
      <c r="B354" s="11" t="s">
        <v>733</v>
      </c>
      <c r="C354" s="12" t="s">
        <v>734</v>
      </c>
      <c r="D354" s="13" t="s">
        <v>48</v>
      </c>
      <c r="E354" s="14">
        <f t="shared" si="66"/>
        <v>1360570360782.4897</v>
      </c>
      <c r="F354" s="15">
        <f t="shared" si="67"/>
        <v>53822931405.32</v>
      </c>
      <c r="G354" s="16">
        <v>6277512534.25</v>
      </c>
      <c r="H354" s="17"/>
      <c r="I354" s="17">
        <v>22234468098.52</v>
      </c>
      <c r="J354" s="17">
        <v>19285067554.060001</v>
      </c>
      <c r="K354" s="17">
        <v>-3284348943.4499998</v>
      </c>
      <c r="L354" s="17">
        <v>104789637.95</v>
      </c>
      <c r="M354" s="17">
        <v>9205442523.9899998</v>
      </c>
      <c r="N354" s="17"/>
      <c r="O354" s="17"/>
      <c r="P354" s="15">
        <f t="shared" si="68"/>
        <v>20638203617.200001</v>
      </c>
      <c r="Q354" s="17">
        <v>0</v>
      </c>
      <c r="R354" s="17">
        <v>20638203617.200001</v>
      </c>
      <c r="S354" s="15">
        <f t="shared" si="69"/>
        <v>1275141030802.5298</v>
      </c>
      <c r="T354" s="17">
        <v>168100230196.91</v>
      </c>
      <c r="U354" s="17">
        <v>341678172668.27002</v>
      </c>
      <c r="V354" s="17">
        <v>548323255432.23999</v>
      </c>
      <c r="W354" s="17">
        <v>1322895396898.98</v>
      </c>
      <c r="X354" s="17">
        <v>15391645786.459999</v>
      </c>
      <c r="Y354" s="17">
        <v>40317308465</v>
      </c>
      <c r="Z354" s="17">
        <v>-1161564978645.3301</v>
      </c>
      <c r="AA354" s="15">
        <f t="shared" si="70"/>
        <v>0</v>
      </c>
      <c r="AB354" s="17"/>
      <c r="AC354" s="15">
        <f t="shared" si="71"/>
        <v>10968194957.440001</v>
      </c>
      <c r="AD354" s="17">
        <v>-16665788195.969999</v>
      </c>
      <c r="AE354" s="17">
        <v>2609828500</v>
      </c>
      <c r="AF354" s="17">
        <v>2235833950</v>
      </c>
      <c r="AG354" s="17">
        <v>22788320703.41</v>
      </c>
      <c r="AH354" s="14">
        <f t="shared" si="72"/>
        <v>1360570360782.5</v>
      </c>
      <c r="AI354" s="15">
        <f t="shared" si="73"/>
        <v>24858682328.77</v>
      </c>
      <c r="AJ354" s="18">
        <f t="shared" si="74"/>
        <v>24858682328.77</v>
      </c>
      <c r="AK354" s="17">
        <v>601081</v>
      </c>
      <c r="AL354" s="17"/>
      <c r="AM354" s="17"/>
      <c r="AN354" s="17">
        <v>215233490.27000001</v>
      </c>
      <c r="AO354" s="17">
        <v>22781512483.5</v>
      </c>
      <c r="AP354" s="17">
        <v>1861335274</v>
      </c>
      <c r="AQ354" s="18">
        <f t="shared" si="75"/>
        <v>0</v>
      </c>
      <c r="AR354" s="17"/>
      <c r="AS354" s="17"/>
      <c r="AT354" s="15">
        <f t="shared" si="77"/>
        <v>1335711678453.73</v>
      </c>
      <c r="AU354" s="18">
        <f t="shared" si="77"/>
        <v>1335711678453.73</v>
      </c>
      <c r="AV354" s="17">
        <v>1335711678453.73</v>
      </c>
    </row>
    <row r="355" spans="1:48" x14ac:dyDescent="0.25">
      <c r="A355" s="10">
        <v>354</v>
      </c>
      <c r="B355" s="11" t="s">
        <v>735</v>
      </c>
      <c r="C355" s="12" t="s">
        <v>736</v>
      </c>
      <c r="D355" s="13" t="s">
        <v>48</v>
      </c>
      <c r="E355" s="14">
        <f t="shared" si="66"/>
        <v>2729054088358.5757</v>
      </c>
      <c r="F355" s="15">
        <f t="shared" si="67"/>
        <v>166104741991.66998</v>
      </c>
      <c r="G355" s="16">
        <v>69607551510.610001</v>
      </c>
      <c r="H355" s="17"/>
      <c r="I355" s="17">
        <v>81748062323.109985</v>
      </c>
      <c r="J355" s="17">
        <v>22154113017.060001</v>
      </c>
      <c r="K355" s="17">
        <v>-20375381911.810001</v>
      </c>
      <c r="L355" s="17"/>
      <c r="M355" s="17">
        <v>12970397052.699999</v>
      </c>
      <c r="N355" s="17"/>
      <c r="O355" s="17"/>
      <c r="P355" s="15">
        <f t="shared" si="68"/>
        <v>61621788810</v>
      </c>
      <c r="Q355" s="17"/>
      <c r="R355" s="17">
        <v>61621788810</v>
      </c>
      <c r="S355" s="15">
        <f t="shared" si="69"/>
        <v>2463435463987.7256</v>
      </c>
      <c r="T355" s="17">
        <v>548925434626.66998</v>
      </c>
      <c r="U355" s="17">
        <v>386778969798.28113</v>
      </c>
      <c r="V355" s="17">
        <v>992251455224.11584</v>
      </c>
      <c r="W355" s="17">
        <v>1716971244323.0698</v>
      </c>
      <c r="X355" s="17">
        <v>29382240068.5</v>
      </c>
      <c r="Y355" s="17">
        <v>23970342954.549999</v>
      </c>
      <c r="Z355" s="17">
        <v>-1234844223007.4609</v>
      </c>
      <c r="AA355" s="15">
        <f t="shared" si="70"/>
        <v>0</v>
      </c>
      <c r="AB355" s="17"/>
      <c r="AC355" s="15">
        <f t="shared" si="71"/>
        <v>37892093569.179993</v>
      </c>
      <c r="AD355" s="17">
        <v>1501206823.3299999</v>
      </c>
      <c r="AE355" s="17"/>
      <c r="AF355" s="17">
        <v>1164714783.3299999</v>
      </c>
      <c r="AG355" s="17">
        <v>35226171962.519997</v>
      </c>
      <c r="AH355" s="14">
        <f t="shared" si="72"/>
        <v>2729054088358.5801</v>
      </c>
      <c r="AI355" s="15">
        <f t="shared" si="73"/>
        <v>21120998236.330002</v>
      </c>
      <c r="AJ355" s="18">
        <f t="shared" si="74"/>
        <v>21120998236.330002</v>
      </c>
      <c r="AK355" s="17">
        <v>5212048049</v>
      </c>
      <c r="AL355" s="17"/>
      <c r="AM355" s="17"/>
      <c r="AN355" s="17">
        <v>142845365.41</v>
      </c>
      <c r="AO355" s="17">
        <v>8153031543</v>
      </c>
      <c r="AP355" s="17">
        <v>7613073278.9200001</v>
      </c>
      <c r="AQ355" s="18">
        <f t="shared" si="75"/>
        <v>0</v>
      </c>
      <c r="AR355" s="17"/>
      <c r="AS355" s="17"/>
      <c r="AT355" s="15">
        <f t="shared" si="77"/>
        <v>2707933090122.25</v>
      </c>
      <c r="AU355" s="18">
        <f t="shared" si="77"/>
        <v>2707933090122.25</v>
      </c>
      <c r="AV355" s="17">
        <v>2707933090122.25</v>
      </c>
    </row>
    <row r="356" spans="1:48" x14ac:dyDescent="0.25">
      <c r="A356" s="10">
        <v>355</v>
      </c>
      <c r="B356" s="11" t="s">
        <v>737</v>
      </c>
      <c r="C356" s="12" t="s">
        <v>738</v>
      </c>
      <c r="D356" s="13" t="s">
        <v>48</v>
      </c>
      <c r="E356" s="14">
        <f t="shared" si="66"/>
        <v>2204295445939.6904</v>
      </c>
      <c r="F356" s="15">
        <f t="shared" si="67"/>
        <v>100983655362.52002</v>
      </c>
      <c r="G356" s="16">
        <v>37514106351.900002</v>
      </c>
      <c r="H356" s="17"/>
      <c r="I356" s="17">
        <v>116536681555.86</v>
      </c>
      <c r="J356" s="17">
        <v>1059566647.7</v>
      </c>
      <c r="K356" s="17">
        <v>-65973400558.940002</v>
      </c>
      <c r="L356" s="17">
        <v>64435879.740000002</v>
      </c>
      <c r="M356" s="17">
        <v>11782265486.26</v>
      </c>
      <c r="N356" s="17"/>
      <c r="O356" s="17"/>
      <c r="P356" s="15">
        <f t="shared" si="68"/>
        <v>44520935147</v>
      </c>
      <c r="Q356" s="17"/>
      <c r="R356" s="17">
        <v>44520935147</v>
      </c>
      <c r="S356" s="15">
        <f t="shared" si="69"/>
        <v>1987897957619.2202</v>
      </c>
      <c r="T356" s="17">
        <v>189110374270.14999</v>
      </c>
      <c r="U356" s="17">
        <v>455386546097.42999</v>
      </c>
      <c r="V356" s="17">
        <v>944765290389.25</v>
      </c>
      <c r="W356" s="17">
        <v>1906811072070.27</v>
      </c>
      <c r="X356" s="17">
        <v>19255766885.939999</v>
      </c>
      <c r="Y356" s="17">
        <v>35032617693.489998</v>
      </c>
      <c r="Z356" s="17">
        <v>-1562463709787.3101</v>
      </c>
      <c r="AA356" s="15">
        <f t="shared" si="70"/>
        <v>0</v>
      </c>
      <c r="AB356" s="17"/>
      <c r="AC356" s="15">
        <f t="shared" si="71"/>
        <v>70892897810.949997</v>
      </c>
      <c r="AD356" s="17">
        <v>100296514</v>
      </c>
      <c r="AE356" s="17"/>
      <c r="AF356" s="17">
        <v>616217850.91999996</v>
      </c>
      <c r="AG356" s="17">
        <v>70176383446.029999</v>
      </c>
      <c r="AH356" s="14">
        <f t="shared" si="72"/>
        <v>2204295445939.6899</v>
      </c>
      <c r="AI356" s="15">
        <f t="shared" si="73"/>
        <v>47385423966.43</v>
      </c>
      <c r="AJ356" s="18">
        <f t="shared" si="74"/>
        <v>47385423966.43</v>
      </c>
      <c r="AK356" s="17">
        <v>133113623.65000001</v>
      </c>
      <c r="AL356" s="17"/>
      <c r="AM356" s="17"/>
      <c r="AN356" s="17">
        <v>82288333.340000004</v>
      </c>
      <c r="AO356" s="17">
        <v>26696030908.439999</v>
      </c>
      <c r="AP356" s="17">
        <v>20473991101</v>
      </c>
      <c r="AQ356" s="18">
        <f t="shared" si="75"/>
        <v>0</v>
      </c>
      <c r="AR356" s="17"/>
      <c r="AS356" s="17"/>
      <c r="AT356" s="15">
        <f t="shared" si="77"/>
        <v>2156910021973.26</v>
      </c>
      <c r="AU356" s="18">
        <f t="shared" si="77"/>
        <v>2156910021973.26</v>
      </c>
      <c r="AV356" s="17">
        <v>2156910021973.26</v>
      </c>
    </row>
    <row r="357" spans="1:48" x14ac:dyDescent="0.25">
      <c r="A357" s="10">
        <v>356</v>
      </c>
      <c r="B357" s="11" t="s">
        <v>739</v>
      </c>
      <c r="C357" s="12" t="s">
        <v>740</v>
      </c>
      <c r="D357" s="13" t="s">
        <v>59</v>
      </c>
      <c r="E357" s="14">
        <f t="shared" si="66"/>
        <v>2109553912300.8003</v>
      </c>
      <c r="F357" s="15">
        <f t="shared" si="67"/>
        <v>112630956918.86002</v>
      </c>
      <c r="G357" s="16">
        <v>5147354148.3400002</v>
      </c>
      <c r="H357" s="17"/>
      <c r="I357" s="17">
        <v>6838053864.4499998</v>
      </c>
      <c r="J357" s="17">
        <v>79436037247.130005</v>
      </c>
      <c r="K357" s="17">
        <v>-4858969452.6999998</v>
      </c>
      <c r="L357" s="17">
        <v>257387317.97</v>
      </c>
      <c r="M357" s="17">
        <v>25811093793.669998</v>
      </c>
      <c r="N357" s="17"/>
      <c r="O357" s="17"/>
      <c r="P357" s="15">
        <f t="shared" si="68"/>
        <v>104687106991.19</v>
      </c>
      <c r="Q357" s="17"/>
      <c r="R357" s="17">
        <v>104687106991.19</v>
      </c>
      <c r="S357" s="15">
        <f t="shared" si="69"/>
        <v>1770626265009.2603</v>
      </c>
      <c r="T357" s="17">
        <v>464676869655.78998</v>
      </c>
      <c r="U357" s="17">
        <v>323290309009.57001</v>
      </c>
      <c r="V357" s="17">
        <v>596030847749.13</v>
      </c>
      <c r="W357" s="17">
        <v>925827460745.01001</v>
      </c>
      <c r="X357" s="17">
        <v>26971563383.599998</v>
      </c>
      <c r="Y357" s="17">
        <v>12346180666</v>
      </c>
      <c r="Z357" s="17">
        <v>-578516966199.83997</v>
      </c>
      <c r="AA357" s="15">
        <f t="shared" si="70"/>
        <v>0</v>
      </c>
      <c r="AB357" s="17"/>
      <c r="AC357" s="15">
        <f t="shared" si="71"/>
        <v>121609583381.48999</v>
      </c>
      <c r="AD357" s="17">
        <v>1365957923.99</v>
      </c>
      <c r="AE357" s="17">
        <v>67310858629</v>
      </c>
      <c r="AF357" s="17">
        <v>327699925.75</v>
      </c>
      <c r="AG357" s="17">
        <v>52605066902.75</v>
      </c>
      <c r="AH357" s="14">
        <f t="shared" si="72"/>
        <v>2109553912300.8</v>
      </c>
      <c r="AI357" s="15">
        <f t="shared" si="73"/>
        <v>124992810085.26001</v>
      </c>
      <c r="AJ357" s="18">
        <f t="shared" si="74"/>
        <v>100137039203.32001</v>
      </c>
      <c r="AK357" s="17"/>
      <c r="AL357" s="17">
        <v>1048183972.09</v>
      </c>
      <c r="AM357" s="17">
        <v>2941373129.2399998</v>
      </c>
      <c r="AN357" s="17">
        <v>569723732.57000005</v>
      </c>
      <c r="AO357" s="17">
        <v>20991400073</v>
      </c>
      <c r="AP357" s="17">
        <v>74586358296.419998</v>
      </c>
      <c r="AQ357" s="18">
        <f t="shared" si="75"/>
        <v>24855770881.939999</v>
      </c>
      <c r="AR357" s="17">
        <v>24855770881.939999</v>
      </c>
      <c r="AS357" s="17"/>
      <c r="AT357" s="15">
        <f t="shared" si="77"/>
        <v>1984561102215.54</v>
      </c>
      <c r="AU357" s="18">
        <f t="shared" si="77"/>
        <v>1984561102215.54</v>
      </c>
      <c r="AV357" s="17">
        <v>1984561102215.54</v>
      </c>
    </row>
    <row r="358" spans="1:48" x14ac:dyDescent="0.25">
      <c r="A358" s="10">
        <v>357</v>
      </c>
      <c r="B358" s="11" t="s">
        <v>741</v>
      </c>
      <c r="C358" s="12" t="s">
        <v>742</v>
      </c>
      <c r="D358" s="13" t="s">
        <v>48</v>
      </c>
      <c r="E358" s="14">
        <f t="shared" si="66"/>
        <v>2919964965793.25</v>
      </c>
      <c r="F358" s="15">
        <f t="shared" si="67"/>
        <v>160794069143.94</v>
      </c>
      <c r="G358" s="16">
        <v>47514271477.700005</v>
      </c>
      <c r="H358" s="17"/>
      <c r="I358" s="17">
        <v>81469895064</v>
      </c>
      <c r="J358" s="17">
        <v>6751364953</v>
      </c>
      <c r="K358" s="17">
        <v>-744946806.01999998</v>
      </c>
      <c r="L358" s="17">
        <v>390867510.08000004</v>
      </c>
      <c r="M358" s="17">
        <v>25412616945.18</v>
      </c>
      <c r="N358" s="17"/>
      <c r="O358" s="17"/>
      <c r="P358" s="15">
        <f t="shared" si="68"/>
        <v>112655767346.02</v>
      </c>
      <c r="Q358" s="17">
        <v>1043995233.5999998</v>
      </c>
      <c r="R358" s="17">
        <v>111611772112.42</v>
      </c>
      <c r="S358" s="15">
        <f t="shared" si="69"/>
        <v>2486935606474.3701</v>
      </c>
      <c r="T358" s="17">
        <v>280800235727.66003</v>
      </c>
      <c r="U358" s="17">
        <v>438250542172.20996</v>
      </c>
      <c r="V358" s="17">
        <v>860485041991.25</v>
      </c>
      <c r="W358" s="17">
        <v>2185048144785.8301</v>
      </c>
      <c r="X358" s="17">
        <v>23858714585.849998</v>
      </c>
      <c r="Y358" s="17">
        <v>85737750414.839996</v>
      </c>
      <c r="Z358" s="17">
        <v>-1387244823203.27</v>
      </c>
      <c r="AA358" s="15">
        <f t="shared" si="70"/>
        <v>0</v>
      </c>
      <c r="AB358" s="17"/>
      <c r="AC358" s="15">
        <f t="shared" si="71"/>
        <v>159579522828.92001</v>
      </c>
      <c r="AD358" s="17"/>
      <c r="AE358" s="17"/>
      <c r="AF358" s="17">
        <v>4697097000</v>
      </c>
      <c r="AG358" s="17">
        <v>154882425828.92001</v>
      </c>
      <c r="AH358" s="14">
        <f t="shared" si="72"/>
        <v>2919964965793.2505</v>
      </c>
      <c r="AI358" s="15">
        <f t="shared" si="73"/>
        <v>35928676887.389999</v>
      </c>
      <c r="AJ358" s="18">
        <f t="shared" si="74"/>
        <v>35928676887.389999</v>
      </c>
      <c r="AK358" s="17">
        <v>9333528</v>
      </c>
      <c r="AL358" s="17"/>
      <c r="AM358" s="17"/>
      <c r="AN358" s="17">
        <v>254175811.47</v>
      </c>
      <c r="AO358" s="17">
        <v>309379690.99999809</v>
      </c>
      <c r="AP358" s="17">
        <v>35355787856.919998</v>
      </c>
      <c r="AQ358" s="18">
        <f t="shared" si="75"/>
        <v>0</v>
      </c>
      <c r="AR358" s="17"/>
      <c r="AS358" s="17"/>
      <c r="AT358" s="15">
        <f t="shared" si="77"/>
        <v>2884036288905.8604</v>
      </c>
      <c r="AU358" s="18">
        <f t="shared" si="77"/>
        <v>2884036288905.8604</v>
      </c>
      <c r="AV358" s="17">
        <v>2884036288905.8604</v>
      </c>
    </row>
    <row r="359" spans="1:48" x14ac:dyDescent="0.25">
      <c r="A359" s="10">
        <v>358</v>
      </c>
      <c r="B359" s="11" t="s">
        <v>743</v>
      </c>
      <c r="C359" s="12" t="s">
        <v>744</v>
      </c>
      <c r="D359" s="13" t="s">
        <v>48</v>
      </c>
      <c r="E359" s="14">
        <f t="shared" si="66"/>
        <v>2846271849938.1104</v>
      </c>
      <c r="F359" s="15">
        <f t="shared" si="67"/>
        <v>121337991290.23</v>
      </c>
      <c r="G359" s="16">
        <v>53332784013.220001</v>
      </c>
      <c r="H359" s="17">
        <v>24000000000</v>
      </c>
      <c r="I359" s="17">
        <v>37007263355.199997</v>
      </c>
      <c r="J359" s="17">
        <v>1120323214</v>
      </c>
      <c r="K359" s="17">
        <v>-5170719476.5100002</v>
      </c>
      <c r="L359" s="17">
        <v>145934080.67000002</v>
      </c>
      <c r="M359" s="17">
        <v>10902406103.65</v>
      </c>
      <c r="N359" s="17"/>
      <c r="O359" s="17"/>
      <c r="P359" s="15">
        <f t="shared" si="68"/>
        <v>29587513043.259998</v>
      </c>
      <c r="Q359" s="17"/>
      <c r="R359" s="17">
        <v>29587513043.259998</v>
      </c>
      <c r="S359" s="15">
        <f t="shared" si="69"/>
        <v>2680311916170.2104</v>
      </c>
      <c r="T359" s="17">
        <v>487883424402.52002</v>
      </c>
      <c r="U359" s="17">
        <v>316375331381.25</v>
      </c>
      <c r="V359" s="17">
        <v>946934252860.13</v>
      </c>
      <c r="W359" s="17">
        <v>2047702342459.2903</v>
      </c>
      <c r="X359" s="17">
        <v>16365830671.950001</v>
      </c>
      <c r="Y359" s="17"/>
      <c r="Z359" s="17">
        <v>-1134949265604.9302</v>
      </c>
      <c r="AA359" s="15">
        <f t="shared" si="70"/>
        <v>0</v>
      </c>
      <c r="AB359" s="17"/>
      <c r="AC359" s="15">
        <f t="shared" si="71"/>
        <v>15034429434.410004</v>
      </c>
      <c r="AD359" s="17"/>
      <c r="AE359" s="17"/>
      <c r="AF359" s="17">
        <v>2258509399.1999998</v>
      </c>
      <c r="AG359" s="17">
        <v>12775920035.210003</v>
      </c>
      <c r="AH359" s="14">
        <f t="shared" si="72"/>
        <v>2846271849938.1108</v>
      </c>
      <c r="AI359" s="15">
        <f t="shared" si="73"/>
        <v>27498471956.720001</v>
      </c>
      <c r="AJ359" s="18">
        <f t="shared" si="74"/>
        <v>27498471956.720001</v>
      </c>
      <c r="AK359" s="17">
        <v>1800000</v>
      </c>
      <c r="AL359" s="17"/>
      <c r="AM359" s="17"/>
      <c r="AN359" s="17">
        <v>201470535.72</v>
      </c>
      <c r="AO359" s="17"/>
      <c r="AP359" s="17">
        <v>27295201421</v>
      </c>
      <c r="AQ359" s="18">
        <f t="shared" si="75"/>
        <v>0</v>
      </c>
      <c r="AR359" s="17"/>
      <c r="AS359" s="17"/>
      <c r="AT359" s="15">
        <f t="shared" si="77"/>
        <v>2818773377981.3906</v>
      </c>
      <c r="AU359" s="18">
        <f t="shared" si="77"/>
        <v>2818773377981.3906</v>
      </c>
      <c r="AV359" s="17">
        <v>2818773377981.3906</v>
      </c>
    </row>
    <row r="360" spans="1:48" x14ac:dyDescent="0.25">
      <c r="A360" s="10">
        <v>359</v>
      </c>
      <c r="B360" s="11" t="s">
        <v>745</v>
      </c>
      <c r="C360" s="12" t="s">
        <v>746</v>
      </c>
      <c r="D360" s="13" t="s">
        <v>59</v>
      </c>
      <c r="E360" s="14">
        <f t="shared" si="66"/>
        <v>1971673341652.1001</v>
      </c>
      <c r="F360" s="15">
        <f t="shared" si="67"/>
        <v>93352890406.589996</v>
      </c>
      <c r="G360" s="16">
        <v>43852915377.43</v>
      </c>
      <c r="H360" s="17">
        <v>5500000000</v>
      </c>
      <c r="I360" s="17">
        <v>40969373338.959999</v>
      </c>
      <c r="J360" s="17">
        <v>1658684071</v>
      </c>
      <c r="K360" s="17">
        <v>-17436577229.16</v>
      </c>
      <c r="L360" s="17">
        <v>276153011.61000001</v>
      </c>
      <c r="M360" s="17">
        <v>18532341836.75</v>
      </c>
      <c r="N360" s="17"/>
      <c r="O360" s="17"/>
      <c r="P360" s="15">
        <f t="shared" si="68"/>
        <v>12816762485.559999</v>
      </c>
      <c r="Q360" s="17">
        <v>0</v>
      </c>
      <c r="R360" s="17">
        <v>12816762485.559999</v>
      </c>
      <c r="S360" s="15">
        <f t="shared" si="69"/>
        <v>1757153603385.9502</v>
      </c>
      <c r="T360" s="17">
        <v>369760118870</v>
      </c>
      <c r="U360" s="17">
        <v>400612110066.95001</v>
      </c>
      <c r="V360" s="17">
        <v>655917197433</v>
      </c>
      <c r="W360" s="17">
        <v>1660741804215</v>
      </c>
      <c r="X360" s="17">
        <v>21977047672</v>
      </c>
      <c r="Y360" s="17">
        <v>23028221656</v>
      </c>
      <c r="Z360" s="17">
        <v>-1374882896527</v>
      </c>
      <c r="AA360" s="15">
        <f t="shared" si="70"/>
        <v>0</v>
      </c>
      <c r="AB360" s="17"/>
      <c r="AC360" s="15">
        <f t="shared" si="71"/>
        <v>108350085374</v>
      </c>
      <c r="AD360" s="17">
        <v>199399159</v>
      </c>
      <c r="AE360" s="17"/>
      <c r="AF360" s="17">
        <v>1390402500</v>
      </c>
      <c r="AG360" s="17">
        <v>106760283715</v>
      </c>
      <c r="AH360" s="14">
        <f t="shared" si="72"/>
        <v>1971673341652.1001</v>
      </c>
      <c r="AI360" s="15">
        <f t="shared" si="73"/>
        <v>17691535859.980003</v>
      </c>
      <c r="AJ360" s="18">
        <f t="shared" si="74"/>
        <v>17691535859.980003</v>
      </c>
      <c r="AK360" s="17">
        <v>654699</v>
      </c>
      <c r="AL360" s="17"/>
      <c r="AM360" s="17"/>
      <c r="AN360" s="17">
        <v>475007243.16000003</v>
      </c>
      <c r="AO360" s="17">
        <v>15931747099.820002</v>
      </c>
      <c r="AP360" s="17">
        <v>1284126818</v>
      </c>
      <c r="AQ360" s="18">
        <f t="shared" si="75"/>
        <v>0</v>
      </c>
      <c r="AR360" s="17"/>
      <c r="AS360" s="17"/>
      <c r="AT360" s="15">
        <f t="shared" si="77"/>
        <v>1953981805792.1201</v>
      </c>
      <c r="AU360" s="18">
        <f t="shared" si="77"/>
        <v>1953981805792.1201</v>
      </c>
      <c r="AV360" s="17">
        <v>1953981805792.1201</v>
      </c>
    </row>
    <row r="361" spans="1:48" x14ac:dyDescent="0.25">
      <c r="A361" s="10">
        <v>360</v>
      </c>
      <c r="B361" s="11" t="s">
        <v>747</v>
      </c>
      <c r="C361" s="12" t="s">
        <v>748</v>
      </c>
      <c r="D361" s="13" t="s">
        <v>48</v>
      </c>
      <c r="E361" s="14">
        <f t="shared" si="66"/>
        <v>2059712074414.0618</v>
      </c>
      <c r="F361" s="15">
        <f t="shared" si="67"/>
        <v>156809040151.44379</v>
      </c>
      <c r="G361" s="16">
        <v>106532725174.74001</v>
      </c>
      <c r="H361" s="17"/>
      <c r="I361" s="17">
        <v>20658519907.139999</v>
      </c>
      <c r="J361" s="17">
        <v>13783633263.190001</v>
      </c>
      <c r="K361" s="17">
        <v>-13887865114.790001</v>
      </c>
      <c r="L361" s="17">
        <v>474458521.26380002</v>
      </c>
      <c r="M361" s="17">
        <v>29247568399.900002</v>
      </c>
      <c r="N361" s="17"/>
      <c r="O361" s="17"/>
      <c r="P361" s="15">
        <f t="shared" si="68"/>
        <v>55799362446.349998</v>
      </c>
      <c r="Q361" s="17"/>
      <c r="R361" s="17">
        <v>55799362446.349998</v>
      </c>
      <c r="S361" s="15">
        <f t="shared" si="69"/>
        <v>1824363531516.1968</v>
      </c>
      <c r="T361" s="17">
        <v>337657632498</v>
      </c>
      <c r="U361" s="17">
        <v>292629183714.60999</v>
      </c>
      <c r="V361" s="17">
        <v>518379459213.59003</v>
      </c>
      <c r="W361" s="17">
        <v>1698121113309.3301</v>
      </c>
      <c r="X361" s="17">
        <v>37007513032</v>
      </c>
      <c r="Y361" s="17">
        <v>40877317496.059998</v>
      </c>
      <c r="Z361" s="17">
        <v>-1100308687747.3936</v>
      </c>
      <c r="AA361" s="15">
        <f t="shared" si="70"/>
        <v>0</v>
      </c>
      <c r="AB361" s="17"/>
      <c r="AC361" s="15">
        <f t="shared" si="71"/>
        <v>22740140300.071404</v>
      </c>
      <c r="AD361" s="17">
        <v>102563600</v>
      </c>
      <c r="AE361" s="17"/>
      <c r="AF361" s="17">
        <v>746620720.82999992</v>
      </c>
      <c r="AG361" s="17">
        <v>21890955979.241402</v>
      </c>
      <c r="AH361" s="14">
        <f t="shared" si="72"/>
        <v>2059712074414.064</v>
      </c>
      <c r="AI361" s="15">
        <f t="shared" si="73"/>
        <v>20396754001.800003</v>
      </c>
      <c r="AJ361" s="18">
        <f t="shared" si="74"/>
        <v>20396754001.800003</v>
      </c>
      <c r="AK361" s="17">
        <v>590164</v>
      </c>
      <c r="AL361" s="17"/>
      <c r="AM361" s="17"/>
      <c r="AN361" s="17">
        <v>8750000</v>
      </c>
      <c r="AO361" s="17">
        <v>8359244248.0200005</v>
      </c>
      <c r="AP361" s="17">
        <v>12028169589.780001</v>
      </c>
      <c r="AQ361" s="18">
        <f t="shared" si="75"/>
        <v>0</v>
      </c>
      <c r="AR361" s="17"/>
      <c r="AS361" s="17"/>
      <c r="AT361" s="15">
        <f t="shared" si="77"/>
        <v>2039315320412.2639</v>
      </c>
      <c r="AU361" s="18">
        <f t="shared" si="77"/>
        <v>2039315320412.2639</v>
      </c>
      <c r="AV361" s="17">
        <v>2039315320412.2639</v>
      </c>
    </row>
    <row r="362" spans="1:48" x14ac:dyDescent="0.25">
      <c r="A362" s="10">
        <v>361</v>
      </c>
      <c r="B362" s="11" t="s">
        <v>749</v>
      </c>
      <c r="C362" s="12" t="s">
        <v>750</v>
      </c>
      <c r="D362" s="13" t="s">
        <v>48</v>
      </c>
      <c r="E362" s="14">
        <f t="shared" si="66"/>
        <v>2580018811475.2798</v>
      </c>
      <c r="F362" s="15">
        <f t="shared" si="67"/>
        <v>64846804268.290001</v>
      </c>
      <c r="G362" s="16">
        <v>14911190139.280001</v>
      </c>
      <c r="H362" s="17"/>
      <c r="I362" s="17">
        <v>29511682716.5</v>
      </c>
      <c r="J362" s="17">
        <v>4995000</v>
      </c>
      <c r="K362" s="17">
        <v>-5746102432.4899998</v>
      </c>
      <c r="L362" s="17"/>
      <c r="M362" s="17">
        <v>26165038845</v>
      </c>
      <c r="N362" s="17"/>
      <c r="O362" s="17"/>
      <c r="P362" s="15">
        <f t="shared" si="68"/>
        <v>32697797255</v>
      </c>
      <c r="Q362" s="17">
        <v>0</v>
      </c>
      <c r="R362" s="17">
        <v>32697797255</v>
      </c>
      <c r="S362" s="15">
        <f t="shared" si="69"/>
        <v>2415804747958.6699</v>
      </c>
      <c r="T362" s="17">
        <v>689724275432.5</v>
      </c>
      <c r="U362" s="17">
        <v>306404775542.39001</v>
      </c>
      <c r="V362" s="17">
        <v>795100146834.68005</v>
      </c>
      <c r="W362" s="17">
        <v>2135475001234.8</v>
      </c>
      <c r="X362" s="17">
        <v>29870750830</v>
      </c>
      <c r="Y362" s="17">
        <v>25316464641.799999</v>
      </c>
      <c r="Z362" s="17">
        <v>-1566086666557.5</v>
      </c>
      <c r="AA362" s="15">
        <f t="shared" si="70"/>
        <v>0</v>
      </c>
      <c r="AB362" s="17"/>
      <c r="AC362" s="15">
        <f t="shared" si="71"/>
        <v>66669461993.32</v>
      </c>
      <c r="AD362" s="17"/>
      <c r="AE362" s="17"/>
      <c r="AF362" s="17">
        <v>887914624.84000003</v>
      </c>
      <c r="AG362" s="17">
        <v>65781547368.480003</v>
      </c>
      <c r="AH362" s="14">
        <f t="shared" si="72"/>
        <v>2580018811475.3501</v>
      </c>
      <c r="AI362" s="15">
        <f t="shared" si="73"/>
        <v>280246940024.45001</v>
      </c>
      <c r="AJ362" s="18">
        <f t="shared" si="74"/>
        <v>266602420986.04999</v>
      </c>
      <c r="AK362" s="17">
        <v>74668269</v>
      </c>
      <c r="AL362" s="17"/>
      <c r="AM362" s="17">
        <v>2274086498</v>
      </c>
      <c r="AN362" s="17">
        <v>353170442.57999998</v>
      </c>
      <c r="AO362" s="17">
        <v>64873762623</v>
      </c>
      <c r="AP362" s="17">
        <v>199026733153.47</v>
      </c>
      <c r="AQ362" s="18">
        <f t="shared" si="75"/>
        <v>13644519038.4</v>
      </c>
      <c r="AR362" s="17">
        <v>13644519038.4</v>
      </c>
      <c r="AS362" s="17"/>
      <c r="AT362" s="15">
        <f t="shared" ref="AT362:AU381" si="78">SUM(AU362)</f>
        <v>2299771871450.8999</v>
      </c>
      <c r="AU362" s="18">
        <f t="shared" si="78"/>
        <v>2299771871450.8999</v>
      </c>
      <c r="AV362" s="17">
        <v>2299771871450.8999</v>
      </c>
    </row>
    <row r="363" spans="1:48" x14ac:dyDescent="0.25">
      <c r="A363" s="10">
        <v>362</v>
      </c>
      <c r="B363" s="11" t="s">
        <v>751</v>
      </c>
      <c r="C363" s="12" t="s">
        <v>752</v>
      </c>
      <c r="D363" s="13" t="s">
        <v>48</v>
      </c>
      <c r="E363" s="14">
        <f t="shared" si="66"/>
        <v>2154372094288.8398</v>
      </c>
      <c r="F363" s="15">
        <f t="shared" si="67"/>
        <v>157193474455.64999</v>
      </c>
      <c r="G363" s="16">
        <v>68524503165.520004</v>
      </c>
      <c r="H363" s="17">
        <v>39685835783</v>
      </c>
      <c r="I363" s="17">
        <v>40946100886.599998</v>
      </c>
      <c r="J363" s="17">
        <v>1356754997</v>
      </c>
      <c r="K363" s="17">
        <v>-5813948132.7799997</v>
      </c>
      <c r="L363" s="17">
        <v>233838139.58000001</v>
      </c>
      <c r="M363" s="17">
        <v>12260389616.73</v>
      </c>
      <c r="N363" s="17"/>
      <c r="O363" s="17"/>
      <c r="P363" s="15">
        <f t="shared" si="68"/>
        <v>31694446157.630001</v>
      </c>
      <c r="Q363" s="17">
        <v>0</v>
      </c>
      <c r="R363" s="17">
        <v>31694446157.630001</v>
      </c>
      <c r="S363" s="15">
        <f t="shared" si="69"/>
        <v>1928981814078.1299</v>
      </c>
      <c r="T363" s="17">
        <v>514508138909.93994</v>
      </c>
      <c r="U363" s="17">
        <v>378060526956.9801</v>
      </c>
      <c r="V363" s="17">
        <v>689979462066.28003</v>
      </c>
      <c r="W363" s="17">
        <v>1408384175799.96</v>
      </c>
      <c r="X363" s="17">
        <v>8720165428.6499996</v>
      </c>
      <c r="Y363" s="17">
        <v>2109060361</v>
      </c>
      <c r="Z363" s="17">
        <v>-1072779715444.6801</v>
      </c>
      <c r="AA363" s="15">
        <f t="shared" si="70"/>
        <v>0</v>
      </c>
      <c r="AB363" s="17"/>
      <c r="AC363" s="15">
        <f t="shared" si="71"/>
        <v>36502359597.43</v>
      </c>
      <c r="AD363" s="17"/>
      <c r="AE363" s="17">
        <v>10833382000</v>
      </c>
      <c r="AF363" s="17">
        <v>2356533233.3299999</v>
      </c>
      <c r="AG363" s="17">
        <v>23312444364.100002</v>
      </c>
      <c r="AH363" s="14">
        <f t="shared" si="72"/>
        <v>2154372094288.8398</v>
      </c>
      <c r="AI363" s="15">
        <f t="shared" si="73"/>
        <v>18654432255.130001</v>
      </c>
      <c r="AJ363" s="18">
        <f t="shared" si="74"/>
        <v>18654432255.130001</v>
      </c>
      <c r="AK363" s="17">
        <v>25121979</v>
      </c>
      <c r="AL363" s="17"/>
      <c r="AM363" s="17"/>
      <c r="AN363" s="17">
        <v>85703903.129999995</v>
      </c>
      <c r="AO363" s="17">
        <v>18370285805</v>
      </c>
      <c r="AP363" s="17">
        <v>173320568</v>
      </c>
      <c r="AQ363" s="18">
        <f t="shared" si="75"/>
        <v>0</v>
      </c>
      <c r="AR363" s="17"/>
      <c r="AS363" s="17"/>
      <c r="AT363" s="15">
        <f t="shared" si="78"/>
        <v>2135717662033.71</v>
      </c>
      <c r="AU363" s="18">
        <f t="shared" si="78"/>
        <v>2135717662033.71</v>
      </c>
      <c r="AV363" s="17">
        <v>2135717662033.71</v>
      </c>
    </row>
    <row r="364" spans="1:48" x14ac:dyDescent="0.25">
      <c r="A364" s="10">
        <v>363</v>
      </c>
      <c r="B364" s="11" t="s">
        <v>753</v>
      </c>
      <c r="C364" s="12" t="s">
        <v>754</v>
      </c>
      <c r="D364" s="13" t="s">
        <v>48</v>
      </c>
      <c r="E364" s="14">
        <f t="shared" si="66"/>
        <v>1541338154015.2703</v>
      </c>
      <c r="F364" s="15">
        <f t="shared" si="67"/>
        <v>103962545212.00998</v>
      </c>
      <c r="G364" s="16">
        <v>71190665488.189987</v>
      </c>
      <c r="H364" s="17"/>
      <c r="I364" s="17">
        <v>19343759023.880001</v>
      </c>
      <c r="J364" s="17">
        <v>180412779</v>
      </c>
      <c r="K364" s="20">
        <v>-152233500</v>
      </c>
      <c r="L364" s="20">
        <v>66381628.979999997</v>
      </c>
      <c r="M364" s="20">
        <v>13333559791.959999</v>
      </c>
      <c r="N364" s="17"/>
      <c r="O364" s="17"/>
      <c r="P364" s="15">
        <f t="shared" si="68"/>
        <v>69064108953.369995</v>
      </c>
      <c r="Q364" s="17">
        <v>9335000</v>
      </c>
      <c r="R364" s="17">
        <v>69054773953.369995</v>
      </c>
      <c r="S364" s="15">
        <f t="shared" si="69"/>
        <v>1245882814523.0903</v>
      </c>
      <c r="T364" s="17">
        <v>202892457359</v>
      </c>
      <c r="U364" s="17">
        <v>287071677989.21997</v>
      </c>
      <c r="V364" s="17">
        <v>557897654692.18005</v>
      </c>
      <c r="W364" s="17">
        <v>1041645203611.1101</v>
      </c>
      <c r="X364" s="17">
        <v>16187544595.689999</v>
      </c>
      <c r="Y364" s="17"/>
      <c r="Z364" s="17">
        <v>-859811723724.10999</v>
      </c>
      <c r="AA364" s="15">
        <f t="shared" si="70"/>
        <v>0</v>
      </c>
      <c r="AB364" s="17"/>
      <c r="AC364" s="15">
        <f t="shared" si="71"/>
        <v>122428685326.8</v>
      </c>
      <c r="AD364" s="17">
        <v>776531625</v>
      </c>
      <c r="AE364" s="17"/>
      <c r="AF364" s="17">
        <v>863472500</v>
      </c>
      <c r="AG364" s="17">
        <v>120788681201.8</v>
      </c>
      <c r="AH364" s="14">
        <f t="shared" si="72"/>
        <v>1541338154015.27</v>
      </c>
      <c r="AI364" s="15">
        <f t="shared" si="73"/>
        <v>17931468670.860001</v>
      </c>
      <c r="AJ364" s="18">
        <f t="shared" si="74"/>
        <v>17931468670.860001</v>
      </c>
      <c r="AK364" s="17"/>
      <c r="AL364" s="17"/>
      <c r="AM364" s="17"/>
      <c r="AN364" s="17">
        <v>15092552.33</v>
      </c>
      <c r="AO364" s="17">
        <v>17916376118.529999</v>
      </c>
      <c r="AP364" s="17"/>
      <c r="AQ364" s="18">
        <f t="shared" si="75"/>
        <v>0</v>
      </c>
      <c r="AR364" s="17"/>
      <c r="AS364" s="17"/>
      <c r="AT364" s="15">
        <f t="shared" si="78"/>
        <v>1523406685344.4099</v>
      </c>
      <c r="AU364" s="18">
        <f t="shared" si="78"/>
        <v>1523406685344.4099</v>
      </c>
      <c r="AV364" s="19">
        <v>1523406685344.4099</v>
      </c>
    </row>
    <row r="365" spans="1:48" x14ac:dyDescent="0.25">
      <c r="A365" s="10">
        <v>364</v>
      </c>
      <c r="B365" s="11" t="s">
        <v>755</v>
      </c>
      <c r="C365" s="12" t="s">
        <v>756</v>
      </c>
      <c r="D365" s="13" t="s">
        <v>59</v>
      </c>
      <c r="E365" s="14">
        <f t="shared" si="66"/>
        <v>1835800337166.23</v>
      </c>
      <c r="F365" s="15">
        <f t="shared" si="67"/>
        <v>103579751644.06999</v>
      </c>
      <c r="G365" s="16">
        <v>16610578482.059999</v>
      </c>
      <c r="H365" s="17"/>
      <c r="I365" s="17">
        <v>18863362257.459999</v>
      </c>
      <c r="J365" s="17"/>
      <c r="K365" s="17">
        <v>-1858707294.3199999</v>
      </c>
      <c r="L365" s="17">
        <v>26881983780.700001</v>
      </c>
      <c r="M365" s="17">
        <v>43082534418.169998</v>
      </c>
      <c r="N365" s="17"/>
      <c r="O365" s="17"/>
      <c r="P365" s="15">
        <f t="shared" si="68"/>
        <v>34220778563</v>
      </c>
      <c r="Q365" s="17">
        <v>4238013500</v>
      </c>
      <c r="R365" s="17">
        <v>29982765063</v>
      </c>
      <c r="S365" s="15">
        <f t="shared" si="69"/>
        <v>1641584609739.2998</v>
      </c>
      <c r="T365" s="17">
        <v>233024599685</v>
      </c>
      <c r="U365" s="17">
        <v>335146697853.79999</v>
      </c>
      <c r="V365" s="17">
        <v>527168172075.07001</v>
      </c>
      <c r="W365" s="17">
        <v>1283579042781.1799</v>
      </c>
      <c r="X365" s="17">
        <v>40267531440.400002</v>
      </c>
      <c r="Y365" s="17">
        <v>54226068882.849998</v>
      </c>
      <c r="Z365" s="17">
        <v>-831827502979</v>
      </c>
      <c r="AA365" s="15">
        <f t="shared" si="70"/>
        <v>0</v>
      </c>
      <c r="AB365" s="17"/>
      <c r="AC365" s="15">
        <f t="shared" si="71"/>
        <v>56415197219.860001</v>
      </c>
      <c r="AD365" s="17">
        <v>400000000</v>
      </c>
      <c r="AE365" s="17">
        <v>252407500</v>
      </c>
      <c r="AF365" s="17">
        <v>2336213993</v>
      </c>
      <c r="AG365" s="17">
        <v>53426575726.860001</v>
      </c>
      <c r="AH365" s="14">
        <f t="shared" si="72"/>
        <v>1835800337166.23</v>
      </c>
      <c r="AI365" s="15">
        <f t="shared" si="73"/>
        <v>49247817194.300003</v>
      </c>
      <c r="AJ365" s="18">
        <f t="shared" si="74"/>
        <v>49247817194.300003</v>
      </c>
      <c r="AK365" s="17">
        <v>43172675596.300003</v>
      </c>
      <c r="AL365" s="17"/>
      <c r="AM365" s="17">
        <v>7785000</v>
      </c>
      <c r="AN365" s="17"/>
      <c r="AO365" s="17">
        <v>6067356598</v>
      </c>
      <c r="AP365" s="17"/>
      <c r="AQ365" s="18">
        <f t="shared" si="75"/>
        <v>0</v>
      </c>
      <c r="AR365" s="17"/>
      <c r="AS365" s="17"/>
      <c r="AT365" s="15">
        <f t="shared" si="78"/>
        <v>1786552519971.9299</v>
      </c>
      <c r="AU365" s="18">
        <f t="shared" si="78"/>
        <v>1786552519971.9299</v>
      </c>
      <c r="AV365" s="17">
        <v>1786552519971.9299</v>
      </c>
    </row>
    <row r="366" spans="1:48" x14ac:dyDescent="0.25">
      <c r="A366" s="10">
        <v>365</v>
      </c>
      <c r="B366" s="11" t="s">
        <v>757</v>
      </c>
      <c r="C366" s="12" t="s">
        <v>758</v>
      </c>
      <c r="D366" s="13" t="s">
        <v>48</v>
      </c>
      <c r="E366" s="14">
        <f t="shared" si="66"/>
        <v>2987182698819.0898</v>
      </c>
      <c r="F366" s="15">
        <f t="shared" si="67"/>
        <v>66880610054.286293</v>
      </c>
      <c r="G366" s="16">
        <v>6606653575.2672997</v>
      </c>
      <c r="H366" s="17"/>
      <c r="I366" s="17">
        <v>38899369457.709999</v>
      </c>
      <c r="J366" s="17">
        <v>14811170062.744499</v>
      </c>
      <c r="K366" s="17">
        <v>-8724985991.5345001</v>
      </c>
      <c r="L366" s="17">
        <v>136989482.50299999</v>
      </c>
      <c r="M366" s="17">
        <v>15151413467.596001</v>
      </c>
      <c r="N366" s="17"/>
      <c r="O366" s="17"/>
      <c r="P366" s="15">
        <f t="shared" si="68"/>
        <v>47434489733</v>
      </c>
      <c r="Q366" s="17"/>
      <c r="R366" s="17">
        <v>47434489733</v>
      </c>
      <c r="S366" s="15">
        <f t="shared" si="69"/>
        <v>2833723648030.9336</v>
      </c>
      <c r="T366" s="17">
        <v>713653770103.79626</v>
      </c>
      <c r="U366" s="17">
        <v>484033332935.37408</v>
      </c>
      <c r="V366" s="17">
        <v>841201555436.79956</v>
      </c>
      <c r="W366" s="17">
        <v>2208500541907.3662</v>
      </c>
      <c r="X366" s="17">
        <v>82068245800.4832</v>
      </c>
      <c r="Y366" s="17">
        <v>60742372873.160896</v>
      </c>
      <c r="Z366" s="17">
        <v>-1556476171026.0471</v>
      </c>
      <c r="AA366" s="15">
        <f t="shared" si="70"/>
        <v>0</v>
      </c>
      <c r="AB366" s="17"/>
      <c r="AC366" s="15">
        <f t="shared" si="71"/>
        <v>39143951000.870201</v>
      </c>
      <c r="AD366" s="17">
        <v>36170000</v>
      </c>
      <c r="AE366" s="17">
        <v>234371000</v>
      </c>
      <c r="AF366" s="17">
        <v>837910418.75450003</v>
      </c>
      <c r="AG366" s="17">
        <v>38035499582.1157</v>
      </c>
      <c r="AH366" s="14">
        <f t="shared" si="72"/>
        <v>2987182698819.0825</v>
      </c>
      <c r="AI366" s="15">
        <f t="shared" si="73"/>
        <v>62569118511.888695</v>
      </c>
      <c r="AJ366" s="18">
        <f t="shared" si="74"/>
        <v>62569118511.888695</v>
      </c>
      <c r="AK366" s="17">
        <v>214546</v>
      </c>
      <c r="AL366" s="17"/>
      <c r="AM366" s="17"/>
      <c r="AN366" s="17">
        <v>1536627932.7887001</v>
      </c>
      <c r="AO366" s="17">
        <v>12832514679.08</v>
      </c>
      <c r="AP366" s="17">
        <v>48199761354.019997</v>
      </c>
      <c r="AQ366" s="18">
        <f t="shared" si="75"/>
        <v>0</v>
      </c>
      <c r="AR366" s="17"/>
      <c r="AS366" s="17"/>
      <c r="AT366" s="15">
        <f t="shared" si="78"/>
        <v>2924613580307.1938</v>
      </c>
      <c r="AU366" s="18">
        <f t="shared" si="78"/>
        <v>2924613580307.1938</v>
      </c>
      <c r="AV366" s="17">
        <v>2924613580307.1938</v>
      </c>
    </row>
    <row r="367" spans="1:48" x14ac:dyDescent="0.25">
      <c r="A367" s="10">
        <v>366</v>
      </c>
      <c r="B367" s="11" t="s">
        <v>759</v>
      </c>
      <c r="C367" s="12" t="s">
        <v>760</v>
      </c>
      <c r="D367" s="13" t="s">
        <v>48</v>
      </c>
      <c r="E367" s="14">
        <f t="shared" si="66"/>
        <v>2004213755320.6301</v>
      </c>
      <c r="F367" s="15">
        <f t="shared" si="67"/>
        <v>74359196152.570007</v>
      </c>
      <c r="G367" s="16">
        <v>22945682385.330002</v>
      </c>
      <c r="H367" s="17"/>
      <c r="I367" s="17">
        <v>41491061795.5</v>
      </c>
      <c r="J367" s="17">
        <v>1639816</v>
      </c>
      <c r="K367" s="17">
        <v>-4257211966.9699998</v>
      </c>
      <c r="L367" s="17">
        <v>295635.96000000002</v>
      </c>
      <c r="M367" s="17">
        <v>14177728486.75</v>
      </c>
      <c r="N367" s="17"/>
      <c r="O367" s="17"/>
      <c r="P367" s="15">
        <f t="shared" si="68"/>
        <v>78982049532.860001</v>
      </c>
      <c r="Q367" s="17">
        <v>0</v>
      </c>
      <c r="R367" s="17">
        <v>78982049532.860001</v>
      </c>
      <c r="S367" s="15">
        <f t="shared" si="69"/>
        <v>1793692900399.6702</v>
      </c>
      <c r="T367" s="17">
        <v>563279114956.06006</v>
      </c>
      <c r="U367" s="17">
        <v>475105295972.87994</v>
      </c>
      <c r="V367" s="17">
        <v>695748083996.30005</v>
      </c>
      <c r="W367" s="17">
        <v>961738457811.84998</v>
      </c>
      <c r="X367" s="17">
        <v>20790426601.889999</v>
      </c>
      <c r="Y367" s="17">
        <v>76981049730.990005</v>
      </c>
      <c r="Z367" s="17">
        <v>-999949528670.30005</v>
      </c>
      <c r="AA367" s="15">
        <f t="shared" si="70"/>
        <v>0</v>
      </c>
      <c r="AB367" s="17"/>
      <c r="AC367" s="15">
        <f t="shared" si="71"/>
        <v>57179609235.529999</v>
      </c>
      <c r="AD367" s="17"/>
      <c r="AE367" s="17">
        <v>24361466180</v>
      </c>
      <c r="AF367" s="17">
        <v>434362166.66000009</v>
      </c>
      <c r="AG367" s="17">
        <v>32383780888.869999</v>
      </c>
      <c r="AH367" s="14">
        <f t="shared" si="72"/>
        <v>2004213755320.6299</v>
      </c>
      <c r="AI367" s="15">
        <f t="shared" si="73"/>
        <v>59729793323.979996</v>
      </c>
      <c r="AJ367" s="18">
        <f t="shared" si="74"/>
        <v>43134651138.709999</v>
      </c>
      <c r="AK367" s="17">
        <v>104346308</v>
      </c>
      <c r="AL367" s="17">
        <v>780597842</v>
      </c>
      <c r="AM367" s="17">
        <v>2765857030.7399998</v>
      </c>
      <c r="AN367" s="17">
        <v>462824573.07999998</v>
      </c>
      <c r="AO367" s="17">
        <v>39021025384.889999</v>
      </c>
      <c r="AP367" s="17"/>
      <c r="AQ367" s="18">
        <f t="shared" si="75"/>
        <v>16595142185.27</v>
      </c>
      <c r="AR367" s="17"/>
      <c r="AS367" s="17">
        <v>16595142185.27</v>
      </c>
      <c r="AT367" s="15">
        <f t="shared" si="78"/>
        <v>1944483961996.6499</v>
      </c>
      <c r="AU367" s="18">
        <f t="shared" si="78"/>
        <v>1944483961996.6499</v>
      </c>
      <c r="AV367" s="17">
        <v>1944483961996.6499</v>
      </c>
    </row>
    <row r="368" spans="1:48" x14ac:dyDescent="0.25">
      <c r="A368" s="10">
        <v>367</v>
      </c>
      <c r="B368" s="11" t="s">
        <v>761</v>
      </c>
      <c r="C368" s="12" t="s">
        <v>762</v>
      </c>
      <c r="D368" s="13" t="s">
        <v>48</v>
      </c>
      <c r="E368" s="14">
        <f t="shared" si="66"/>
        <v>27060353343957.016</v>
      </c>
      <c r="F368" s="15">
        <f t="shared" si="67"/>
        <v>708477735910.65002</v>
      </c>
      <c r="G368" s="16">
        <v>175186658859.56</v>
      </c>
      <c r="H368" s="17"/>
      <c r="I368" s="17">
        <v>681466222558.59998</v>
      </c>
      <c r="J368" s="17">
        <v>436844661.89999998</v>
      </c>
      <c r="K368" s="17">
        <v>-209883836907.57001</v>
      </c>
      <c r="L368" s="17">
        <v>146783359.16</v>
      </c>
      <c r="M368" s="17">
        <v>61125063379</v>
      </c>
      <c r="N368" s="17"/>
      <c r="O368" s="17"/>
      <c r="P368" s="15">
        <f t="shared" si="68"/>
        <v>740892292395.80005</v>
      </c>
      <c r="Q368" s="17">
        <v>443186850</v>
      </c>
      <c r="R368" s="17">
        <v>740449105545.80005</v>
      </c>
      <c r="S368" s="15">
        <f t="shared" si="69"/>
        <v>25445272602924.207</v>
      </c>
      <c r="T368" s="17">
        <v>23993422804804.391</v>
      </c>
      <c r="U368" s="17">
        <v>1346950372809.4099</v>
      </c>
      <c r="V368" s="17">
        <v>1362148058673.74</v>
      </c>
      <c r="W368" s="17">
        <v>5265522861235.8799</v>
      </c>
      <c r="X368" s="17">
        <v>75431771389.520004</v>
      </c>
      <c r="Y368" s="17">
        <v>218728851206.22</v>
      </c>
      <c r="Z368" s="17">
        <v>-6816932117194.9502</v>
      </c>
      <c r="AA368" s="15">
        <f t="shared" si="70"/>
        <v>0</v>
      </c>
      <c r="AB368" s="17"/>
      <c r="AC368" s="15">
        <f t="shared" si="71"/>
        <v>165710712726.35999</v>
      </c>
      <c r="AD368" s="17"/>
      <c r="AE368" s="17">
        <v>157439639815</v>
      </c>
      <c r="AF368" s="17">
        <v>2465628201</v>
      </c>
      <c r="AG368" s="17">
        <v>5805444710.3599997</v>
      </c>
      <c r="AH368" s="14">
        <f t="shared" si="72"/>
        <v>27060353343958.059</v>
      </c>
      <c r="AI368" s="15">
        <f t="shared" si="73"/>
        <v>184477439366.06</v>
      </c>
      <c r="AJ368" s="18">
        <f t="shared" si="74"/>
        <v>105855971761.72</v>
      </c>
      <c r="AK368" s="17">
        <v>240154710.70999998</v>
      </c>
      <c r="AL368" s="17"/>
      <c r="AM368" s="17"/>
      <c r="AN368" s="17">
        <v>9243306960.5100002</v>
      </c>
      <c r="AO368" s="17">
        <v>20495213413</v>
      </c>
      <c r="AP368" s="17">
        <v>75877296677.5</v>
      </c>
      <c r="AQ368" s="18">
        <f t="shared" si="75"/>
        <v>78621467604.339996</v>
      </c>
      <c r="AR368" s="17">
        <v>78621467604.339996</v>
      </c>
      <c r="AS368" s="17"/>
      <c r="AT368" s="15">
        <f t="shared" si="78"/>
        <v>26875875904592</v>
      </c>
      <c r="AU368" s="18">
        <f t="shared" si="78"/>
        <v>26875875904592</v>
      </c>
      <c r="AV368" s="17">
        <v>26875875904592</v>
      </c>
    </row>
    <row r="369" spans="1:48" x14ac:dyDescent="0.25">
      <c r="A369" s="10">
        <v>368</v>
      </c>
      <c r="B369" s="11" t="s">
        <v>763</v>
      </c>
      <c r="C369" s="12" t="s">
        <v>764</v>
      </c>
      <c r="D369" s="13" t="s">
        <v>48</v>
      </c>
      <c r="E369" s="14">
        <f t="shared" si="66"/>
        <v>10330362154779.58</v>
      </c>
      <c r="F369" s="15">
        <f t="shared" si="67"/>
        <v>56740465580.840004</v>
      </c>
      <c r="G369" s="16">
        <v>44337939538</v>
      </c>
      <c r="H369" s="17"/>
      <c r="I369" s="17">
        <v>3968931127.4400001</v>
      </c>
      <c r="J369" s="17">
        <v>340158269</v>
      </c>
      <c r="K369" s="17">
        <v>-1311447267.5899999</v>
      </c>
      <c r="L369" s="17">
        <v>213543066.77000001</v>
      </c>
      <c r="M369" s="17">
        <v>9191340847.2199993</v>
      </c>
      <c r="N369" s="17"/>
      <c r="O369" s="17"/>
      <c r="P369" s="15">
        <f t="shared" si="68"/>
        <v>14926000000</v>
      </c>
      <c r="Q369" s="17"/>
      <c r="R369" s="17">
        <v>14926000000</v>
      </c>
      <c r="S369" s="15">
        <f t="shared" si="69"/>
        <v>10257882472263.74</v>
      </c>
      <c r="T369" s="17">
        <v>9087131147776.3301</v>
      </c>
      <c r="U369" s="17">
        <v>254218352587.32999</v>
      </c>
      <c r="V369" s="17">
        <v>340226258446</v>
      </c>
      <c r="W369" s="17">
        <v>929287495096</v>
      </c>
      <c r="X369" s="17">
        <v>26816082717</v>
      </c>
      <c r="Y369" s="17">
        <v>95623356990.080002</v>
      </c>
      <c r="Z369" s="17">
        <v>-475420221349</v>
      </c>
      <c r="AA369" s="15">
        <f t="shared" si="70"/>
        <v>0</v>
      </c>
      <c r="AB369" s="17"/>
      <c r="AC369" s="15">
        <f t="shared" si="71"/>
        <v>813216935</v>
      </c>
      <c r="AD369" s="17"/>
      <c r="AE369" s="17"/>
      <c r="AF369" s="17">
        <v>534979574</v>
      </c>
      <c r="AG369" s="17">
        <v>278237361</v>
      </c>
      <c r="AH369" s="14">
        <f t="shared" si="72"/>
        <v>10330362154779.58</v>
      </c>
      <c r="AI369" s="15">
        <f t="shared" si="73"/>
        <v>40804065650.910004</v>
      </c>
      <c r="AJ369" s="18">
        <f t="shared" si="74"/>
        <v>28354818302</v>
      </c>
      <c r="AK369" s="17">
        <v>21915179</v>
      </c>
      <c r="AL369" s="17"/>
      <c r="AM369" s="17"/>
      <c r="AN369" s="17">
        <v>187302408.33000001</v>
      </c>
      <c r="AO369" s="17">
        <v>27805350344</v>
      </c>
      <c r="AP369" s="17">
        <v>340250370.67000002</v>
      </c>
      <c r="AQ369" s="18">
        <f t="shared" si="75"/>
        <v>12449247348.91</v>
      </c>
      <c r="AR369" s="17"/>
      <c r="AS369" s="17">
        <v>12449247348.91</v>
      </c>
      <c r="AT369" s="15">
        <f t="shared" si="78"/>
        <v>10289558089128.67</v>
      </c>
      <c r="AU369" s="18">
        <f t="shared" si="78"/>
        <v>10289558089128.67</v>
      </c>
      <c r="AV369" s="17">
        <v>10289558089128.67</v>
      </c>
    </row>
    <row r="370" spans="1:48" x14ac:dyDescent="0.25">
      <c r="A370" s="10">
        <v>369</v>
      </c>
      <c r="B370" s="11" t="s">
        <v>765</v>
      </c>
      <c r="C370" s="12" t="s">
        <v>1176</v>
      </c>
      <c r="D370" s="13" t="s">
        <v>48</v>
      </c>
      <c r="E370" s="14">
        <f t="shared" si="66"/>
        <v>9969851312761.1387</v>
      </c>
      <c r="F370" s="15">
        <f t="shared" si="67"/>
        <v>581706609030.11658</v>
      </c>
      <c r="G370" s="16">
        <v>485194593185.57654</v>
      </c>
      <c r="H370" s="17"/>
      <c r="I370" s="17">
        <v>76166995972.910004</v>
      </c>
      <c r="J370" s="17"/>
      <c r="K370" s="17">
        <v>-9873957550.6599998</v>
      </c>
      <c r="L370" s="17">
        <v>8750000</v>
      </c>
      <c r="M370" s="17">
        <v>30210227422.290001</v>
      </c>
      <c r="N370" s="17"/>
      <c r="O370" s="17"/>
      <c r="P370" s="15">
        <f t="shared" si="68"/>
        <v>454565662978.82001</v>
      </c>
      <c r="Q370" s="17">
        <v>0</v>
      </c>
      <c r="R370" s="17">
        <v>454565662978.82001</v>
      </c>
      <c r="S370" s="15">
        <f t="shared" si="69"/>
        <v>8478759861391.1416</v>
      </c>
      <c r="T370" s="17">
        <v>4095089943419</v>
      </c>
      <c r="U370" s="17">
        <v>808651241596.93298</v>
      </c>
      <c r="V370" s="17">
        <v>2406331892425.0498</v>
      </c>
      <c r="W370" s="17">
        <v>2579022935790.04</v>
      </c>
      <c r="X370" s="17">
        <v>82593371855.580399</v>
      </c>
      <c r="Y370" s="17">
        <v>55746830218.139999</v>
      </c>
      <c r="Z370" s="17">
        <v>-1548676353913.6025</v>
      </c>
      <c r="AA370" s="15">
        <f t="shared" si="70"/>
        <v>0</v>
      </c>
      <c r="AB370" s="17"/>
      <c r="AC370" s="15">
        <f t="shared" si="71"/>
        <v>454819179361.06</v>
      </c>
      <c r="AD370" s="17"/>
      <c r="AE370" s="17">
        <v>11710810000</v>
      </c>
      <c r="AF370" s="17">
        <v>1633308666.6700001</v>
      </c>
      <c r="AG370" s="17">
        <v>441475060694.39001</v>
      </c>
      <c r="AH370" s="14">
        <f t="shared" si="72"/>
        <v>9969851312761.1367</v>
      </c>
      <c r="AI370" s="15">
        <f t="shared" si="73"/>
        <v>384400234400.16003</v>
      </c>
      <c r="AJ370" s="18">
        <f t="shared" si="74"/>
        <v>206230863342.77002</v>
      </c>
      <c r="AK370" s="17"/>
      <c r="AL370" s="17">
        <v>2684315587.4499998</v>
      </c>
      <c r="AM370" s="17">
        <v>45242318400</v>
      </c>
      <c r="AN370" s="17">
        <v>5832402902</v>
      </c>
      <c r="AO370" s="17">
        <v>129347922553.32001</v>
      </c>
      <c r="AP370" s="17">
        <v>23123903900</v>
      </c>
      <c r="AQ370" s="18">
        <f t="shared" si="75"/>
        <v>178169371057.39001</v>
      </c>
      <c r="AR370" s="17"/>
      <c r="AS370" s="17">
        <v>178169371057.39001</v>
      </c>
      <c r="AT370" s="15">
        <f t="shared" si="78"/>
        <v>9585451078360.9766</v>
      </c>
      <c r="AU370" s="18">
        <f t="shared" si="78"/>
        <v>9585451078360.9766</v>
      </c>
      <c r="AV370" s="17">
        <v>9585451078360.9766</v>
      </c>
    </row>
    <row r="371" spans="1:48" x14ac:dyDescent="0.25">
      <c r="A371" s="10">
        <v>370</v>
      </c>
      <c r="B371" s="11" t="s">
        <v>766</v>
      </c>
      <c r="C371" s="12" t="s">
        <v>767</v>
      </c>
      <c r="D371" s="13" t="s">
        <v>48</v>
      </c>
      <c r="E371" s="14">
        <f t="shared" si="66"/>
        <v>1684075827376.03</v>
      </c>
      <c r="F371" s="15">
        <f t="shared" si="67"/>
        <v>60951290800.82</v>
      </c>
      <c r="G371" s="16">
        <v>44432267849.970001</v>
      </c>
      <c r="H371" s="17"/>
      <c r="I371" s="17">
        <v>8508311021.04</v>
      </c>
      <c r="J371" s="17"/>
      <c r="K371" s="17"/>
      <c r="L371" s="17">
        <v>30576947.670000002</v>
      </c>
      <c r="M371" s="17">
        <v>7980134982.1400003</v>
      </c>
      <c r="N371" s="17"/>
      <c r="O371" s="17"/>
      <c r="P371" s="15">
        <f t="shared" si="68"/>
        <v>33182545337.009998</v>
      </c>
      <c r="Q371" s="17">
        <v>5000000000</v>
      </c>
      <c r="R371" s="17">
        <v>28182545337.009998</v>
      </c>
      <c r="S371" s="15">
        <f t="shared" si="69"/>
        <v>1422862033919.1399</v>
      </c>
      <c r="T371" s="17">
        <v>158438690219.85001</v>
      </c>
      <c r="U371" s="17">
        <v>228279038615.26999</v>
      </c>
      <c r="V371" s="17">
        <v>544676783585.64001</v>
      </c>
      <c r="W371" s="17">
        <v>959232913232.82996</v>
      </c>
      <c r="X371" s="17">
        <v>21042293720.509998</v>
      </c>
      <c r="Y371" s="17">
        <v>80852234895</v>
      </c>
      <c r="Z371" s="17">
        <v>-569659920349.95996</v>
      </c>
      <c r="AA371" s="15">
        <f t="shared" si="70"/>
        <v>0</v>
      </c>
      <c r="AB371" s="17"/>
      <c r="AC371" s="15">
        <f t="shared" si="71"/>
        <v>167079957319.06</v>
      </c>
      <c r="AD371" s="17"/>
      <c r="AE371" s="17">
        <v>29519550000</v>
      </c>
      <c r="AF371" s="17">
        <v>303821416.66000003</v>
      </c>
      <c r="AG371" s="17">
        <v>137256585902.39999</v>
      </c>
      <c r="AH371" s="14">
        <f t="shared" si="72"/>
        <v>1684075827376.02</v>
      </c>
      <c r="AI371" s="15">
        <f t="shared" si="73"/>
        <v>16404378445.67</v>
      </c>
      <c r="AJ371" s="18">
        <f t="shared" si="74"/>
        <v>16404378445.67</v>
      </c>
      <c r="AK371" s="17">
        <v>15241301</v>
      </c>
      <c r="AL371" s="17"/>
      <c r="AM371" s="17">
        <v>12625866000</v>
      </c>
      <c r="AN371" s="17">
        <v>24106060.670000002</v>
      </c>
      <c r="AO371" s="17">
        <v>3253659047</v>
      </c>
      <c r="AP371" s="17">
        <v>485506037</v>
      </c>
      <c r="AQ371" s="18">
        <f t="shared" si="75"/>
        <v>0</v>
      </c>
      <c r="AR371" s="17"/>
      <c r="AS371" s="17"/>
      <c r="AT371" s="15">
        <f t="shared" si="78"/>
        <v>1667671448930.3501</v>
      </c>
      <c r="AU371" s="18">
        <f t="shared" si="78"/>
        <v>1667671448930.3501</v>
      </c>
      <c r="AV371" s="17">
        <v>1667671448930.3501</v>
      </c>
    </row>
    <row r="372" spans="1:48" x14ac:dyDescent="0.25">
      <c r="A372" s="10">
        <v>371</v>
      </c>
      <c r="B372" s="11" t="s">
        <v>768</v>
      </c>
      <c r="C372" s="12" t="s">
        <v>769</v>
      </c>
      <c r="D372" s="13" t="s">
        <v>48</v>
      </c>
      <c r="E372" s="14">
        <f t="shared" si="66"/>
        <v>1909972157269.8799</v>
      </c>
      <c r="F372" s="15">
        <f t="shared" si="67"/>
        <v>42112324080.300003</v>
      </c>
      <c r="G372" s="16">
        <v>4030580855.04</v>
      </c>
      <c r="H372" s="17"/>
      <c r="I372" s="17">
        <v>32150933132.139999</v>
      </c>
      <c r="J372" s="17">
        <v>1051201218.33</v>
      </c>
      <c r="K372" s="17">
        <v>-1868731821.21</v>
      </c>
      <c r="L372" s="17">
        <v>248395545</v>
      </c>
      <c r="M372" s="17">
        <v>6499945151</v>
      </c>
      <c r="N372" s="17"/>
      <c r="O372" s="17"/>
      <c r="P372" s="15">
        <f t="shared" si="68"/>
        <v>28113681186.16</v>
      </c>
      <c r="Q372" s="17"/>
      <c r="R372" s="17">
        <v>28113681186.16</v>
      </c>
      <c r="S372" s="15">
        <f t="shared" si="69"/>
        <v>1637529053445</v>
      </c>
      <c r="T372" s="17">
        <v>177625924183</v>
      </c>
      <c r="U372" s="17">
        <v>372280707748</v>
      </c>
      <c r="V372" s="17">
        <v>823752510566</v>
      </c>
      <c r="W372" s="17">
        <v>888443637419</v>
      </c>
      <c r="X372" s="17">
        <v>55020375873</v>
      </c>
      <c r="Y372" s="17">
        <v>1415600000</v>
      </c>
      <c r="Z372" s="17">
        <v>-681009702344</v>
      </c>
      <c r="AA372" s="15">
        <f t="shared" si="70"/>
        <v>0</v>
      </c>
      <c r="AB372" s="17"/>
      <c r="AC372" s="15">
        <f t="shared" si="71"/>
        <v>202217098558.41998</v>
      </c>
      <c r="AD372" s="17">
        <v>48584067657.580002</v>
      </c>
      <c r="AE372" s="17">
        <v>1261260000</v>
      </c>
      <c r="AF372" s="17">
        <v>1962862520</v>
      </c>
      <c r="AG372" s="17">
        <v>150408908380.84</v>
      </c>
      <c r="AH372" s="14">
        <f t="shared" si="72"/>
        <v>1909972157269.8799</v>
      </c>
      <c r="AI372" s="15">
        <f t="shared" si="73"/>
        <v>309312261747.19</v>
      </c>
      <c r="AJ372" s="18">
        <f t="shared" si="74"/>
        <v>130910316047.18999</v>
      </c>
      <c r="AK372" s="17">
        <v>832782002.27999997</v>
      </c>
      <c r="AL372" s="17">
        <v>1744461693.04</v>
      </c>
      <c r="AM372" s="17">
        <v>35680391000</v>
      </c>
      <c r="AN372" s="17">
        <v>77250000</v>
      </c>
      <c r="AO372" s="17">
        <v>40401485566.509995</v>
      </c>
      <c r="AP372" s="17">
        <v>52173945785.360001</v>
      </c>
      <c r="AQ372" s="18">
        <f t="shared" si="75"/>
        <v>178401945700</v>
      </c>
      <c r="AR372" s="17">
        <v>178401945700</v>
      </c>
      <c r="AS372" s="17"/>
      <c r="AT372" s="15">
        <f t="shared" si="78"/>
        <v>1600659895522.6899</v>
      </c>
      <c r="AU372" s="18">
        <f t="shared" si="78"/>
        <v>1600659895522.6899</v>
      </c>
      <c r="AV372" s="17">
        <v>1600659895522.6899</v>
      </c>
    </row>
    <row r="373" spans="1:48" x14ac:dyDescent="0.25">
      <c r="A373" s="10">
        <v>372</v>
      </c>
      <c r="B373" s="11" t="s">
        <v>770</v>
      </c>
      <c r="C373" s="12" t="s">
        <v>771</v>
      </c>
      <c r="D373" s="13" t="s">
        <v>48</v>
      </c>
      <c r="E373" s="14">
        <f t="shared" si="66"/>
        <v>2024686044731</v>
      </c>
      <c r="F373" s="15">
        <f t="shared" si="67"/>
        <v>95443368108.050003</v>
      </c>
      <c r="G373" s="16">
        <v>42129037639.419998</v>
      </c>
      <c r="H373" s="17"/>
      <c r="I373" s="17">
        <v>41553818952.800003</v>
      </c>
      <c r="J373" s="17">
        <v>29708297968</v>
      </c>
      <c r="K373" s="17">
        <v>-25833247691.98</v>
      </c>
      <c r="L373" s="17"/>
      <c r="M373" s="17">
        <v>7885461239.8100004</v>
      </c>
      <c r="N373" s="17"/>
      <c r="O373" s="17"/>
      <c r="P373" s="15">
        <f t="shared" si="68"/>
        <v>50923377099.599998</v>
      </c>
      <c r="Q373" s="17"/>
      <c r="R373" s="17">
        <v>50923377099.599998</v>
      </c>
      <c r="S373" s="15">
        <f t="shared" si="69"/>
        <v>1695454177256.3</v>
      </c>
      <c r="T373" s="17">
        <v>339511830217</v>
      </c>
      <c r="U373" s="17">
        <v>319511908621.29999</v>
      </c>
      <c r="V373" s="17">
        <v>696474000811.68005</v>
      </c>
      <c r="W373" s="17">
        <v>1492621532092.72</v>
      </c>
      <c r="X373" s="17">
        <v>32195018080.419998</v>
      </c>
      <c r="Y373" s="17">
        <v>120533731213.39999</v>
      </c>
      <c r="Z373" s="17">
        <v>-1305393843780.22</v>
      </c>
      <c r="AA373" s="15">
        <f t="shared" si="70"/>
        <v>0</v>
      </c>
      <c r="AB373" s="17"/>
      <c r="AC373" s="15">
        <f t="shared" si="71"/>
        <v>182865122267.04999</v>
      </c>
      <c r="AD373" s="17"/>
      <c r="AE373" s="17"/>
      <c r="AF373" s="17">
        <v>6284703761.3699999</v>
      </c>
      <c r="AG373" s="17">
        <v>176580418505.67999</v>
      </c>
      <c r="AH373" s="14">
        <f t="shared" si="72"/>
        <v>2024686044722.8398</v>
      </c>
      <c r="AI373" s="15">
        <f t="shared" si="73"/>
        <v>12824698939.440001</v>
      </c>
      <c r="AJ373" s="18">
        <f t="shared" si="74"/>
        <v>12824698939.440001</v>
      </c>
      <c r="AK373" s="17">
        <v>6738382</v>
      </c>
      <c r="AL373" s="17"/>
      <c r="AM373" s="17"/>
      <c r="AN373" s="17">
        <v>1712347297</v>
      </c>
      <c r="AO373" s="17">
        <v>11105613260.440001</v>
      </c>
      <c r="AP373" s="17"/>
      <c r="AQ373" s="18">
        <f t="shared" si="75"/>
        <v>0</v>
      </c>
      <c r="AR373" s="17"/>
      <c r="AS373" s="17"/>
      <c r="AT373" s="15">
        <f t="shared" si="78"/>
        <v>2011861345783.3999</v>
      </c>
      <c r="AU373" s="18">
        <f t="shared" si="78"/>
        <v>2011861345783.3999</v>
      </c>
      <c r="AV373" s="17">
        <v>2011861345783.3999</v>
      </c>
    </row>
    <row r="374" spans="1:48" x14ac:dyDescent="0.25">
      <c r="A374" s="10">
        <v>373</v>
      </c>
      <c r="B374" s="11" t="s">
        <v>772</v>
      </c>
      <c r="C374" s="12" t="s">
        <v>773</v>
      </c>
      <c r="D374" s="13" t="s">
        <v>48</v>
      </c>
      <c r="E374" s="14">
        <f t="shared" si="66"/>
        <v>2319994833451.6699</v>
      </c>
      <c r="F374" s="15">
        <f t="shared" si="67"/>
        <v>56172988764.900002</v>
      </c>
      <c r="G374" s="16">
        <v>42047897724.959999</v>
      </c>
      <c r="H374" s="17"/>
      <c r="I374" s="17">
        <v>8393064537</v>
      </c>
      <c r="J374" s="17">
        <v>9004696613.2299995</v>
      </c>
      <c r="K374" s="17">
        <v>-16154314784.07</v>
      </c>
      <c r="L374" s="17"/>
      <c r="M374" s="17">
        <v>12881644673.780001</v>
      </c>
      <c r="N374" s="17"/>
      <c r="O374" s="17"/>
      <c r="P374" s="15">
        <f t="shared" si="68"/>
        <v>16521128162.75</v>
      </c>
      <c r="Q374" s="17">
        <v>1278706234</v>
      </c>
      <c r="R374" s="17">
        <v>15242421928.75</v>
      </c>
      <c r="S374" s="15">
        <f t="shared" si="69"/>
        <v>2064254923961.05</v>
      </c>
      <c r="T374" s="17">
        <v>313897330780</v>
      </c>
      <c r="U374" s="17">
        <v>332676182983.65002</v>
      </c>
      <c r="V374" s="17">
        <v>917810181183.02002</v>
      </c>
      <c r="W374" s="17">
        <v>1132661545721.96</v>
      </c>
      <c r="X374" s="17">
        <v>46469686068.910004</v>
      </c>
      <c r="Y374" s="17">
        <v>113010570421.78999</v>
      </c>
      <c r="Z374" s="17">
        <v>-792270573198.28003</v>
      </c>
      <c r="AA374" s="15">
        <f t="shared" si="70"/>
        <v>0</v>
      </c>
      <c r="AB374" s="17"/>
      <c r="AC374" s="15">
        <f t="shared" si="71"/>
        <v>183045792562.97</v>
      </c>
      <c r="AD374" s="17"/>
      <c r="AE374" s="17"/>
      <c r="AF374" s="17">
        <v>19608446000</v>
      </c>
      <c r="AG374" s="17">
        <v>163437346562.97</v>
      </c>
      <c r="AH374" s="14">
        <f t="shared" si="72"/>
        <v>2319994833451.6699</v>
      </c>
      <c r="AI374" s="15">
        <f t="shared" si="73"/>
        <v>55187561279.479996</v>
      </c>
      <c r="AJ374" s="18">
        <f t="shared" si="74"/>
        <v>39458327573.479996</v>
      </c>
      <c r="AK374" s="17">
        <v>5826026883.3099995</v>
      </c>
      <c r="AL374" s="17">
        <v>3276862383</v>
      </c>
      <c r="AM374" s="17">
        <v>30268333328</v>
      </c>
      <c r="AN374" s="17">
        <v>87104979.170000002</v>
      </c>
      <c r="AO374" s="17"/>
      <c r="AP374" s="17"/>
      <c r="AQ374" s="18">
        <f t="shared" si="75"/>
        <v>15729233706</v>
      </c>
      <c r="AR374" s="17">
        <v>15729233706</v>
      </c>
      <c r="AS374" s="17"/>
      <c r="AT374" s="15">
        <f t="shared" si="78"/>
        <v>2264807272172.1899</v>
      </c>
      <c r="AU374" s="18">
        <f t="shared" si="78"/>
        <v>2264807272172.1899</v>
      </c>
      <c r="AV374" s="17">
        <v>2264807272172.1899</v>
      </c>
    </row>
    <row r="375" spans="1:48" x14ac:dyDescent="0.25">
      <c r="A375" s="10">
        <v>374</v>
      </c>
      <c r="B375" s="11" t="s">
        <v>774</v>
      </c>
      <c r="C375" s="12" t="s">
        <v>775</v>
      </c>
      <c r="D375" s="13" t="s">
        <v>48</v>
      </c>
      <c r="E375" s="14">
        <f t="shared" si="66"/>
        <v>4781862688024.1201</v>
      </c>
      <c r="F375" s="15">
        <f t="shared" si="67"/>
        <v>141268676054.69</v>
      </c>
      <c r="G375" s="16">
        <v>19851097355.870003</v>
      </c>
      <c r="H375" s="17"/>
      <c r="I375" s="17">
        <v>122484774306.27</v>
      </c>
      <c r="J375" s="17">
        <v>11881193982.5</v>
      </c>
      <c r="K375" s="17">
        <v>-28116750801.09</v>
      </c>
      <c r="L375" s="17">
        <v>4091240359</v>
      </c>
      <c r="M375" s="17">
        <v>11077120852.139999</v>
      </c>
      <c r="N375" s="17"/>
      <c r="O375" s="17"/>
      <c r="P375" s="15">
        <f t="shared" si="68"/>
        <v>106557368614.96001</v>
      </c>
      <c r="Q375" s="17">
        <v>140421000</v>
      </c>
      <c r="R375" s="17">
        <v>106416947614.96001</v>
      </c>
      <c r="S375" s="15">
        <f t="shared" si="69"/>
        <v>4523387961406.1602</v>
      </c>
      <c r="T375" s="17">
        <v>2564506717009</v>
      </c>
      <c r="U375" s="17">
        <v>335866210314.34998</v>
      </c>
      <c r="V375" s="17">
        <v>783933258896.30005</v>
      </c>
      <c r="W375" s="17">
        <v>1579127617675.5</v>
      </c>
      <c r="X375" s="17">
        <v>73949942491.119995</v>
      </c>
      <c r="Y375" s="17">
        <v>140646834984.04999</v>
      </c>
      <c r="Z375" s="17">
        <v>-954642619964.16003</v>
      </c>
      <c r="AA375" s="15">
        <f t="shared" si="70"/>
        <v>0</v>
      </c>
      <c r="AB375" s="17"/>
      <c r="AC375" s="15">
        <f t="shared" si="71"/>
        <v>10648681948.309999</v>
      </c>
      <c r="AD375" s="17">
        <v>2775406489.54</v>
      </c>
      <c r="AE375" s="17">
        <v>1149063961.8499999</v>
      </c>
      <c r="AF375" s="17">
        <v>2591180459.8600001</v>
      </c>
      <c r="AG375" s="17">
        <v>4133031037.0599999</v>
      </c>
      <c r="AH375" s="14">
        <f t="shared" si="72"/>
        <v>4781862688024.0996</v>
      </c>
      <c r="AI375" s="15">
        <f t="shared" si="73"/>
        <v>131629444075.09999</v>
      </c>
      <c r="AJ375" s="18">
        <f t="shared" si="74"/>
        <v>131629444075.09999</v>
      </c>
      <c r="AK375" s="17">
        <v>340512821</v>
      </c>
      <c r="AL375" s="17"/>
      <c r="AM375" s="17"/>
      <c r="AN375" s="17">
        <v>35283576395.18</v>
      </c>
      <c r="AO375" s="17">
        <v>18008134460.52</v>
      </c>
      <c r="AP375" s="17">
        <v>77997220398.399994</v>
      </c>
      <c r="AQ375" s="18">
        <f t="shared" si="75"/>
        <v>0</v>
      </c>
      <c r="AR375" s="17"/>
      <c r="AS375" s="17"/>
      <c r="AT375" s="15">
        <f t="shared" si="78"/>
        <v>4650233243949</v>
      </c>
      <c r="AU375" s="18">
        <f t="shared" si="78"/>
        <v>4650233243949</v>
      </c>
      <c r="AV375" s="17">
        <v>4650233243949</v>
      </c>
    </row>
    <row r="376" spans="1:48" x14ac:dyDescent="0.25">
      <c r="A376" s="10">
        <v>375</v>
      </c>
      <c r="B376" s="11" t="s">
        <v>776</v>
      </c>
      <c r="C376" s="12" t="s">
        <v>777</v>
      </c>
      <c r="D376" s="13" t="s">
        <v>48</v>
      </c>
      <c r="E376" s="14">
        <f t="shared" si="66"/>
        <v>2084548667369.3</v>
      </c>
      <c r="F376" s="15">
        <f t="shared" si="67"/>
        <v>117364680216.44002</v>
      </c>
      <c r="G376" s="16">
        <v>92127160021.51001</v>
      </c>
      <c r="H376" s="17"/>
      <c r="I376" s="17">
        <v>28970378813.290001</v>
      </c>
      <c r="J376" s="17">
        <v>3910764773</v>
      </c>
      <c r="K376" s="17">
        <v>-16268257499.200001</v>
      </c>
      <c r="L376" s="17"/>
      <c r="M376" s="17">
        <v>8624634107.8400002</v>
      </c>
      <c r="N376" s="17"/>
      <c r="O376" s="17"/>
      <c r="P376" s="15">
        <f t="shared" si="68"/>
        <v>86001597805</v>
      </c>
      <c r="Q376" s="17">
        <v>318253374</v>
      </c>
      <c r="R376" s="17">
        <v>85683344431</v>
      </c>
      <c r="S376" s="15">
        <f t="shared" si="69"/>
        <v>1757730330159.27</v>
      </c>
      <c r="T376" s="17">
        <v>623570365939</v>
      </c>
      <c r="U376" s="17">
        <v>288656879533.85999</v>
      </c>
      <c r="V376" s="17">
        <v>585699145571.04004</v>
      </c>
      <c r="W376" s="17">
        <v>941407358110</v>
      </c>
      <c r="X376" s="17">
        <v>77033393310.470001</v>
      </c>
      <c r="Y376" s="17">
        <v>29418905080</v>
      </c>
      <c r="Z376" s="17">
        <v>-788055717385.09998</v>
      </c>
      <c r="AA376" s="15">
        <f t="shared" si="70"/>
        <v>0</v>
      </c>
      <c r="AB376" s="17"/>
      <c r="AC376" s="15">
        <f t="shared" si="71"/>
        <v>123452059188.59</v>
      </c>
      <c r="AD376" s="17">
        <v>454487403</v>
      </c>
      <c r="AE376" s="17"/>
      <c r="AF376" s="17">
        <v>1486830520</v>
      </c>
      <c r="AG376" s="17">
        <v>121510741265.59</v>
      </c>
      <c r="AH376" s="14">
        <f t="shared" si="72"/>
        <v>2084548667369.3</v>
      </c>
      <c r="AI376" s="15">
        <f t="shared" si="73"/>
        <v>22488146568.18</v>
      </c>
      <c r="AJ376" s="18">
        <f t="shared" si="74"/>
        <v>22488146568.18</v>
      </c>
      <c r="AK376" s="17">
        <v>1751257360.1800001</v>
      </c>
      <c r="AL376" s="17"/>
      <c r="AM376" s="17"/>
      <c r="AN376" s="17">
        <v>3200000</v>
      </c>
      <c r="AO376" s="17">
        <v>7087243607</v>
      </c>
      <c r="AP376" s="17">
        <v>13646445601</v>
      </c>
      <c r="AQ376" s="18">
        <f t="shared" si="75"/>
        <v>0</v>
      </c>
      <c r="AR376" s="17"/>
      <c r="AS376" s="17"/>
      <c r="AT376" s="15">
        <f t="shared" si="78"/>
        <v>2062060520801.1201</v>
      </c>
      <c r="AU376" s="18">
        <f t="shared" si="78"/>
        <v>2062060520801.1201</v>
      </c>
      <c r="AV376" s="17">
        <v>2062060520801.1201</v>
      </c>
    </row>
    <row r="377" spans="1:48" x14ac:dyDescent="0.25">
      <c r="A377" s="10">
        <v>376</v>
      </c>
      <c r="B377" s="11" t="s">
        <v>778</v>
      </c>
      <c r="C377" s="12" t="s">
        <v>779</v>
      </c>
      <c r="D377" s="13" t="s">
        <v>48</v>
      </c>
      <c r="E377" s="14">
        <f t="shared" si="66"/>
        <v>1836197540171.1699</v>
      </c>
      <c r="F377" s="15">
        <f t="shared" si="67"/>
        <v>48865486529.82</v>
      </c>
      <c r="G377" s="16">
        <v>23009324883.82</v>
      </c>
      <c r="H377" s="17"/>
      <c r="I377" s="17">
        <v>25915718158.619999</v>
      </c>
      <c r="J377" s="17">
        <v>910000000</v>
      </c>
      <c r="K377" s="17">
        <v>-9350234338.6200008</v>
      </c>
      <c r="L377" s="17">
        <v>1666667</v>
      </c>
      <c r="M377" s="17">
        <v>8379011159</v>
      </c>
      <c r="N377" s="17"/>
      <c r="O377" s="17"/>
      <c r="P377" s="15">
        <f t="shared" si="68"/>
        <v>25899714794.830002</v>
      </c>
      <c r="Q377" s="17"/>
      <c r="R377" s="17">
        <v>25899714794.830002</v>
      </c>
      <c r="S377" s="15">
        <f t="shared" si="69"/>
        <v>1726286379244.52</v>
      </c>
      <c r="T377" s="17">
        <v>71883435804</v>
      </c>
      <c r="U377" s="17">
        <v>406630670516.39001</v>
      </c>
      <c r="V377" s="17">
        <v>840792187419.19995</v>
      </c>
      <c r="W377" s="17">
        <v>1128188714916.6001</v>
      </c>
      <c r="X377" s="17">
        <v>29890737832.779999</v>
      </c>
      <c r="Y377" s="17">
        <v>190679363716.89001</v>
      </c>
      <c r="Z377" s="17">
        <v>-941778730961.33997</v>
      </c>
      <c r="AA377" s="15">
        <f t="shared" si="70"/>
        <v>0</v>
      </c>
      <c r="AB377" s="17"/>
      <c r="AC377" s="15">
        <f t="shared" si="71"/>
        <v>35145959602</v>
      </c>
      <c r="AD377" s="17">
        <v>3712838800</v>
      </c>
      <c r="AE377" s="17"/>
      <c r="AF377" s="17">
        <v>13535944800</v>
      </c>
      <c r="AG377" s="17">
        <v>17897176002</v>
      </c>
      <c r="AH377" s="14">
        <f t="shared" si="72"/>
        <v>1836197540171.2002</v>
      </c>
      <c r="AI377" s="15">
        <f t="shared" si="73"/>
        <v>121689613356.60001</v>
      </c>
      <c r="AJ377" s="18">
        <f t="shared" si="74"/>
        <v>106520593953.60001</v>
      </c>
      <c r="AK377" s="17">
        <v>4411013712</v>
      </c>
      <c r="AL377" s="17"/>
      <c r="AM377" s="17">
        <v>85714285713</v>
      </c>
      <c r="AN377" s="17">
        <v>1147642387</v>
      </c>
      <c r="AO377" s="17">
        <v>1601030992</v>
      </c>
      <c r="AP377" s="17">
        <v>13646621149.6</v>
      </c>
      <c r="AQ377" s="18">
        <f t="shared" si="75"/>
        <v>15169019403</v>
      </c>
      <c r="AR377" s="17">
        <v>15169019403</v>
      </c>
      <c r="AS377" s="17"/>
      <c r="AT377" s="15">
        <f t="shared" si="78"/>
        <v>1714507926814.6001</v>
      </c>
      <c r="AU377" s="18">
        <f t="shared" si="78"/>
        <v>1714507926814.6001</v>
      </c>
      <c r="AV377" s="17">
        <v>1714507926814.6001</v>
      </c>
    </row>
    <row r="378" spans="1:48" x14ac:dyDescent="0.25">
      <c r="A378" s="10">
        <v>377</v>
      </c>
      <c r="B378" s="11" t="s">
        <v>780</v>
      </c>
      <c r="C378" s="12" t="s">
        <v>781</v>
      </c>
      <c r="D378" s="13" t="s">
        <v>48</v>
      </c>
      <c r="E378" s="14">
        <f t="shared" si="66"/>
        <v>1633589046209.1499</v>
      </c>
      <c r="F378" s="15">
        <f t="shared" si="67"/>
        <v>48338998888.280006</v>
      </c>
      <c r="G378" s="16">
        <v>23803995029.960003</v>
      </c>
      <c r="H378" s="17"/>
      <c r="I378" s="17">
        <v>32153407350.470001</v>
      </c>
      <c r="J378" s="17"/>
      <c r="K378" s="17">
        <v>-10552052192.83</v>
      </c>
      <c r="L378" s="17">
        <v>25000000</v>
      </c>
      <c r="M378" s="17">
        <v>2908648700.6799998</v>
      </c>
      <c r="N378" s="17"/>
      <c r="O378" s="17"/>
      <c r="P378" s="15">
        <f t="shared" si="68"/>
        <v>32720796300</v>
      </c>
      <c r="Q378" s="17"/>
      <c r="R378" s="17">
        <v>32720796300</v>
      </c>
      <c r="S378" s="15">
        <f t="shared" si="69"/>
        <v>1447963235868.9099</v>
      </c>
      <c r="T378" s="17">
        <v>85924672461</v>
      </c>
      <c r="U378" s="17">
        <v>222103690194.04001</v>
      </c>
      <c r="V378" s="17">
        <v>481720472941.20001</v>
      </c>
      <c r="W378" s="17">
        <v>969762162677.5</v>
      </c>
      <c r="X378" s="17">
        <v>39304826765</v>
      </c>
      <c r="Y378" s="17">
        <v>120200140928.14999</v>
      </c>
      <c r="Z378" s="17">
        <v>-471052730097.97998</v>
      </c>
      <c r="AA378" s="15">
        <f t="shared" si="70"/>
        <v>0</v>
      </c>
      <c r="AB378" s="17"/>
      <c r="AC378" s="15">
        <f t="shared" si="71"/>
        <v>104566015151.95999</v>
      </c>
      <c r="AD378" s="17">
        <v>66689362122</v>
      </c>
      <c r="AE378" s="17"/>
      <c r="AF378" s="17"/>
      <c r="AG378" s="17">
        <v>37876653029.959999</v>
      </c>
      <c r="AH378" s="14">
        <f t="shared" si="72"/>
        <v>1633589046209.1602</v>
      </c>
      <c r="AI378" s="15">
        <f t="shared" si="73"/>
        <v>14691486504.860001</v>
      </c>
      <c r="AJ378" s="18">
        <f t="shared" si="74"/>
        <v>14691486504.860001</v>
      </c>
      <c r="AK378" s="17">
        <v>439783960</v>
      </c>
      <c r="AL378" s="17"/>
      <c r="AM378" s="17"/>
      <c r="AN378" s="17">
        <v>29166667</v>
      </c>
      <c r="AO378" s="17">
        <v>4327766771</v>
      </c>
      <c r="AP378" s="17">
        <v>9894769106.8600006</v>
      </c>
      <c r="AQ378" s="18">
        <f t="shared" si="75"/>
        <v>0</v>
      </c>
      <c r="AR378" s="17"/>
      <c r="AS378" s="17"/>
      <c r="AT378" s="15">
        <f t="shared" si="78"/>
        <v>1618897559704.3</v>
      </c>
      <c r="AU378" s="18">
        <f t="shared" si="78"/>
        <v>1618897559704.3</v>
      </c>
      <c r="AV378" s="17">
        <v>1618897559704.3</v>
      </c>
    </row>
    <row r="379" spans="1:48" x14ac:dyDescent="0.25">
      <c r="A379" s="10">
        <v>378</v>
      </c>
      <c r="B379" s="11" t="s">
        <v>782</v>
      </c>
      <c r="C379" s="12" t="s">
        <v>783</v>
      </c>
      <c r="D379" s="13" t="s">
        <v>48</v>
      </c>
      <c r="E379" s="14">
        <f t="shared" si="66"/>
        <v>1526935404868.1719</v>
      </c>
      <c r="F379" s="15">
        <f t="shared" si="67"/>
        <v>60491815038.629997</v>
      </c>
      <c r="G379" s="16">
        <v>44051241823</v>
      </c>
      <c r="H379" s="17"/>
      <c r="I379" s="17">
        <v>4432299935</v>
      </c>
      <c r="J379" s="17">
        <v>544694496</v>
      </c>
      <c r="K379" s="17">
        <v>-2460573999.8600001</v>
      </c>
      <c r="L379" s="17"/>
      <c r="M379" s="17">
        <v>13924152784.49</v>
      </c>
      <c r="N379" s="17"/>
      <c r="O379" s="17"/>
      <c r="P379" s="15">
        <f t="shared" si="68"/>
        <v>71452207235.229996</v>
      </c>
      <c r="Q379" s="17"/>
      <c r="R379" s="17">
        <v>71452207235.229996</v>
      </c>
      <c r="S379" s="15">
        <f t="shared" si="69"/>
        <v>1370640886782.312</v>
      </c>
      <c r="T379" s="17">
        <v>58121358416</v>
      </c>
      <c r="U379" s="17">
        <v>361734340093.27002</v>
      </c>
      <c r="V379" s="17">
        <v>550183423575.87</v>
      </c>
      <c r="W379" s="17">
        <v>1129562580688</v>
      </c>
      <c r="X379" s="17">
        <v>27343419871.75</v>
      </c>
      <c r="Y379" s="17">
        <v>74697244471.001999</v>
      </c>
      <c r="Z379" s="17">
        <v>-831001480333.57996</v>
      </c>
      <c r="AA379" s="15">
        <f t="shared" si="70"/>
        <v>0</v>
      </c>
      <c r="AB379" s="17"/>
      <c r="AC379" s="15">
        <f t="shared" si="71"/>
        <v>24350495812</v>
      </c>
      <c r="AD379" s="17"/>
      <c r="AE379" s="17"/>
      <c r="AF379" s="17">
        <v>23566112967</v>
      </c>
      <c r="AG379" s="17">
        <v>784382845</v>
      </c>
      <c r="AH379" s="14">
        <f t="shared" si="72"/>
        <v>1526935404868.24</v>
      </c>
      <c r="AI379" s="15">
        <f t="shared" si="73"/>
        <v>1903746693.4400001</v>
      </c>
      <c r="AJ379" s="18">
        <f t="shared" si="74"/>
        <v>1903746693.4400001</v>
      </c>
      <c r="AK379" s="17">
        <v>2671805</v>
      </c>
      <c r="AL379" s="17"/>
      <c r="AM379" s="17">
        <v>326616991.44</v>
      </c>
      <c r="AN379" s="17"/>
      <c r="AO379" s="17">
        <v>696747545</v>
      </c>
      <c r="AP379" s="17">
        <v>877710352</v>
      </c>
      <c r="AQ379" s="18">
        <f t="shared" si="75"/>
        <v>0</v>
      </c>
      <c r="AR379" s="17"/>
      <c r="AS379" s="17"/>
      <c r="AT379" s="15">
        <f t="shared" si="78"/>
        <v>1525031658174.8</v>
      </c>
      <c r="AU379" s="18">
        <f t="shared" si="78"/>
        <v>1525031658174.8</v>
      </c>
      <c r="AV379" s="17">
        <v>1525031658174.8</v>
      </c>
    </row>
    <row r="380" spans="1:48" x14ac:dyDescent="0.25">
      <c r="A380" s="10">
        <v>379</v>
      </c>
      <c r="B380" s="11" t="s">
        <v>784</v>
      </c>
      <c r="C380" s="12" t="s">
        <v>785</v>
      </c>
      <c r="D380" s="13" t="s">
        <v>48</v>
      </c>
      <c r="E380" s="14">
        <f t="shared" si="66"/>
        <v>1724794101516.3804</v>
      </c>
      <c r="F380" s="15">
        <f t="shared" si="67"/>
        <v>107239705727.63</v>
      </c>
      <c r="G380" s="16">
        <v>77289971708.279999</v>
      </c>
      <c r="H380" s="17"/>
      <c r="I380" s="17">
        <v>21923036893.34</v>
      </c>
      <c r="J380" s="17">
        <v>824356684</v>
      </c>
      <c r="K380" s="17">
        <v>-1625567004.95</v>
      </c>
      <c r="L380" s="17"/>
      <c r="M380" s="17">
        <v>8827907446.9599991</v>
      </c>
      <c r="N380" s="17"/>
      <c r="O380" s="17"/>
      <c r="P380" s="15">
        <f t="shared" si="68"/>
        <v>53461164244.400002</v>
      </c>
      <c r="Q380" s="17">
        <v>395478500</v>
      </c>
      <c r="R380" s="17">
        <v>53065685744.400002</v>
      </c>
      <c r="S380" s="15">
        <f t="shared" si="69"/>
        <v>1421017218400.8403</v>
      </c>
      <c r="T380" s="17">
        <v>155951123788.59</v>
      </c>
      <c r="U380" s="17">
        <v>268641050659.42001</v>
      </c>
      <c r="V380" s="17">
        <v>561968337496.12</v>
      </c>
      <c r="W380" s="17">
        <v>1156386241685.5901</v>
      </c>
      <c r="X380" s="17">
        <v>19066763656.939999</v>
      </c>
      <c r="Y380" s="17">
        <v>13998604254.1</v>
      </c>
      <c r="Z380" s="17">
        <v>-754994903139.92004</v>
      </c>
      <c r="AA380" s="15">
        <f t="shared" si="70"/>
        <v>0</v>
      </c>
      <c r="AB380" s="17"/>
      <c r="AC380" s="15">
        <f t="shared" si="71"/>
        <v>143076013143.51001</v>
      </c>
      <c r="AD380" s="17">
        <v>2785588000</v>
      </c>
      <c r="AE380" s="17">
        <v>99846913171.990005</v>
      </c>
      <c r="AF380" s="17">
        <v>18567777749</v>
      </c>
      <c r="AG380" s="17">
        <v>21875734222.52</v>
      </c>
      <c r="AH380" s="14">
        <f t="shared" si="72"/>
        <v>1724794101516.3799</v>
      </c>
      <c r="AI380" s="15">
        <f t="shared" si="73"/>
        <v>5184546817</v>
      </c>
      <c r="AJ380" s="18">
        <f t="shared" si="74"/>
        <v>5184546817</v>
      </c>
      <c r="AK380" s="17">
        <v>96915884</v>
      </c>
      <c r="AL380" s="17"/>
      <c r="AM380" s="17"/>
      <c r="AN380" s="17">
        <v>20000000</v>
      </c>
      <c r="AO380" s="17">
        <v>4600952536</v>
      </c>
      <c r="AP380" s="17">
        <v>466678397</v>
      </c>
      <c r="AQ380" s="18">
        <f t="shared" si="75"/>
        <v>0</v>
      </c>
      <c r="AR380" s="17"/>
      <c r="AS380" s="17"/>
      <c r="AT380" s="15">
        <f t="shared" si="78"/>
        <v>1719609554699.3799</v>
      </c>
      <c r="AU380" s="18">
        <f t="shared" si="78"/>
        <v>1719609554699.3799</v>
      </c>
      <c r="AV380" s="17">
        <v>1719609554699.3799</v>
      </c>
    </row>
    <row r="381" spans="1:48" x14ac:dyDescent="0.25">
      <c r="A381" s="10">
        <v>380</v>
      </c>
      <c r="B381" s="11" t="s">
        <v>786</v>
      </c>
      <c r="C381" s="12" t="s">
        <v>787</v>
      </c>
      <c r="D381" s="13" t="s">
        <v>48</v>
      </c>
      <c r="E381" s="14">
        <f t="shared" si="66"/>
        <v>1289475940001.4827</v>
      </c>
      <c r="F381" s="15">
        <f t="shared" si="67"/>
        <v>37503771604.639999</v>
      </c>
      <c r="G381" s="16">
        <v>23267780692</v>
      </c>
      <c r="H381" s="17"/>
      <c r="I381" s="17">
        <v>16442272195</v>
      </c>
      <c r="J381" s="17">
        <v>4705003106.96</v>
      </c>
      <c r="K381" s="17">
        <v>-10874820502.26</v>
      </c>
      <c r="L381" s="17"/>
      <c r="M381" s="17">
        <v>3963536112.9400001</v>
      </c>
      <c r="N381" s="17"/>
      <c r="O381" s="17"/>
      <c r="P381" s="15">
        <f t="shared" si="68"/>
        <v>11906983559</v>
      </c>
      <c r="Q381" s="17"/>
      <c r="R381" s="17">
        <v>11906983559</v>
      </c>
      <c r="S381" s="15">
        <f t="shared" si="69"/>
        <v>1226283945009.4429</v>
      </c>
      <c r="T381" s="17">
        <v>57582053811</v>
      </c>
      <c r="U381" s="17">
        <v>364075061422.59998</v>
      </c>
      <c r="V381" s="17">
        <v>714448081780.43005</v>
      </c>
      <c r="W381" s="17">
        <v>760400118117.89001</v>
      </c>
      <c r="X381" s="17">
        <v>36175192568</v>
      </c>
      <c r="Y381" s="17">
        <v>543200000</v>
      </c>
      <c r="Z381" s="17">
        <v>-706939762690.47693</v>
      </c>
      <c r="AA381" s="15">
        <f t="shared" si="70"/>
        <v>0</v>
      </c>
      <c r="AB381" s="17"/>
      <c r="AC381" s="15">
        <f t="shared" si="71"/>
        <v>13781239828.4</v>
      </c>
      <c r="AD381" s="17">
        <v>134811473.40000001</v>
      </c>
      <c r="AE381" s="17"/>
      <c r="AF381" s="17"/>
      <c r="AG381" s="17">
        <v>13646428355</v>
      </c>
      <c r="AH381" s="14">
        <f t="shared" si="72"/>
        <v>1289475940001.4832</v>
      </c>
      <c r="AI381" s="15">
        <f t="shared" si="73"/>
        <v>4264757200</v>
      </c>
      <c r="AJ381" s="18">
        <f t="shared" si="74"/>
        <v>4264757200</v>
      </c>
      <c r="AK381" s="17">
        <v>2804154649</v>
      </c>
      <c r="AL381" s="17"/>
      <c r="AM381" s="17"/>
      <c r="AN381" s="17"/>
      <c r="AO381" s="17">
        <v>23760000</v>
      </c>
      <c r="AP381" s="17">
        <v>1436842551</v>
      </c>
      <c r="AQ381" s="18">
        <f t="shared" si="75"/>
        <v>0</v>
      </c>
      <c r="AR381" s="17"/>
      <c r="AS381" s="17"/>
      <c r="AT381" s="15">
        <f t="shared" si="78"/>
        <v>1285211182801.4832</v>
      </c>
      <c r="AU381" s="18">
        <f t="shared" si="78"/>
        <v>1285211182801.4832</v>
      </c>
      <c r="AV381" s="17">
        <v>1285211182801.4832</v>
      </c>
    </row>
    <row r="382" spans="1:48" x14ac:dyDescent="0.25">
      <c r="A382" s="10">
        <v>381</v>
      </c>
      <c r="B382" s="11" t="s">
        <v>788</v>
      </c>
      <c r="C382" s="12" t="s">
        <v>789</v>
      </c>
      <c r="D382" s="13" t="s">
        <v>48</v>
      </c>
      <c r="E382" s="14">
        <f t="shared" si="66"/>
        <v>1240579431612.0898</v>
      </c>
      <c r="F382" s="15">
        <f t="shared" si="67"/>
        <v>22966306063.719997</v>
      </c>
      <c r="G382" s="16">
        <v>15452855831.02</v>
      </c>
      <c r="H382" s="17"/>
      <c r="I382" s="17">
        <v>6982902815.1499996</v>
      </c>
      <c r="J382" s="17"/>
      <c r="K382" s="17">
        <v>-2554300095.0799999</v>
      </c>
      <c r="L382" s="17"/>
      <c r="M382" s="17">
        <v>3084847512.6300001</v>
      </c>
      <c r="N382" s="17"/>
      <c r="O382" s="17"/>
      <c r="P382" s="15">
        <f t="shared" si="68"/>
        <v>23276341000</v>
      </c>
      <c r="Q382" s="17">
        <v>1096341000</v>
      </c>
      <c r="R382" s="17">
        <v>22180000000</v>
      </c>
      <c r="S382" s="15">
        <f t="shared" si="69"/>
        <v>1090946475059.1498</v>
      </c>
      <c r="T382" s="17">
        <v>100451049541.17999</v>
      </c>
      <c r="U382" s="17">
        <v>219621334076.01999</v>
      </c>
      <c r="V382" s="17">
        <v>697342753926.45996</v>
      </c>
      <c r="W382" s="17">
        <v>835512787940.45996</v>
      </c>
      <c r="X382" s="17">
        <v>5040828153.9300003</v>
      </c>
      <c r="Y382" s="17"/>
      <c r="Z382" s="17">
        <v>-767022278578.90002</v>
      </c>
      <c r="AA382" s="15">
        <f t="shared" si="70"/>
        <v>0</v>
      </c>
      <c r="AB382" s="17"/>
      <c r="AC382" s="15">
        <f t="shared" si="71"/>
        <v>103390309489.22</v>
      </c>
      <c r="AD382" s="17"/>
      <c r="AE382" s="17"/>
      <c r="AF382" s="17">
        <v>1633450000</v>
      </c>
      <c r="AG382" s="17">
        <v>101756859489.22</v>
      </c>
      <c r="AH382" s="14">
        <f t="shared" si="72"/>
        <v>1240579431612.0701</v>
      </c>
      <c r="AI382" s="15">
        <f t="shared" si="73"/>
        <v>4991954649</v>
      </c>
      <c r="AJ382" s="18">
        <f t="shared" si="74"/>
        <v>4991954649</v>
      </c>
      <c r="AK382" s="17">
        <v>207479077</v>
      </c>
      <c r="AL382" s="17"/>
      <c r="AM382" s="17"/>
      <c r="AN382" s="17"/>
      <c r="AO382" s="17"/>
      <c r="AP382" s="17">
        <v>4784475572</v>
      </c>
      <c r="AQ382" s="18">
        <f t="shared" si="75"/>
        <v>0</v>
      </c>
      <c r="AR382" s="17"/>
      <c r="AS382" s="17"/>
      <c r="AT382" s="15">
        <f t="shared" ref="AT382:AU401" si="79">SUM(AU382)</f>
        <v>1235587476963.0701</v>
      </c>
      <c r="AU382" s="18">
        <f t="shared" si="79"/>
        <v>1235587476963.0701</v>
      </c>
      <c r="AV382" s="17">
        <v>1235587476963.0701</v>
      </c>
    </row>
    <row r="383" spans="1:48" x14ac:dyDescent="0.25">
      <c r="A383" s="10">
        <v>382</v>
      </c>
      <c r="B383" s="11" t="s">
        <v>790</v>
      </c>
      <c r="C383" s="12" t="s">
        <v>791</v>
      </c>
      <c r="D383" s="13" t="s">
        <v>59</v>
      </c>
      <c r="E383" s="14">
        <f t="shared" si="66"/>
        <v>910534541387.28015</v>
      </c>
      <c r="F383" s="15">
        <f t="shared" si="67"/>
        <v>14225678594.379999</v>
      </c>
      <c r="G383" s="16">
        <v>980435549</v>
      </c>
      <c r="H383" s="17"/>
      <c r="I383" s="17">
        <v>2714684373.7399998</v>
      </c>
      <c r="J383" s="17">
        <v>3713938360</v>
      </c>
      <c r="K383" s="17">
        <v>-157445731.43000001</v>
      </c>
      <c r="L383" s="17">
        <v>8750000</v>
      </c>
      <c r="M383" s="17">
        <v>6965316043.0699997</v>
      </c>
      <c r="N383" s="17"/>
      <c r="O383" s="17"/>
      <c r="P383" s="15">
        <f t="shared" si="68"/>
        <v>5500000000</v>
      </c>
      <c r="Q383" s="17"/>
      <c r="R383" s="17">
        <v>5500000000</v>
      </c>
      <c r="S383" s="15">
        <f t="shared" si="69"/>
        <v>867844355392.90015</v>
      </c>
      <c r="T383" s="17">
        <v>28695359800</v>
      </c>
      <c r="U383" s="17">
        <v>187715585525</v>
      </c>
      <c r="V383" s="17">
        <v>315121291745.33002</v>
      </c>
      <c r="W383" s="17">
        <v>508820933431</v>
      </c>
      <c r="X383" s="17">
        <v>11316059500</v>
      </c>
      <c r="Y383" s="17">
        <v>18953056453.669998</v>
      </c>
      <c r="Z383" s="17">
        <v>-202777931062.10001</v>
      </c>
      <c r="AA383" s="15">
        <f t="shared" si="70"/>
        <v>0</v>
      </c>
      <c r="AB383" s="17"/>
      <c r="AC383" s="15">
        <f t="shared" si="71"/>
        <v>22964507400</v>
      </c>
      <c r="AD383" s="17"/>
      <c r="AE383" s="17"/>
      <c r="AF383" s="17">
        <v>21888931200</v>
      </c>
      <c r="AG383" s="17">
        <v>1075576200</v>
      </c>
      <c r="AH383" s="14">
        <f t="shared" si="72"/>
        <v>910534541387.28003</v>
      </c>
      <c r="AI383" s="15">
        <f t="shared" si="73"/>
        <v>9549168303</v>
      </c>
      <c r="AJ383" s="18">
        <f t="shared" si="74"/>
        <v>9549168303</v>
      </c>
      <c r="AK383" s="17">
        <v>185416701</v>
      </c>
      <c r="AL383" s="17"/>
      <c r="AM383" s="17"/>
      <c r="AN383" s="17"/>
      <c r="AO383" s="17"/>
      <c r="AP383" s="17">
        <v>9363751602</v>
      </c>
      <c r="AQ383" s="18">
        <f t="shared" si="75"/>
        <v>0</v>
      </c>
      <c r="AR383" s="17"/>
      <c r="AS383" s="17"/>
      <c r="AT383" s="15">
        <f t="shared" si="79"/>
        <v>900985373084.28003</v>
      </c>
      <c r="AU383" s="18">
        <f t="shared" si="79"/>
        <v>900985373084.28003</v>
      </c>
      <c r="AV383" s="17">
        <v>900985373084.28003</v>
      </c>
    </row>
    <row r="384" spans="1:48" x14ac:dyDescent="0.25">
      <c r="A384" s="10">
        <v>383</v>
      </c>
      <c r="B384" s="11" t="s">
        <v>792</v>
      </c>
      <c r="C384" s="12" t="s">
        <v>793</v>
      </c>
      <c r="D384" s="13" t="s">
        <v>48</v>
      </c>
      <c r="E384" s="14">
        <f t="shared" si="66"/>
        <v>1031259994868.4</v>
      </c>
      <c r="F384" s="15">
        <f t="shared" si="67"/>
        <v>49594580136.920006</v>
      </c>
      <c r="G384" s="16">
        <v>34336448065.029999</v>
      </c>
      <c r="H384" s="17"/>
      <c r="I384" s="17">
        <v>13801831260</v>
      </c>
      <c r="J384" s="17"/>
      <c r="K384" s="17">
        <v>-5053049640.5600004</v>
      </c>
      <c r="L384" s="17">
        <v>5833333.3300000001</v>
      </c>
      <c r="M384" s="17">
        <v>6503517119.1199999</v>
      </c>
      <c r="N384" s="17"/>
      <c r="O384" s="17"/>
      <c r="P384" s="15">
        <f t="shared" si="68"/>
        <v>20581697275.48</v>
      </c>
      <c r="Q384" s="17"/>
      <c r="R384" s="17">
        <v>20581697275.48</v>
      </c>
      <c r="S384" s="15">
        <f t="shared" si="69"/>
        <v>957820655544</v>
      </c>
      <c r="T384" s="17">
        <v>28870440431</v>
      </c>
      <c r="U384" s="17">
        <v>184421468994.10001</v>
      </c>
      <c r="V384" s="17">
        <v>447429691274.79999</v>
      </c>
      <c r="W384" s="17">
        <v>516731979849.90002</v>
      </c>
      <c r="X384" s="17">
        <v>21331035207.700001</v>
      </c>
      <c r="Y384" s="17">
        <v>16962860959</v>
      </c>
      <c r="Z384" s="17">
        <v>-257926821172.5</v>
      </c>
      <c r="AA384" s="15">
        <f t="shared" si="70"/>
        <v>0</v>
      </c>
      <c r="AB384" s="17"/>
      <c r="AC384" s="15">
        <f t="shared" si="71"/>
        <v>3263061912</v>
      </c>
      <c r="AD384" s="17"/>
      <c r="AE384" s="17"/>
      <c r="AF384" s="17">
        <v>1335610000</v>
      </c>
      <c r="AG384" s="17">
        <v>1927451912</v>
      </c>
      <c r="AH384" s="14">
        <f t="shared" si="72"/>
        <v>1031259994868.4</v>
      </c>
      <c r="AI384" s="15">
        <f t="shared" si="73"/>
        <v>1598146333.4099998</v>
      </c>
      <c r="AJ384" s="18">
        <f t="shared" si="74"/>
        <v>1598146333.4099998</v>
      </c>
      <c r="AK384" s="17">
        <v>642068395.40999997</v>
      </c>
      <c r="AL384" s="17"/>
      <c r="AM384" s="17"/>
      <c r="AN384" s="17"/>
      <c r="AO384" s="17"/>
      <c r="AP384" s="17">
        <v>956077938</v>
      </c>
      <c r="AQ384" s="18">
        <f t="shared" si="75"/>
        <v>0</v>
      </c>
      <c r="AR384" s="17"/>
      <c r="AS384" s="17"/>
      <c r="AT384" s="15">
        <f t="shared" si="79"/>
        <v>1029661848534.99</v>
      </c>
      <c r="AU384" s="18">
        <f t="shared" si="79"/>
        <v>1029661848534.99</v>
      </c>
      <c r="AV384" s="17">
        <v>1029661848534.99</v>
      </c>
    </row>
    <row r="385" spans="1:48" x14ac:dyDescent="0.25">
      <c r="A385" s="10">
        <v>384</v>
      </c>
      <c r="B385" s="11" t="s">
        <v>794</v>
      </c>
      <c r="C385" s="12" t="s">
        <v>795</v>
      </c>
      <c r="D385" s="13" t="s">
        <v>48</v>
      </c>
      <c r="E385" s="14">
        <f t="shared" si="66"/>
        <v>843573294347</v>
      </c>
      <c r="F385" s="15">
        <f t="shared" si="67"/>
        <v>66424287931</v>
      </c>
      <c r="G385" s="16">
        <v>57838160439</v>
      </c>
      <c r="H385" s="17"/>
      <c r="I385" s="17">
        <v>4573803075</v>
      </c>
      <c r="J385" s="17"/>
      <c r="K385" s="17">
        <v>-131147605</v>
      </c>
      <c r="L385" s="17"/>
      <c r="M385" s="17">
        <v>4143472022</v>
      </c>
      <c r="N385" s="17"/>
      <c r="O385" s="17"/>
      <c r="P385" s="15">
        <f t="shared" si="68"/>
        <v>3500000000</v>
      </c>
      <c r="Q385" s="17"/>
      <c r="R385" s="17">
        <v>3500000000</v>
      </c>
      <c r="S385" s="15">
        <f t="shared" si="69"/>
        <v>771253854979</v>
      </c>
      <c r="T385" s="17">
        <v>2394250000</v>
      </c>
      <c r="U385" s="17">
        <v>86248484440</v>
      </c>
      <c r="V385" s="17">
        <v>129224286296</v>
      </c>
      <c r="W385" s="17">
        <v>636784777716</v>
      </c>
      <c r="X385" s="17">
        <v>9003226000</v>
      </c>
      <c r="Y385" s="17">
        <v>27447519772</v>
      </c>
      <c r="Z385" s="17">
        <v>-119848689245</v>
      </c>
      <c r="AA385" s="15">
        <f t="shared" si="70"/>
        <v>0</v>
      </c>
      <c r="AB385" s="17"/>
      <c r="AC385" s="15">
        <f t="shared" si="71"/>
        <v>2395151437</v>
      </c>
      <c r="AD385" s="17"/>
      <c r="AE385" s="17"/>
      <c r="AF385" s="17">
        <v>48000000</v>
      </c>
      <c r="AG385" s="17">
        <v>2347151437</v>
      </c>
      <c r="AH385" s="14">
        <f t="shared" si="72"/>
        <v>843573294347</v>
      </c>
      <c r="AI385" s="15">
        <f t="shared" si="73"/>
        <v>7914095818</v>
      </c>
      <c r="AJ385" s="18">
        <f t="shared" si="74"/>
        <v>7914095818</v>
      </c>
      <c r="AK385" s="17">
        <v>4329264187</v>
      </c>
      <c r="AL385" s="17"/>
      <c r="AM385" s="17"/>
      <c r="AN385" s="17"/>
      <c r="AO385" s="17">
        <v>512510</v>
      </c>
      <c r="AP385" s="17">
        <v>3584319121</v>
      </c>
      <c r="AQ385" s="18">
        <f t="shared" si="75"/>
        <v>0</v>
      </c>
      <c r="AR385" s="17"/>
      <c r="AS385" s="17"/>
      <c r="AT385" s="15">
        <f t="shared" si="79"/>
        <v>835659198529</v>
      </c>
      <c r="AU385" s="18">
        <f t="shared" si="79"/>
        <v>835659198529</v>
      </c>
      <c r="AV385" s="17">
        <v>835659198529</v>
      </c>
    </row>
    <row r="386" spans="1:48" x14ac:dyDescent="0.25">
      <c r="A386" s="10">
        <v>385</v>
      </c>
      <c r="B386" s="11" t="s">
        <v>796</v>
      </c>
      <c r="C386" s="12" t="s">
        <v>797</v>
      </c>
      <c r="D386" s="13" t="s">
        <v>48</v>
      </c>
      <c r="E386" s="14">
        <f t="shared" ref="E386:E449" si="80">F386+P386+S386+AA386+AC386</f>
        <v>1558740830861.1599</v>
      </c>
      <c r="F386" s="15">
        <f t="shared" ref="F386:F449" si="81">SUM(G386:O386)</f>
        <v>81736257738.449997</v>
      </c>
      <c r="G386" s="16">
        <v>74224121171</v>
      </c>
      <c r="H386" s="17"/>
      <c r="I386" s="17">
        <v>4601920558</v>
      </c>
      <c r="J386" s="17">
        <v>2999470</v>
      </c>
      <c r="K386" s="17">
        <v>-802388627.04999995</v>
      </c>
      <c r="L386" s="17"/>
      <c r="M386" s="17">
        <v>3709605166.5</v>
      </c>
      <c r="N386" s="17"/>
      <c r="O386" s="17"/>
      <c r="P386" s="15">
        <f t="shared" ref="P386:P449" si="82">SUM(Q386:R386)</f>
        <v>4000000000</v>
      </c>
      <c r="Q386" s="17"/>
      <c r="R386" s="17">
        <v>4000000000</v>
      </c>
      <c r="S386" s="15">
        <f t="shared" ref="S386:S449" si="83">SUM(T386:Z386)</f>
        <v>1454042037169.99</v>
      </c>
      <c r="T386" s="17">
        <v>663623974271.71997</v>
      </c>
      <c r="U386" s="17">
        <v>123131748270.3</v>
      </c>
      <c r="V386" s="17">
        <v>255099861247.39001</v>
      </c>
      <c r="W386" s="17">
        <v>696495998715.06995</v>
      </c>
      <c r="X386" s="17">
        <v>18878165481.77</v>
      </c>
      <c r="Y386" s="17">
        <v>4039192392.1900001</v>
      </c>
      <c r="Z386" s="17">
        <v>-307226903208.45001</v>
      </c>
      <c r="AA386" s="15">
        <f t="shared" ref="AA386:AA449" si="84">SUM(AB386)</f>
        <v>0</v>
      </c>
      <c r="AB386" s="17"/>
      <c r="AC386" s="15">
        <f t="shared" ref="AC386:AC449" si="85">SUM(AD386:AG386)</f>
        <v>18962535952.720001</v>
      </c>
      <c r="AD386" s="17"/>
      <c r="AE386" s="17"/>
      <c r="AF386" s="17">
        <v>631314000</v>
      </c>
      <c r="AG386" s="17">
        <v>18331221952.720001</v>
      </c>
      <c r="AH386" s="14">
        <f t="shared" ref="AH386:AH449" si="86">AI386+AT386</f>
        <v>1558740830861.1602</v>
      </c>
      <c r="AI386" s="15">
        <f t="shared" ref="AI386:AI449" si="87">SUM(AJ386+AQ386)</f>
        <v>5230158063.8699999</v>
      </c>
      <c r="AJ386" s="18">
        <f t="shared" ref="AJ386:AJ449" si="88">SUM(AK386:AP386)</f>
        <v>5230158063.8699999</v>
      </c>
      <c r="AK386" s="17"/>
      <c r="AL386" s="17"/>
      <c r="AM386" s="17"/>
      <c r="AN386" s="17"/>
      <c r="AO386" s="17">
        <v>651532290.87</v>
      </c>
      <c r="AP386" s="17">
        <v>4578625773</v>
      </c>
      <c r="AQ386" s="18">
        <f t="shared" ref="AQ386:AQ449" si="89">SUM(AR386:AS386)</f>
        <v>0</v>
      </c>
      <c r="AR386" s="17"/>
      <c r="AS386" s="17"/>
      <c r="AT386" s="15">
        <f t="shared" si="79"/>
        <v>1553510672797.29</v>
      </c>
      <c r="AU386" s="18">
        <f t="shared" si="79"/>
        <v>1553510672797.29</v>
      </c>
      <c r="AV386" s="17">
        <v>1553510672797.29</v>
      </c>
    </row>
    <row r="387" spans="1:48" x14ac:dyDescent="0.25">
      <c r="A387" s="10">
        <v>386</v>
      </c>
      <c r="B387" s="11" t="s">
        <v>798</v>
      </c>
      <c r="C387" s="12" t="s">
        <v>799</v>
      </c>
      <c r="D387" s="13" t="s">
        <v>48</v>
      </c>
      <c r="E387" s="14">
        <f t="shared" si="80"/>
        <v>910919999634.46997</v>
      </c>
      <c r="F387" s="15">
        <f t="shared" si="81"/>
        <v>58416411972.440002</v>
      </c>
      <c r="G387" s="16">
        <v>50591142038.400002</v>
      </c>
      <c r="H387" s="17"/>
      <c r="I387" s="17">
        <v>533714810</v>
      </c>
      <c r="J387" s="17">
        <v>2355529350</v>
      </c>
      <c r="K387" s="17">
        <v>-347297077.81</v>
      </c>
      <c r="L387" s="17"/>
      <c r="M387" s="17">
        <v>5283322851.8500004</v>
      </c>
      <c r="N387" s="17"/>
      <c r="O387" s="17"/>
      <c r="P387" s="15">
        <f t="shared" si="82"/>
        <v>51704638569.959999</v>
      </c>
      <c r="Q387" s="17">
        <v>51704638569.959999</v>
      </c>
      <c r="R387" s="17"/>
      <c r="S387" s="15">
        <f t="shared" si="83"/>
        <v>800717649092.06995</v>
      </c>
      <c r="T387" s="17">
        <v>92889826764.679993</v>
      </c>
      <c r="U387" s="17">
        <v>116676977077.81</v>
      </c>
      <c r="V387" s="17">
        <v>174189387411.45999</v>
      </c>
      <c r="W387" s="17">
        <v>551165736387.30005</v>
      </c>
      <c r="X387" s="17">
        <v>18827459892.599998</v>
      </c>
      <c r="Y387" s="17">
        <v>11376956804</v>
      </c>
      <c r="Z387" s="17">
        <v>-164408695245.78</v>
      </c>
      <c r="AA387" s="15">
        <f t="shared" si="84"/>
        <v>0</v>
      </c>
      <c r="AB387" s="17"/>
      <c r="AC387" s="15">
        <f t="shared" si="85"/>
        <v>81300000</v>
      </c>
      <c r="AD387" s="17"/>
      <c r="AE387" s="17"/>
      <c r="AF387" s="17">
        <v>81300000</v>
      </c>
      <c r="AG387" s="17"/>
      <c r="AH387" s="14">
        <f t="shared" si="86"/>
        <v>910919999634.47998</v>
      </c>
      <c r="AI387" s="15">
        <f t="shared" si="87"/>
        <v>386382441</v>
      </c>
      <c r="AJ387" s="18">
        <f t="shared" si="88"/>
        <v>386382441</v>
      </c>
      <c r="AK387" s="17">
        <v>9625009</v>
      </c>
      <c r="AL387" s="17"/>
      <c r="AM387" s="17"/>
      <c r="AN387" s="17"/>
      <c r="AO387" s="17"/>
      <c r="AP387" s="17">
        <v>376757432</v>
      </c>
      <c r="AQ387" s="18">
        <f t="shared" si="89"/>
        <v>0</v>
      </c>
      <c r="AR387" s="17"/>
      <c r="AS387" s="17"/>
      <c r="AT387" s="15">
        <f t="shared" si="79"/>
        <v>910533617193.47998</v>
      </c>
      <c r="AU387" s="18">
        <f t="shared" si="79"/>
        <v>910533617193.47998</v>
      </c>
      <c r="AV387" s="17">
        <v>910533617193.47998</v>
      </c>
    </row>
    <row r="388" spans="1:48" x14ac:dyDescent="0.25">
      <c r="A388" s="10">
        <v>387</v>
      </c>
      <c r="B388" s="11" t="s">
        <v>800</v>
      </c>
      <c r="C388" s="12" t="s">
        <v>1178</v>
      </c>
      <c r="D388" s="13" t="s">
        <v>48</v>
      </c>
      <c r="E388" s="14">
        <f t="shared" si="80"/>
        <v>10426548615357.529</v>
      </c>
      <c r="F388" s="15">
        <f t="shared" si="81"/>
        <v>1035138540288.8099</v>
      </c>
      <c r="G388" s="16">
        <v>702345385366.46997</v>
      </c>
      <c r="H388" s="17"/>
      <c r="I388" s="17">
        <v>249522949623.73001</v>
      </c>
      <c r="J388" s="17">
        <v>4019411332</v>
      </c>
      <c r="K388" s="17">
        <v>-18792299300.18</v>
      </c>
      <c r="L388" s="17">
        <v>1040694453.28</v>
      </c>
      <c r="M388" s="17">
        <v>97002398813.509995</v>
      </c>
      <c r="N388" s="17"/>
      <c r="O388" s="17"/>
      <c r="P388" s="15">
        <f t="shared" si="82"/>
        <v>1181822481420.0701</v>
      </c>
      <c r="Q388" s="17">
        <v>3019169375</v>
      </c>
      <c r="R388" s="17">
        <v>1178803312045.0701</v>
      </c>
      <c r="S388" s="15">
        <f t="shared" si="83"/>
        <v>7473548024902.3906</v>
      </c>
      <c r="T388" s="17">
        <v>4087270627470.23</v>
      </c>
      <c r="U388" s="17">
        <v>1352612850236.9399</v>
      </c>
      <c r="V388" s="17">
        <v>1967779583359.25</v>
      </c>
      <c r="W388" s="17">
        <v>2805863639783.1499</v>
      </c>
      <c r="X388" s="17">
        <v>59558717173.580002</v>
      </c>
      <c r="Y388" s="17">
        <v>8313342350</v>
      </c>
      <c r="Z388" s="17">
        <v>-2807850735470.7598</v>
      </c>
      <c r="AA388" s="15">
        <f t="shared" si="84"/>
        <v>0</v>
      </c>
      <c r="AB388" s="17"/>
      <c r="AC388" s="15">
        <f t="shared" si="85"/>
        <v>736039568746.26001</v>
      </c>
      <c r="AD388" s="17"/>
      <c r="AE388" s="17">
        <v>590320160599.32996</v>
      </c>
      <c r="AF388" s="17">
        <v>3798403330</v>
      </c>
      <c r="AG388" s="17">
        <v>141921004816.92999</v>
      </c>
      <c r="AH388" s="14">
        <f t="shared" si="86"/>
        <v>10426548615357.529</v>
      </c>
      <c r="AI388" s="15">
        <f t="shared" si="87"/>
        <v>156762314144.17996</v>
      </c>
      <c r="AJ388" s="18">
        <f t="shared" si="88"/>
        <v>156762314144.17996</v>
      </c>
      <c r="AK388" s="17"/>
      <c r="AL388" s="17"/>
      <c r="AM388" s="17"/>
      <c r="AN388" s="17">
        <v>18094914131.860001</v>
      </c>
      <c r="AO388" s="17">
        <v>138183755022.79999</v>
      </c>
      <c r="AP388" s="17">
        <v>483644989.51999998</v>
      </c>
      <c r="AQ388" s="18">
        <f t="shared" si="89"/>
        <v>0</v>
      </c>
      <c r="AR388" s="17"/>
      <c r="AS388" s="17"/>
      <c r="AT388" s="15">
        <f t="shared" si="79"/>
        <v>10269786301213.35</v>
      </c>
      <c r="AU388" s="18">
        <f t="shared" si="79"/>
        <v>10269786301213.35</v>
      </c>
      <c r="AV388" s="17">
        <v>10269786301213.35</v>
      </c>
    </row>
    <row r="389" spans="1:48" x14ac:dyDescent="0.25">
      <c r="A389" s="10">
        <v>388</v>
      </c>
      <c r="B389" s="11" t="s">
        <v>801</v>
      </c>
      <c r="C389" s="12" t="s">
        <v>802</v>
      </c>
      <c r="D389" s="13" t="s">
        <v>48</v>
      </c>
      <c r="E389" s="14">
        <f t="shared" si="80"/>
        <v>13547271190616.051</v>
      </c>
      <c r="F389" s="15">
        <f t="shared" si="81"/>
        <v>1166731976000.6001</v>
      </c>
      <c r="G389" s="16">
        <v>221409205719.79001</v>
      </c>
      <c r="H389" s="17"/>
      <c r="I389" s="17">
        <v>977651230260.53003</v>
      </c>
      <c r="J389" s="17"/>
      <c r="K389" s="17">
        <v>-383810059501.97998</v>
      </c>
      <c r="L389" s="17">
        <v>315520138.50999999</v>
      </c>
      <c r="M389" s="17">
        <v>351166079383.75</v>
      </c>
      <c r="N389" s="17"/>
      <c r="O389" s="17"/>
      <c r="P389" s="15">
        <f t="shared" si="82"/>
        <v>1825428324830.5</v>
      </c>
      <c r="Q389" s="17">
        <v>20356953596</v>
      </c>
      <c r="R389" s="17">
        <v>1805071371234.5</v>
      </c>
      <c r="S389" s="15">
        <f t="shared" si="83"/>
        <v>10084170547402.301</v>
      </c>
      <c r="T389" s="17">
        <v>4691234221224</v>
      </c>
      <c r="U389" s="17">
        <v>1542989923937.5</v>
      </c>
      <c r="V389" s="17">
        <v>2606756042670.8999</v>
      </c>
      <c r="W389" s="17">
        <v>3665664900501.1001</v>
      </c>
      <c r="X389" s="17">
        <v>80511581346.520004</v>
      </c>
      <c r="Y389" s="17">
        <v>228753285853.38</v>
      </c>
      <c r="Z389" s="17">
        <v>-2731739408131.1001</v>
      </c>
      <c r="AA389" s="15">
        <f t="shared" si="84"/>
        <v>0</v>
      </c>
      <c r="AB389" s="17"/>
      <c r="AC389" s="15">
        <f t="shared" si="85"/>
        <v>470940342382.65002</v>
      </c>
      <c r="AD389" s="17"/>
      <c r="AE389" s="17"/>
      <c r="AF389" s="17">
        <v>3917118059</v>
      </c>
      <c r="AG389" s="17">
        <v>467023224323.65002</v>
      </c>
      <c r="AH389" s="14">
        <f t="shared" si="86"/>
        <v>13547271190616.301</v>
      </c>
      <c r="AI389" s="15">
        <f t="shared" si="87"/>
        <v>734758735930.30005</v>
      </c>
      <c r="AJ389" s="18">
        <f t="shared" si="88"/>
        <v>734758735930.30005</v>
      </c>
      <c r="AK389" s="17">
        <v>2895177</v>
      </c>
      <c r="AL389" s="17"/>
      <c r="AM389" s="17"/>
      <c r="AN389" s="17">
        <v>17952497062.529999</v>
      </c>
      <c r="AO389" s="17">
        <v>331269395625.31</v>
      </c>
      <c r="AP389" s="17">
        <v>385533948065.46002</v>
      </c>
      <c r="AQ389" s="18">
        <f t="shared" si="89"/>
        <v>0</v>
      </c>
      <c r="AR389" s="17"/>
      <c r="AS389" s="17"/>
      <c r="AT389" s="15">
        <f t="shared" si="79"/>
        <v>12812512454686</v>
      </c>
      <c r="AU389" s="18">
        <f t="shared" si="79"/>
        <v>12812512454686</v>
      </c>
      <c r="AV389" s="17">
        <v>12812512454686</v>
      </c>
    </row>
    <row r="390" spans="1:48" x14ac:dyDescent="0.25">
      <c r="A390" s="10">
        <v>389</v>
      </c>
      <c r="B390" s="11" t="s">
        <v>803</v>
      </c>
      <c r="C390" s="12" t="s">
        <v>804</v>
      </c>
      <c r="D390" s="13" t="s">
        <v>48</v>
      </c>
      <c r="E390" s="14">
        <f t="shared" si="80"/>
        <v>1220625989069.3779</v>
      </c>
      <c r="F390" s="15">
        <f t="shared" si="81"/>
        <v>78292152739.107986</v>
      </c>
      <c r="G390" s="16">
        <v>37936616185.248001</v>
      </c>
      <c r="H390" s="17"/>
      <c r="I390" s="17">
        <v>53276956947.32</v>
      </c>
      <c r="J390" s="17">
        <v>1226353492.98</v>
      </c>
      <c r="K390" s="17">
        <v>-22829824258.279999</v>
      </c>
      <c r="L390" s="17">
        <v>31862630.140000001</v>
      </c>
      <c r="M390" s="17">
        <v>8650187741.7000008</v>
      </c>
      <c r="N390" s="17"/>
      <c r="O390" s="17"/>
      <c r="P390" s="15">
        <f t="shared" si="82"/>
        <v>57837190376.940002</v>
      </c>
      <c r="Q390" s="17">
        <v>545457940.44000006</v>
      </c>
      <c r="R390" s="17">
        <v>57291732436.5</v>
      </c>
      <c r="S390" s="15">
        <f t="shared" si="83"/>
        <v>1077064762589.7</v>
      </c>
      <c r="T390" s="17">
        <v>154577998335</v>
      </c>
      <c r="U390" s="17">
        <v>256335039605.32001</v>
      </c>
      <c r="V390" s="17">
        <v>369303639837.81</v>
      </c>
      <c r="W390" s="17">
        <v>1012791736068.4</v>
      </c>
      <c r="X390" s="17">
        <v>51667757336.379997</v>
      </c>
      <c r="Y390" s="17">
        <v>39719248154.75</v>
      </c>
      <c r="Z390" s="17">
        <v>-807330656747.95996</v>
      </c>
      <c r="AA390" s="15">
        <f t="shared" si="84"/>
        <v>0</v>
      </c>
      <c r="AB390" s="17"/>
      <c r="AC390" s="15">
        <f t="shared" si="85"/>
        <v>7431883363.6300001</v>
      </c>
      <c r="AD390" s="17"/>
      <c r="AE390" s="17"/>
      <c r="AF390" s="17">
        <v>169621666.71000001</v>
      </c>
      <c r="AG390" s="17">
        <v>7262261696.9200001</v>
      </c>
      <c r="AH390" s="14">
        <f t="shared" si="86"/>
        <v>1220625989069.3901</v>
      </c>
      <c r="AI390" s="15">
        <f t="shared" si="87"/>
        <v>50789133794.290001</v>
      </c>
      <c r="AJ390" s="18">
        <f t="shared" si="88"/>
        <v>50789133794.290001</v>
      </c>
      <c r="AK390" s="17"/>
      <c r="AL390" s="17"/>
      <c r="AM390" s="17"/>
      <c r="AN390" s="17">
        <v>122938336.83</v>
      </c>
      <c r="AO390" s="17">
        <v>50657942465.790001</v>
      </c>
      <c r="AP390" s="17">
        <v>8252991.6699999999</v>
      </c>
      <c r="AQ390" s="18">
        <f t="shared" si="89"/>
        <v>0</v>
      </c>
      <c r="AR390" s="17"/>
      <c r="AS390" s="17"/>
      <c r="AT390" s="15">
        <f t="shared" si="79"/>
        <v>1169836855275.1001</v>
      </c>
      <c r="AU390" s="18">
        <f t="shared" si="79"/>
        <v>1169836855275.1001</v>
      </c>
      <c r="AV390" s="17">
        <v>1169836855275.1001</v>
      </c>
    </row>
    <row r="391" spans="1:48" x14ac:dyDescent="0.25">
      <c r="A391" s="10">
        <v>390</v>
      </c>
      <c r="B391" s="11" t="s">
        <v>805</v>
      </c>
      <c r="C391" s="12" t="s">
        <v>806</v>
      </c>
      <c r="D391" s="13" t="s">
        <v>48</v>
      </c>
      <c r="E391" s="14">
        <f t="shared" si="80"/>
        <v>2391575544908.2397</v>
      </c>
      <c r="F391" s="15">
        <f t="shared" si="81"/>
        <v>183136221174.81</v>
      </c>
      <c r="G391" s="16">
        <v>56475714227.710007</v>
      </c>
      <c r="H391" s="17"/>
      <c r="I391" s="17">
        <v>142263238504.98999</v>
      </c>
      <c r="J391" s="17">
        <v>30163070.219999999</v>
      </c>
      <c r="K391" s="17">
        <v>-40022567638.599998</v>
      </c>
      <c r="L391" s="17">
        <v>9696961.1600000001</v>
      </c>
      <c r="M391" s="17">
        <v>24379976049.330002</v>
      </c>
      <c r="N391" s="17"/>
      <c r="O391" s="17"/>
      <c r="P391" s="15">
        <f t="shared" si="82"/>
        <v>182758682674.31</v>
      </c>
      <c r="Q391" s="17">
        <v>272154990</v>
      </c>
      <c r="R391" s="17">
        <v>182486527684.31</v>
      </c>
      <c r="S391" s="15">
        <f t="shared" si="83"/>
        <v>1965604617181.3699</v>
      </c>
      <c r="T391" s="17">
        <v>552440348860.09998</v>
      </c>
      <c r="U391" s="17">
        <v>507695191178.90997</v>
      </c>
      <c r="V391" s="17">
        <v>829643297829.64001</v>
      </c>
      <c r="W391" s="17">
        <v>1053466948566.29</v>
      </c>
      <c r="X391" s="17">
        <v>72415640309.770004</v>
      </c>
      <c r="Y391" s="17">
        <v>27159614318.189999</v>
      </c>
      <c r="Z391" s="17">
        <v>-1077216423881.53</v>
      </c>
      <c r="AA391" s="15">
        <f t="shared" si="84"/>
        <v>0</v>
      </c>
      <c r="AB391" s="17"/>
      <c r="AC391" s="15">
        <f t="shared" si="85"/>
        <v>60076023877.75</v>
      </c>
      <c r="AD391" s="17">
        <v>92516225</v>
      </c>
      <c r="AE391" s="17">
        <v>13356721750</v>
      </c>
      <c r="AF391" s="17">
        <v>647493200</v>
      </c>
      <c r="AG391" s="17">
        <v>45979292702.75</v>
      </c>
      <c r="AH391" s="14">
        <f t="shared" si="86"/>
        <v>2391575544908.2397</v>
      </c>
      <c r="AI391" s="15">
        <f t="shared" si="87"/>
        <v>12501315690.130001</v>
      </c>
      <c r="AJ391" s="18">
        <f t="shared" si="88"/>
        <v>12501315690.130001</v>
      </c>
      <c r="AK391" s="17"/>
      <c r="AL391" s="17"/>
      <c r="AM391" s="17"/>
      <c r="AN391" s="17">
        <v>417926241.33999997</v>
      </c>
      <c r="AO391" s="17">
        <v>7717103947.6400003</v>
      </c>
      <c r="AP391" s="17">
        <v>4366285501.1499996</v>
      </c>
      <c r="AQ391" s="18">
        <f t="shared" si="89"/>
        <v>0</v>
      </c>
      <c r="AR391" s="17"/>
      <c r="AS391" s="17"/>
      <c r="AT391" s="15">
        <f t="shared" si="79"/>
        <v>2379074229218.1099</v>
      </c>
      <c r="AU391" s="18">
        <f t="shared" si="79"/>
        <v>2379074229218.1099</v>
      </c>
      <c r="AV391" s="17">
        <v>2379074229218.1099</v>
      </c>
    </row>
    <row r="392" spans="1:48" x14ac:dyDescent="0.25">
      <c r="A392" s="10">
        <v>391</v>
      </c>
      <c r="B392" s="11" t="s">
        <v>807</v>
      </c>
      <c r="C392" s="12" t="s">
        <v>808</v>
      </c>
      <c r="D392" s="13" t="s">
        <v>48</v>
      </c>
      <c r="E392" s="14">
        <f t="shared" si="80"/>
        <v>2270437023012.9907</v>
      </c>
      <c r="F392" s="15">
        <f t="shared" si="81"/>
        <v>284056935319.8924</v>
      </c>
      <c r="G392" s="16">
        <v>52211293200.232399</v>
      </c>
      <c r="H392" s="17"/>
      <c r="I392" s="17">
        <v>190836645609.37</v>
      </c>
      <c r="J392" s="17">
        <v>22493286472.349998</v>
      </c>
      <c r="K392" s="17">
        <v>-78573177861.929993</v>
      </c>
      <c r="L392" s="17"/>
      <c r="M392" s="17">
        <v>97088887899.869995</v>
      </c>
      <c r="N392" s="17"/>
      <c r="O392" s="17"/>
      <c r="P392" s="15">
        <f t="shared" si="82"/>
        <v>169560049531.75</v>
      </c>
      <c r="Q392" s="17">
        <v>10000000000</v>
      </c>
      <c r="R392" s="17">
        <v>159560049531.75</v>
      </c>
      <c r="S392" s="15">
        <f t="shared" si="83"/>
        <v>1697768387501.6484</v>
      </c>
      <c r="T392" s="17">
        <v>371277468633.69</v>
      </c>
      <c r="U392" s="17">
        <v>491917618329.46002</v>
      </c>
      <c r="V392" s="17">
        <v>723699476574.24976</v>
      </c>
      <c r="W392" s="17">
        <v>1091038382380.0383</v>
      </c>
      <c r="X392" s="17">
        <v>32185497300.709999</v>
      </c>
      <c r="Y392" s="17">
        <v>7951714110.4399996</v>
      </c>
      <c r="Z392" s="17">
        <v>-1020301769826.9399</v>
      </c>
      <c r="AA392" s="15">
        <f t="shared" si="84"/>
        <v>0</v>
      </c>
      <c r="AB392" s="17"/>
      <c r="AC392" s="15">
        <f t="shared" si="85"/>
        <v>119051650659.7</v>
      </c>
      <c r="AD392" s="17">
        <v>7198542471.21</v>
      </c>
      <c r="AE392" s="17"/>
      <c r="AF392" s="17">
        <v>2028313060.3699999</v>
      </c>
      <c r="AG392" s="17">
        <v>109824795128.12</v>
      </c>
      <c r="AH392" s="14">
        <f t="shared" si="86"/>
        <v>2270437023012.9907</v>
      </c>
      <c r="AI392" s="15">
        <f t="shared" si="87"/>
        <v>134483680455.95999</v>
      </c>
      <c r="AJ392" s="18">
        <f t="shared" si="88"/>
        <v>59588956863.959999</v>
      </c>
      <c r="AK392" s="17">
        <v>1421914</v>
      </c>
      <c r="AL392" s="17">
        <v>165438789</v>
      </c>
      <c r="AM392" s="17">
        <v>37500000000</v>
      </c>
      <c r="AN392" s="17"/>
      <c r="AO392" s="17">
        <v>15387742415.5</v>
      </c>
      <c r="AP392" s="17">
        <v>6534353745.46</v>
      </c>
      <c r="AQ392" s="18">
        <f t="shared" si="89"/>
        <v>74894723592</v>
      </c>
      <c r="AR392" s="17">
        <v>74894723592</v>
      </c>
      <c r="AS392" s="17"/>
      <c r="AT392" s="15">
        <f t="shared" si="79"/>
        <v>2135953342557.0305</v>
      </c>
      <c r="AU392" s="18">
        <f t="shared" si="79"/>
        <v>2135953342557.0305</v>
      </c>
      <c r="AV392" s="17">
        <v>2135953342557.0305</v>
      </c>
    </row>
    <row r="393" spans="1:48" x14ac:dyDescent="0.25">
      <c r="A393" s="10">
        <v>392</v>
      </c>
      <c r="B393" s="11" t="s">
        <v>809</v>
      </c>
      <c r="C393" s="12" t="s">
        <v>810</v>
      </c>
      <c r="D393" s="13" t="s">
        <v>48</v>
      </c>
      <c r="E393" s="14">
        <f t="shared" si="80"/>
        <v>2210883323592.4204</v>
      </c>
      <c r="F393" s="15">
        <f t="shared" si="81"/>
        <v>147496887920.62003</v>
      </c>
      <c r="G393" s="16">
        <v>87763866407.130005</v>
      </c>
      <c r="H393" s="17"/>
      <c r="I393" s="17">
        <v>72199095346.460007</v>
      </c>
      <c r="J393" s="17">
        <v>670357200</v>
      </c>
      <c r="K393" s="17">
        <v>-26066463417.279999</v>
      </c>
      <c r="L393" s="17">
        <v>157096921.06999999</v>
      </c>
      <c r="M393" s="17">
        <v>12772935463.24</v>
      </c>
      <c r="N393" s="17"/>
      <c r="O393" s="17"/>
      <c r="P393" s="15">
        <f t="shared" si="82"/>
        <v>59351301622.190002</v>
      </c>
      <c r="Q393" s="17">
        <v>2543464916</v>
      </c>
      <c r="R393" s="17">
        <v>56807836706.190002</v>
      </c>
      <c r="S393" s="15">
        <f t="shared" si="83"/>
        <v>1971777168870.6104</v>
      </c>
      <c r="T393" s="17">
        <v>520198474519.34003</v>
      </c>
      <c r="U393" s="17">
        <v>258607256682.01001</v>
      </c>
      <c r="V393" s="17">
        <v>708602204464.29004</v>
      </c>
      <c r="W393" s="17">
        <v>1083546292148</v>
      </c>
      <c r="X393" s="17">
        <v>17849846842</v>
      </c>
      <c r="Y393" s="17">
        <v>128903447422.64</v>
      </c>
      <c r="Z393" s="17">
        <v>-745930353207.67004</v>
      </c>
      <c r="AA393" s="15">
        <f t="shared" si="84"/>
        <v>0</v>
      </c>
      <c r="AB393" s="17"/>
      <c r="AC393" s="15">
        <f t="shared" si="85"/>
        <v>32257965179</v>
      </c>
      <c r="AD393" s="17"/>
      <c r="AE393" s="17"/>
      <c r="AF393" s="17">
        <v>6301857360</v>
      </c>
      <c r="AG393" s="17">
        <v>25956107819</v>
      </c>
      <c r="AH393" s="14">
        <f t="shared" si="86"/>
        <v>2210883323592.3701</v>
      </c>
      <c r="AI393" s="15">
        <f t="shared" si="87"/>
        <v>9680147903.6700001</v>
      </c>
      <c r="AJ393" s="18">
        <f t="shared" si="88"/>
        <v>9680147903.6700001</v>
      </c>
      <c r="AK393" s="17"/>
      <c r="AL393" s="17"/>
      <c r="AM393" s="17"/>
      <c r="AN393" s="17">
        <v>216071170</v>
      </c>
      <c r="AO393" s="17">
        <v>9388228572.6700001</v>
      </c>
      <c r="AP393" s="17">
        <v>75848161</v>
      </c>
      <c r="AQ393" s="18">
        <f t="shared" si="89"/>
        <v>0</v>
      </c>
      <c r="AR393" s="17"/>
      <c r="AS393" s="17"/>
      <c r="AT393" s="15">
        <f t="shared" si="79"/>
        <v>2201203175688.7002</v>
      </c>
      <c r="AU393" s="18">
        <f t="shared" si="79"/>
        <v>2201203175688.7002</v>
      </c>
      <c r="AV393" s="17">
        <v>2201203175688.7002</v>
      </c>
    </row>
    <row r="394" spans="1:48" x14ac:dyDescent="0.25">
      <c r="A394" s="10">
        <v>393</v>
      </c>
      <c r="B394" s="11" t="s">
        <v>811</v>
      </c>
      <c r="C394" s="12" t="s">
        <v>812</v>
      </c>
      <c r="D394" s="13" t="s">
        <v>48</v>
      </c>
      <c r="E394" s="14">
        <f t="shared" si="80"/>
        <v>1483255523263.5896</v>
      </c>
      <c r="F394" s="15">
        <f t="shared" si="81"/>
        <v>214171033944.22003</v>
      </c>
      <c r="G394" s="16">
        <v>120826153132.5</v>
      </c>
      <c r="H394" s="17"/>
      <c r="I394" s="17">
        <v>73942863662.190002</v>
      </c>
      <c r="J394" s="17">
        <v>29782419552.540001</v>
      </c>
      <c r="K394" s="17">
        <v>-25439075175.34</v>
      </c>
      <c r="L394" s="17">
        <v>103305833.34999999</v>
      </c>
      <c r="M394" s="17">
        <v>14955366938.98</v>
      </c>
      <c r="N394" s="17"/>
      <c r="O394" s="17"/>
      <c r="P394" s="15">
        <f t="shared" si="82"/>
        <v>116336793443.73</v>
      </c>
      <c r="Q394" s="17">
        <v>7541994453</v>
      </c>
      <c r="R394" s="17">
        <v>108794798990.73</v>
      </c>
      <c r="S394" s="15">
        <f t="shared" si="83"/>
        <v>1140014831382.6597</v>
      </c>
      <c r="T394" s="17">
        <v>185010430857.25</v>
      </c>
      <c r="U394" s="17">
        <v>409599629865.14001</v>
      </c>
      <c r="V394" s="17">
        <v>770146635249.85999</v>
      </c>
      <c r="W394" s="17">
        <v>1179328458482.1399</v>
      </c>
      <c r="X394" s="17">
        <v>44926596376</v>
      </c>
      <c r="Y394" s="17">
        <v>6924847526</v>
      </c>
      <c r="Z394" s="17">
        <v>-1455921766973.73</v>
      </c>
      <c r="AA394" s="15">
        <f t="shared" si="84"/>
        <v>0</v>
      </c>
      <c r="AB394" s="17"/>
      <c r="AC394" s="15">
        <f t="shared" si="85"/>
        <v>12732864492.98</v>
      </c>
      <c r="AD394" s="17"/>
      <c r="AE394" s="17"/>
      <c r="AF394" s="17"/>
      <c r="AG394" s="17">
        <v>12732864492.98</v>
      </c>
      <c r="AH394" s="14">
        <f t="shared" si="86"/>
        <v>1483255523263.5901</v>
      </c>
      <c r="AI394" s="15">
        <f t="shared" si="87"/>
        <v>17355920601.299999</v>
      </c>
      <c r="AJ394" s="18">
        <f t="shared" si="88"/>
        <v>17290484142.290001</v>
      </c>
      <c r="AK394" s="17"/>
      <c r="AL394" s="17"/>
      <c r="AM394" s="17">
        <v>130872917.64</v>
      </c>
      <c r="AN394" s="17">
        <v>302642824.31999999</v>
      </c>
      <c r="AO394" s="17">
        <v>16856968400.33</v>
      </c>
      <c r="AP394" s="17"/>
      <c r="AQ394" s="18">
        <f t="shared" si="89"/>
        <v>65436459.009999998</v>
      </c>
      <c r="AR394" s="17">
        <v>65436459.009999998</v>
      </c>
      <c r="AS394" s="17"/>
      <c r="AT394" s="15">
        <f t="shared" si="79"/>
        <v>1465899602662.29</v>
      </c>
      <c r="AU394" s="18">
        <f t="shared" si="79"/>
        <v>1465899602662.29</v>
      </c>
      <c r="AV394" s="17">
        <v>1465899602662.29</v>
      </c>
    </row>
    <row r="395" spans="1:48" x14ac:dyDescent="0.25">
      <c r="A395" s="10">
        <v>394</v>
      </c>
      <c r="B395" s="11" t="s">
        <v>813</v>
      </c>
      <c r="C395" s="12" t="s">
        <v>814</v>
      </c>
      <c r="D395" s="13" t="s">
        <v>48</v>
      </c>
      <c r="E395" s="14">
        <f t="shared" si="80"/>
        <v>1057789059081.6619</v>
      </c>
      <c r="F395" s="15">
        <f t="shared" si="81"/>
        <v>78868640499.881989</v>
      </c>
      <c r="G395" s="16">
        <v>8780897499.7719994</v>
      </c>
      <c r="H395" s="17">
        <v>15000000000</v>
      </c>
      <c r="I395" s="17">
        <v>59712144681.239998</v>
      </c>
      <c r="J395" s="17"/>
      <c r="K395" s="17">
        <v>-24191766847.650002</v>
      </c>
      <c r="L395" s="17">
        <v>248788861.09999999</v>
      </c>
      <c r="M395" s="17">
        <v>19318576305.419998</v>
      </c>
      <c r="N395" s="17"/>
      <c r="O395" s="17"/>
      <c r="P395" s="15">
        <f t="shared" si="82"/>
        <v>58098684482.650002</v>
      </c>
      <c r="Q395" s="17">
        <v>2801625000</v>
      </c>
      <c r="R395" s="17">
        <v>55297059482.650002</v>
      </c>
      <c r="S395" s="15">
        <f t="shared" si="83"/>
        <v>882500020635.43994</v>
      </c>
      <c r="T395" s="17">
        <v>106284718969</v>
      </c>
      <c r="U395" s="17">
        <v>344210218003.73999</v>
      </c>
      <c r="V395" s="17">
        <v>522854558816.44</v>
      </c>
      <c r="W395" s="17">
        <v>661202105526.05005</v>
      </c>
      <c r="X395" s="17">
        <v>20070005559.970001</v>
      </c>
      <c r="Y395" s="17">
        <v>8484452442.04</v>
      </c>
      <c r="Z395" s="17">
        <v>-780606038681.80005</v>
      </c>
      <c r="AA395" s="15">
        <f t="shared" si="84"/>
        <v>0</v>
      </c>
      <c r="AB395" s="17"/>
      <c r="AC395" s="15">
        <f t="shared" si="85"/>
        <v>38321713463.690002</v>
      </c>
      <c r="AD395" s="17">
        <v>3658115299.23</v>
      </c>
      <c r="AE395" s="17"/>
      <c r="AF395" s="17">
        <v>285401908</v>
      </c>
      <c r="AG395" s="17">
        <v>34378196256.459999</v>
      </c>
      <c r="AH395" s="14">
        <f t="shared" si="86"/>
        <v>1057789059081.6899</v>
      </c>
      <c r="AI395" s="15">
        <f t="shared" si="87"/>
        <v>13008967428.99</v>
      </c>
      <c r="AJ395" s="18">
        <f t="shared" si="88"/>
        <v>13008967428.99</v>
      </c>
      <c r="AK395" s="17">
        <v>5703582</v>
      </c>
      <c r="AL395" s="17"/>
      <c r="AM395" s="17"/>
      <c r="AN395" s="17">
        <v>113536852.08</v>
      </c>
      <c r="AO395" s="17">
        <v>12889726994.91</v>
      </c>
      <c r="AP395" s="17"/>
      <c r="AQ395" s="18">
        <f t="shared" si="89"/>
        <v>0</v>
      </c>
      <c r="AR395" s="17"/>
      <c r="AS395" s="17"/>
      <c r="AT395" s="15">
        <f t="shared" si="79"/>
        <v>1044780091652.7</v>
      </c>
      <c r="AU395" s="18">
        <f t="shared" si="79"/>
        <v>1044780091652.7</v>
      </c>
      <c r="AV395" s="17">
        <v>1044780091652.7</v>
      </c>
    </row>
    <row r="396" spans="1:48" x14ac:dyDescent="0.25">
      <c r="A396" s="10">
        <v>395</v>
      </c>
      <c r="B396" s="11" t="s">
        <v>815</v>
      </c>
      <c r="C396" s="12" t="s">
        <v>816</v>
      </c>
      <c r="D396" s="13" t="s">
        <v>48</v>
      </c>
      <c r="E396" s="14">
        <f t="shared" si="80"/>
        <v>2192984253069.0703</v>
      </c>
      <c r="F396" s="15">
        <f t="shared" si="81"/>
        <v>90885634638.770004</v>
      </c>
      <c r="G396" s="16">
        <v>17697644546.82</v>
      </c>
      <c r="H396" s="17"/>
      <c r="I396" s="17">
        <v>79832611294.839996</v>
      </c>
      <c r="J396" s="17">
        <v>20758993876.27</v>
      </c>
      <c r="K396" s="17">
        <v>-47267531193.889999</v>
      </c>
      <c r="L396" s="17"/>
      <c r="M396" s="17">
        <v>19863916114.73</v>
      </c>
      <c r="N396" s="17"/>
      <c r="O396" s="17"/>
      <c r="P396" s="15">
        <f t="shared" si="82"/>
        <v>87263441805.199997</v>
      </c>
      <c r="Q396" s="17">
        <v>1040799675</v>
      </c>
      <c r="R396" s="17">
        <v>86222642130.199997</v>
      </c>
      <c r="S396" s="15">
        <f t="shared" si="83"/>
        <v>2005977276038.6003</v>
      </c>
      <c r="T396" s="17">
        <v>524430971197.41998</v>
      </c>
      <c r="U396" s="17">
        <v>361390516336.38</v>
      </c>
      <c r="V396" s="17">
        <v>725134430927.93005</v>
      </c>
      <c r="W396" s="17">
        <v>1416771287094.3</v>
      </c>
      <c r="X396" s="17">
        <v>12382820629.59</v>
      </c>
      <c r="Y396" s="17">
        <v>17805476220.220001</v>
      </c>
      <c r="Z396" s="17">
        <v>-1051938226367.24</v>
      </c>
      <c r="AA396" s="15">
        <f t="shared" si="84"/>
        <v>0</v>
      </c>
      <c r="AB396" s="17"/>
      <c r="AC396" s="15">
        <f t="shared" si="85"/>
        <v>8857900586.5</v>
      </c>
      <c r="AD396" s="17"/>
      <c r="AE396" s="17">
        <v>1884000000</v>
      </c>
      <c r="AF396" s="17">
        <v>2305666467</v>
      </c>
      <c r="AG396" s="17">
        <v>4668234119.5</v>
      </c>
      <c r="AH396" s="14">
        <f t="shared" si="86"/>
        <v>2192984253069.1399</v>
      </c>
      <c r="AI396" s="15">
        <f t="shared" si="87"/>
        <v>49726597940.639999</v>
      </c>
      <c r="AJ396" s="18">
        <f t="shared" si="88"/>
        <v>49726597940.639999</v>
      </c>
      <c r="AK396" s="17"/>
      <c r="AL396" s="17"/>
      <c r="AM396" s="17">
        <v>78035294.079999998</v>
      </c>
      <c r="AN396" s="17">
        <v>929967716.25999999</v>
      </c>
      <c r="AO396" s="17">
        <v>48718594930.300003</v>
      </c>
      <c r="AP396" s="17"/>
      <c r="AQ396" s="18">
        <f t="shared" si="89"/>
        <v>0</v>
      </c>
      <c r="AR396" s="17"/>
      <c r="AS396" s="17"/>
      <c r="AT396" s="15">
        <f t="shared" si="79"/>
        <v>2143257655128.5</v>
      </c>
      <c r="AU396" s="18">
        <f t="shared" si="79"/>
        <v>2143257655128.5</v>
      </c>
      <c r="AV396" s="17">
        <v>2143257655128.5</v>
      </c>
    </row>
    <row r="397" spans="1:48" x14ac:dyDescent="0.25">
      <c r="A397" s="10">
        <v>396</v>
      </c>
      <c r="B397" s="11" t="s">
        <v>817</v>
      </c>
      <c r="C397" s="12" t="s">
        <v>818</v>
      </c>
      <c r="D397" s="13" t="s">
        <v>48</v>
      </c>
      <c r="E397" s="14">
        <f t="shared" si="80"/>
        <v>6041824168229.4199</v>
      </c>
      <c r="F397" s="15">
        <f t="shared" si="81"/>
        <v>632032728521.10986</v>
      </c>
      <c r="G397" s="16">
        <v>323367373097.86993</v>
      </c>
      <c r="H397" s="17"/>
      <c r="I397" s="17">
        <v>529036083220.21997</v>
      </c>
      <c r="J397" s="17">
        <v>1302696991</v>
      </c>
      <c r="K397" s="17">
        <v>-265361428702.26999</v>
      </c>
      <c r="L397" s="17">
        <v>694819651.66999996</v>
      </c>
      <c r="M397" s="17">
        <v>42993184262.620003</v>
      </c>
      <c r="N397" s="17"/>
      <c r="O397" s="17"/>
      <c r="P397" s="15">
        <f t="shared" si="82"/>
        <v>439127566377.04999</v>
      </c>
      <c r="Q397" s="17">
        <v>3500000000</v>
      </c>
      <c r="R397" s="17">
        <v>435627566377.04999</v>
      </c>
      <c r="S397" s="15">
        <f t="shared" si="83"/>
        <v>4913521082670.8799</v>
      </c>
      <c r="T397" s="17">
        <v>3395209094459.3999</v>
      </c>
      <c r="U397" s="17">
        <v>564733925288.17004</v>
      </c>
      <c r="V397" s="17">
        <v>771765921503.73999</v>
      </c>
      <c r="W397" s="17">
        <v>1134333280409.25</v>
      </c>
      <c r="X397" s="17">
        <v>64128658446.110001</v>
      </c>
      <c r="Y397" s="17">
        <v>159318608747</v>
      </c>
      <c r="Z397" s="17">
        <v>-1175968406182.79</v>
      </c>
      <c r="AA397" s="15">
        <f t="shared" si="84"/>
        <v>0</v>
      </c>
      <c r="AB397" s="17"/>
      <c r="AC397" s="15">
        <f t="shared" si="85"/>
        <v>57142790660.380005</v>
      </c>
      <c r="AD397" s="17"/>
      <c r="AE397" s="17">
        <v>19208175120</v>
      </c>
      <c r="AF397" s="17">
        <v>5528029536.75</v>
      </c>
      <c r="AG397" s="17">
        <v>32406586003.630001</v>
      </c>
      <c r="AH397" s="14">
        <f t="shared" si="86"/>
        <v>6041824168229.4199</v>
      </c>
      <c r="AI397" s="15">
        <f t="shared" si="87"/>
        <v>22377495370.779999</v>
      </c>
      <c r="AJ397" s="18">
        <f t="shared" si="88"/>
        <v>22377495370.779999</v>
      </c>
      <c r="AK397" s="17"/>
      <c r="AL397" s="17"/>
      <c r="AM397" s="17"/>
      <c r="AN397" s="17"/>
      <c r="AO397" s="17">
        <v>22377495370.779999</v>
      </c>
      <c r="AP397" s="17"/>
      <c r="AQ397" s="18">
        <f t="shared" si="89"/>
        <v>0</v>
      </c>
      <c r="AR397" s="17"/>
      <c r="AS397" s="17"/>
      <c r="AT397" s="15">
        <f t="shared" si="79"/>
        <v>6019446672858.6396</v>
      </c>
      <c r="AU397" s="18">
        <f t="shared" si="79"/>
        <v>6019446672858.6396</v>
      </c>
      <c r="AV397" s="17">
        <v>6019446672858.6396</v>
      </c>
    </row>
    <row r="398" spans="1:48" x14ac:dyDescent="0.25">
      <c r="A398" s="10">
        <v>397</v>
      </c>
      <c r="B398" s="11" t="s">
        <v>819</v>
      </c>
      <c r="C398" s="12" t="s">
        <v>1179</v>
      </c>
      <c r="D398" s="13" t="s">
        <v>48</v>
      </c>
      <c r="E398" s="14">
        <f t="shared" si="80"/>
        <v>12517162634762.453</v>
      </c>
      <c r="F398" s="15">
        <f t="shared" si="81"/>
        <v>187949527867.15002</v>
      </c>
      <c r="G398" s="16">
        <v>95460021882.242004</v>
      </c>
      <c r="H398" s="17"/>
      <c r="I398" s="17">
        <v>31412299648.380001</v>
      </c>
      <c r="J398" s="17">
        <v>2938677797</v>
      </c>
      <c r="K398" s="17">
        <v>-4511601387.2299995</v>
      </c>
      <c r="L398" s="17">
        <v>79916156.579999998</v>
      </c>
      <c r="M398" s="17">
        <v>62570213770.178001</v>
      </c>
      <c r="N398" s="17"/>
      <c r="O398" s="17"/>
      <c r="P398" s="15">
        <f t="shared" si="82"/>
        <v>844047318197.77197</v>
      </c>
      <c r="Q398" s="17">
        <v>12422506136.502001</v>
      </c>
      <c r="R398" s="17">
        <v>831624812061.27002</v>
      </c>
      <c r="S398" s="15">
        <f t="shared" si="83"/>
        <v>11328378955695.791</v>
      </c>
      <c r="T398" s="17">
        <v>5853773562106.54</v>
      </c>
      <c r="U398" s="17">
        <v>1252115399569.48</v>
      </c>
      <c r="V398" s="17">
        <v>1925831565234.46</v>
      </c>
      <c r="W398" s="17">
        <v>3269256931947.3901</v>
      </c>
      <c r="X398" s="17">
        <v>97006298208.628006</v>
      </c>
      <c r="Y398" s="17">
        <v>1672456647711.22</v>
      </c>
      <c r="Z398" s="17">
        <v>-2742061449081.9302</v>
      </c>
      <c r="AA398" s="15">
        <f t="shared" si="84"/>
        <v>0</v>
      </c>
      <c r="AB398" s="17"/>
      <c r="AC398" s="15">
        <f t="shared" si="85"/>
        <v>156786833001.73999</v>
      </c>
      <c r="AD398" s="17"/>
      <c r="AE398" s="17">
        <v>118169459860</v>
      </c>
      <c r="AF398" s="17">
        <v>2423848305</v>
      </c>
      <c r="AG398" s="17">
        <v>36193524836.739998</v>
      </c>
      <c r="AH398" s="14">
        <f t="shared" si="86"/>
        <v>12517162634762.457</v>
      </c>
      <c r="AI398" s="15">
        <f t="shared" si="87"/>
        <v>194562284044.327</v>
      </c>
      <c r="AJ398" s="18">
        <f t="shared" si="88"/>
        <v>194562284044.327</v>
      </c>
      <c r="AK398" s="17">
        <v>5821938</v>
      </c>
      <c r="AL398" s="17"/>
      <c r="AM398" s="17"/>
      <c r="AN398" s="17">
        <v>791205108.49699998</v>
      </c>
      <c r="AO398" s="17">
        <v>286557490</v>
      </c>
      <c r="AP398" s="17">
        <v>193478699507.82999</v>
      </c>
      <c r="AQ398" s="18">
        <f t="shared" si="89"/>
        <v>0</v>
      </c>
      <c r="AR398" s="17"/>
      <c r="AS398" s="17"/>
      <c r="AT398" s="15">
        <f t="shared" si="79"/>
        <v>12322600350718.131</v>
      </c>
      <c r="AU398" s="18">
        <f t="shared" si="79"/>
        <v>12322600350718.131</v>
      </c>
      <c r="AV398" s="17">
        <v>12322600350718.131</v>
      </c>
    </row>
    <row r="399" spans="1:48" x14ac:dyDescent="0.25">
      <c r="A399" s="10">
        <v>398</v>
      </c>
      <c r="B399" s="11" t="s">
        <v>820</v>
      </c>
      <c r="C399" s="12" t="s">
        <v>821</v>
      </c>
      <c r="D399" s="13" t="s">
        <v>48</v>
      </c>
      <c r="E399" s="14">
        <f t="shared" si="80"/>
        <v>2524415074449.6787</v>
      </c>
      <c r="F399" s="15">
        <f t="shared" si="81"/>
        <v>118250224060.851</v>
      </c>
      <c r="G399" s="16">
        <v>66665523146.581001</v>
      </c>
      <c r="H399" s="17"/>
      <c r="I399" s="17">
        <v>52605612410.120003</v>
      </c>
      <c r="J399" s="17">
        <v>17970274804</v>
      </c>
      <c r="K399" s="17">
        <v>-38940872218.739998</v>
      </c>
      <c r="L399" s="17">
        <v>10177669380.889999</v>
      </c>
      <c r="M399" s="17">
        <v>9772016538</v>
      </c>
      <c r="N399" s="17"/>
      <c r="O399" s="17"/>
      <c r="P399" s="15">
        <f t="shared" si="82"/>
        <v>84677172878.7668</v>
      </c>
      <c r="Q399" s="17">
        <v>1034419583.5</v>
      </c>
      <c r="R399" s="17">
        <v>83642753295.2668</v>
      </c>
      <c r="S399" s="15">
        <f t="shared" si="83"/>
        <v>2300571961120.9839</v>
      </c>
      <c r="T399" s="17">
        <v>496809300486.66998</v>
      </c>
      <c r="U399" s="17">
        <v>374874253452.04089</v>
      </c>
      <c r="V399" s="17">
        <v>1051301935759.876</v>
      </c>
      <c r="W399" s="17">
        <v>1236957387581.4641</v>
      </c>
      <c r="X399" s="17">
        <v>53877525869.199997</v>
      </c>
      <c r="Y399" s="17">
        <v>71356019643.110001</v>
      </c>
      <c r="Z399" s="17">
        <v>-984604461671.37708</v>
      </c>
      <c r="AA399" s="15">
        <f t="shared" si="84"/>
        <v>0</v>
      </c>
      <c r="AB399" s="17"/>
      <c r="AC399" s="15">
        <f t="shared" si="85"/>
        <v>20915716389.077099</v>
      </c>
      <c r="AD399" s="17">
        <v>499546222.43000001</v>
      </c>
      <c r="AE399" s="17"/>
      <c r="AF399" s="17">
        <v>133236665.67</v>
      </c>
      <c r="AG399" s="17">
        <v>20282933500.9771</v>
      </c>
      <c r="AH399" s="14">
        <f t="shared" si="86"/>
        <v>2524415074449.6792</v>
      </c>
      <c r="AI399" s="15">
        <f t="shared" si="87"/>
        <v>1141982386</v>
      </c>
      <c r="AJ399" s="18">
        <f t="shared" si="88"/>
        <v>1141982386</v>
      </c>
      <c r="AK399" s="17">
        <v>292975427</v>
      </c>
      <c r="AL399" s="17"/>
      <c r="AM399" s="17"/>
      <c r="AN399" s="17"/>
      <c r="AO399" s="17">
        <v>370019354</v>
      </c>
      <c r="AP399" s="17">
        <v>478987605</v>
      </c>
      <c r="AQ399" s="18">
        <f t="shared" si="89"/>
        <v>0</v>
      </c>
      <c r="AR399" s="17"/>
      <c r="AS399" s="17"/>
      <c r="AT399" s="15">
        <f t="shared" si="79"/>
        <v>2523273092063.6792</v>
      </c>
      <c r="AU399" s="18">
        <f t="shared" si="79"/>
        <v>2523273092063.6792</v>
      </c>
      <c r="AV399" s="17">
        <v>2523273092063.6792</v>
      </c>
    </row>
    <row r="400" spans="1:48" x14ac:dyDescent="0.25">
      <c r="A400" s="10">
        <v>399</v>
      </c>
      <c r="B400" s="11" t="s">
        <v>822</v>
      </c>
      <c r="C400" s="12" t="s">
        <v>823</v>
      </c>
      <c r="D400" s="13" t="s">
        <v>48</v>
      </c>
      <c r="E400" s="14">
        <f t="shared" si="80"/>
        <v>1612827960878.8999</v>
      </c>
      <c r="F400" s="15">
        <f t="shared" si="81"/>
        <v>80392759785.169998</v>
      </c>
      <c r="G400" s="16">
        <v>46538739952</v>
      </c>
      <c r="H400" s="17"/>
      <c r="I400" s="17">
        <v>18121901659</v>
      </c>
      <c r="J400" s="17">
        <v>8158533200</v>
      </c>
      <c r="K400" s="17">
        <v>-3620696343.25</v>
      </c>
      <c r="L400" s="17"/>
      <c r="M400" s="17">
        <v>11194281317.42</v>
      </c>
      <c r="N400" s="17"/>
      <c r="O400" s="17"/>
      <c r="P400" s="15">
        <f t="shared" si="82"/>
        <v>105243051374.55</v>
      </c>
      <c r="Q400" s="17"/>
      <c r="R400" s="17">
        <v>105243051374.55</v>
      </c>
      <c r="S400" s="15">
        <f t="shared" si="83"/>
        <v>1401835717606.4199</v>
      </c>
      <c r="T400" s="17">
        <v>86676795332</v>
      </c>
      <c r="U400" s="17">
        <v>245056104616.07001</v>
      </c>
      <c r="V400" s="17">
        <v>578868926009.42004</v>
      </c>
      <c r="W400" s="17">
        <v>937359075090</v>
      </c>
      <c r="X400" s="17">
        <v>26215824366</v>
      </c>
      <c r="Y400" s="17">
        <v>212609568</v>
      </c>
      <c r="Z400" s="17">
        <v>-472553617375.07001</v>
      </c>
      <c r="AA400" s="15">
        <f t="shared" si="84"/>
        <v>0</v>
      </c>
      <c r="AB400" s="17"/>
      <c r="AC400" s="15">
        <f t="shared" si="85"/>
        <v>25356432112.759998</v>
      </c>
      <c r="AD400" s="17"/>
      <c r="AE400" s="17"/>
      <c r="AF400" s="17">
        <v>113766828</v>
      </c>
      <c r="AG400" s="17">
        <v>25242665284.759998</v>
      </c>
      <c r="AH400" s="14">
        <f t="shared" si="86"/>
        <v>1612827960878.8999</v>
      </c>
      <c r="AI400" s="15">
        <f t="shared" si="87"/>
        <v>12591429268.209999</v>
      </c>
      <c r="AJ400" s="18">
        <f t="shared" si="88"/>
        <v>12591429268.209999</v>
      </c>
      <c r="AK400" s="17">
        <v>86690325</v>
      </c>
      <c r="AL400" s="17"/>
      <c r="AM400" s="17"/>
      <c r="AN400" s="17">
        <v>1416609639.21</v>
      </c>
      <c r="AO400" s="17"/>
      <c r="AP400" s="17">
        <v>11088129304</v>
      </c>
      <c r="AQ400" s="18">
        <f t="shared" si="89"/>
        <v>0</v>
      </c>
      <c r="AR400" s="17"/>
      <c r="AS400" s="17"/>
      <c r="AT400" s="15">
        <f t="shared" si="79"/>
        <v>1600236531610.6899</v>
      </c>
      <c r="AU400" s="18">
        <f t="shared" si="79"/>
        <v>1600236531610.6899</v>
      </c>
      <c r="AV400" s="17">
        <v>1600236531610.6899</v>
      </c>
    </row>
    <row r="401" spans="1:48" x14ac:dyDescent="0.25">
      <c r="A401" s="10">
        <v>400</v>
      </c>
      <c r="B401" s="11" t="s">
        <v>824</v>
      </c>
      <c r="C401" s="12" t="s">
        <v>825</v>
      </c>
      <c r="D401" s="13" t="s">
        <v>48</v>
      </c>
      <c r="E401" s="14">
        <f t="shared" si="80"/>
        <v>2370416168778.939</v>
      </c>
      <c r="F401" s="15">
        <f t="shared" si="81"/>
        <v>86063337143.948914</v>
      </c>
      <c r="G401" s="16">
        <v>14203366886.688898</v>
      </c>
      <c r="H401" s="17"/>
      <c r="I401" s="17">
        <v>73617597665.300003</v>
      </c>
      <c r="J401" s="17">
        <v>12644346694</v>
      </c>
      <c r="K401" s="17">
        <v>-26129621222.119999</v>
      </c>
      <c r="L401" s="17"/>
      <c r="M401" s="17">
        <v>11727647120.08</v>
      </c>
      <c r="N401" s="17"/>
      <c r="O401" s="17"/>
      <c r="P401" s="15">
        <f t="shared" si="82"/>
        <v>305474621718.10999</v>
      </c>
      <c r="Q401" s="17">
        <v>4452580982.4799995</v>
      </c>
      <c r="R401" s="17">
        <v>301022040735.63</v>
      </c>
      <c r="S401" s="15">
        <f t="shared" si="83"/>
        <v>1926562081951.79</v>
      </c>
      <c r="T401" s="17">
        <v>360570720308.90002</v>
      </c>
      <c r="U401" s="17">
        <v>434499086878.83002</v>
      </c>
      <c r="V401" s="17">
        <v>823017312929.06995</v>
      </c>
      <c r="W401" s="17">
        <v>1005467150666.65</v>
      </c>
      <c r="X401" s="17">
        <v>77806096152.410004</v>
      </c>
      <c r="Y401" s="17">
        <v>22379304000</v>
      </c>
      <c r="Z401" s="17">
        <v>-797177588984.06995</v>
      </c>
      <c r="AA401" s="15">
        <f t="shared" si="84"/>
        <v>0</v>
      </c>
      <c r="AB401" s="17"/>
      <c r="AC401" s="15">
        <f t="shared" si="85"/>
        <v>52316127965.089996</v>
      </c>
      <c r="AD401" s="17"/>
      <c r="AE401" s="17">
        <v>3714704000</v>
      </c>
      <c r="AF401" s="17"/>
      <c r="AG401" s="17">
        <v>48601423965.089996</v>
      </c>
      <c r="AH401" s="14">
        <f t="shared" si="86"/>
        <v>2370416168778.939</v>
      </c>
      <c r="AI401" s="15">
        <f t="shared" si="87"/>
        <v>59001699735.290001</v>
      </c>
      <c r="AJ401" s="18">
        <f t="shared" si="88"/>
        <v>59001699735.290001</v>
      </c>
      <c r="AK401" s="17">
        <v>724436278</v>
      </c>
      <c r="AL401" s="17">
        <v>560813759.73000002</v>
      </c>
      <c r="AM401" s="17">
        <v>30926564953</v>
      </c>
      <c r="AN401" s="17">
        <v>1811828753.9000001</v>
      </c>
      <c r="AO401" s="17">
        <v>24978055990.66</v>
      </c>
      <c r="AP401" s="17"/>
      <c r="AQ401" s="18">
        <f t="shared" si="89"/>
        <v>0</v>
      </c>
      <c r="AR401" s="17"/>
      <c r="AS401" s="17"/>
      <c r="AT401" s="15">
        <f t="shared" si="79"/>
        <v>2311414469043.6489</v>
      </c>
      <c r="AU401" s="18">
        <f t="shared" si="79"/>
        <v>2311414469043.6489</v>
      </c>
      <c r="AV401" s="17">
        <v>2311414469043.6489</v>
      </c>
    </row>
    <row r="402" spans="1:48" x14ac:dyDescent="0.25">
      <c r="A402" s="10">
        <v>401</v>
      </c>
      <c r="B402" s="11" t="s">
        <v>826</v>
      </c>
      <c r="C402" s="12" t="s">
        <v>827</v>
      </c>
      <c r="D402" s="13" t="s">
        <v>48</v>
      </c>
      <c r="E402" s="14">
        <f t="shared" si="80"/>
        <v>2808264929698.7505</v>
      </c>
      <c r="F402" s="15">
        <f t="shared" si="81"/>
        <v>194736109290.76001</v>
      </c>
      <c r="G402" s="16">
        <v>58907925406.68</v>
      </c>
      <c r="H402" s="17"/>
      <c r="I402" s="17">
        <v>76486018741.080002</v>
      </c>
      <c r="J402" s="17">
        <v>29863169000</v>
      </c>
      <c r="K402" s="17"/>
      <c r="L402" s="17">
        <v>236127996</v>
      </c>
      <c r="M402" s="17">
        <v>29242868147</v>
      </c>
      <c r="N402" s="17"/>
      <c r="O402" s="17"/>
      <c r="P402" s="15">
        <f t="shared" si="82"/>
        <v>137186645951.89</v>
      </c>
      <c r="Q402" s="17">
        <v>34587501</v>
      </c>
      <c r="R402" s="17">
        <v>137152058450.89</v>
      </c>
      <c r="S402" s="15">
        <f t="shared" si="83"/>
        <v>2416733432332.6406</v>
      </c>
      <c r="T402" s="17">
        <v>365214201910.23999</v>
      </c>
      <c r="U402" s="17">
        <v>363772819430.58002</v>
      </c>
      <c r="V402" s="17">
        <v>849945889085.64001</v>
      </c>
      <c r="W402" s="17">
        <v>1891341466028.0701</v>
      </c>
      <c r="X402" s="17">
        <v>75488576705.830002</v>
      </c>
      <c r="Y402" s="17">
        <v>117473130831</v>
      </c>
      <c r="Z402" s="17">
        <v>-1246502651658.72</v>
      </c>
      <c r="AA402" s="15">
        <f t="shared" si="84"/>
        <v>0</v>
      </c>
      <c r="AB402" s="17"/>
      <c r="AC402" s="15">
        <f t="shared" si="85"/>
        <v>59608742123.460007</v>
      </c>
      <c r="AD402" s="17">
        <v>1162707034.8900001</v>
      </c>
      <c r="AE402" s="17">
        <v>27987431135.330002</v>
      </c>
      <c r="AF402" s="17"/>
      <c r="AG402" s="17">
        <v>30458603953.240002</v>
      </c>
      <c r="AH402" s="14">
        <f t="shared" si="86"/>
        <v>2808264929698.7397</v>
      </c>
      <c r="AI402" s="15">
        <f t="shared" si="87"/>
        <v>37169610534.959999</v>
      </c>
      <c r="AJ402" s="18">
        <f t="shared" si="88"/>
        <v>25980128034.959999</v>
      </c>
      <c r="AK402" s="17">
        <v>32655673</v>
      </c>
      <c r="AL402" s="17"/>
      <c r="AM402" s="17"/>
      <c r="AN402" s="17">
        <v>626564395.00999999</v>
      </c>
      <c r="AO402" s="17">
        <v>25211499960.900002</v>
      </c>
      <c r="AP402" s="17">
        <v>109408006.05</v>
      </c>
      <c r="AQ402" s="18">
        <f t="shared" si="89"/>
        <v>11189482500</v>
      </c>
      <c r="AR402" s="17"/>
      <c r="AS402" s="17">
        <v>11189482500</v>
      </c>
      <c r="AT402" s="15">
        <f t="shared" ref="AT402:AU421" si="90">SUM(AU402)</f>
        <v>2771095319163.7798</v>
      </c>
      <c r="AU402" s="18">
        <f t="shared" si="90"/>
        <v>2771095319163.7798</v>
      </c>
      <c r="AV402" s="17">
        <v>2771095319163.7798</v>
      </c>
    </row>
    <row r="403" spans="1:48" x14ac:dyDescent="0.25">
      <c r="A403" s="10">
        <v>402</v>
      </c>
      <c r="B403" s="11" t="s">
        <v>828</v>
      </c>
      <c r="C403" s="12" t="s">
        <v>829</v>
      </c>
      <c r="D403" s="13" t="s">
        <v>48</v>
      </c>
      <c r="E403" s="14">
        <f t="shared" si="80"/>
        <v>3275708655993.8496</v>
      </c>
      <c r="F403" s="15">
        <f t="shared" si="81"/>
        <v>239691072818.5</v>
      </c>
      <c r="G403" s="16">
        <v>156681915467.10001</v>
      </c>
      <c r="H403" s="17"/>
      <c r="I403" s="17">
        <v>58925755179</v>
      </c>
      <c r="J403" s="17">
        <v>31951874784.029999</v>
      </c>
      <c r="K403" s="17">
        <v>-31867124056.84</v>
      </c>
      <c r="L403" s="17"/>
      <c r="M403" s="17">
        <v>23998651445.209999</v>
      </c>
      <c r="N403" s="17"/>
      <c r="O403" s="17"/>
      <c r="P403" s="15">
        <f t="shared" si="82"/>
        <v>262372194187.69</v>
      </c>
      <c r="Q403" s="17"/>
      <c r="R403" s="17">
        <v>262372194187.69</v>
      </c>
      <c r="S403" s="15">
        <f t="shared" si="83"/>
        <v>2708667857531.9297</v>
      </c>
      <c r="T403" s="17">
        <v>362203399088</v>
      </c>
      <c r="U403" s="17">
        <v>510623150168.15997</v>
      </c>
      <c r="V403" s="17">
        <v>1369046037041.1299</v>
      </c>
      <c r="W403" s="17">
        <v>1510377643455.1499</v>
      </c>
      <c r="X403" s="17">
        <v>62570862352.690002</v>
      </c>
      <c r="Y403" s="17">
        <v>46208555773</v>
      </c>
      <c r="Z403" s="17">
        <v>-1152361790346.2</v>
      </c>
      <c r="AA403" s="15">
        <f t="shared" si="84"/>
        <v>0</v>
      </c>
      <c r="AB403" s="17"/>
      <c r="AC403" s="15">
        <f t="shared" si="85"/>
        <v>64977531455.730003</v>
      </c>
      <c r="AD403" s="17">
        <v>10617566865.32</v>
      </c>
      <c r="AE403" s="17">
        <v>527100000</v>
      </c>
      <c r="AF403" s="17"/>
      <c r="AG403" s="17">
        <v>53832864590.410004</v>
      </c>
      <c r="AH403" s="14">
        <f t="shared" si="86"/>
        <v>3275708655993.8501</v>
      </c>
      <c r="AI403" s="15">
        <f t="shared" si="87"/>
        <v>50350520493.440002</v>
      </c>
      <c r="AJ403" s="18">
        <f t="shared" si="88"/>
        <v>33454918370.440002</v>
      </c>
      <c r="AK403" s="17">
        <v>20871555041.200001</v>
      </c>
      <c r="AL403" s="17"/>
      <c r="AM403" s="17">
        <v>6000000000</v>
      </c>
      <c r="AN403" s="17">
        <v>1512282770.24</v>
      </c>
      <c r="AO403" s="17">
        <v>5071080559</v>
      </c>
      <c r="AP403" s="17"/>
      <c r="AQ403" s="18">
        <f t="shared" si="89"/>
        <v>16895602123</v>
      </c>
      <c r="AR403" s="17"/>
      <c r="AS403" s="17">
        <v>16895602123</v>
      </c>
      <c r="AT403" s="15">
        <f t="shared" si="90"/>
        <v>3225358135500.4102</v>
      </c>
      <c r="AU403" s="18">
        <f t="shared" si="90"/>
        <v>3225358135500.4102</v>
      </c>
      <c r="AV403" s="17">
        <v>3225358135500.4102</v>
      </c>
    </row>
    <row r="404" spans="1:48" x14ac:dyDescent="0.25">
      <c r="A404" s="10">
        <v>403</v>
      </c>
      <c r="B404" s="11" t="s">
        <v>830</v>
      </c>
      <c r="C404" s="12" t="s">
        <v>831</v>
      </c>
      <c r="D404" s="13" t="s">
        <v>48</v>
      </c>
      <c r="E404" s="14">
        <f t="shared" si="80"/>
        <v>3063460725275.6294</v>
      </c>
      <c r="F404" s="15">
        <f t="shared" si="81"/>
        <v>146129842830.97</v>
      </c>
      <c r="G404" s="16">
        <v>86474965357.639999</v>
      </c>
      <c r="H404" s="17"/>
      <c r="I404" s="17">
        <v>44797946385.75</v>
      </c>
      <c r="J404" s="17">
        <v>3450837884</v>
      </c>
      <c r="K404" s="17">
        <v>-18378341133.07</v>
      </c>
      <c r="L404" s="17">
        <v>143195188.65000001</v>
      </c>
      <c r="M404" s="17">
        <v>29641239148</v>
      </c>
      <c r="N404" s="17"/>
      <c r="O404" s="17"/>
      <c r="P404" s="15">
        <f t="shared" si="82"/>
        <v>117291113764.06</v>
      </c>
      <c r="Q404" s="17"/>
      <c r="R404" s="17">
        <v>117291113764.06</v>
      </c>
      <c r="S404" s="15">
        <f t="shared" si="83"/>
        <v>2726638152875.9497</v>
      </c>
      <c r="T404" s="17">
        <v>742223960513.92004</v>
      </c>
      <c r="U404" s="17">
        <v>386748888296.63</v>
      </c>
      <c r="V404" s="17">
        <v>835610595569.45996</v>
      </c>
      <c r="W404" s="17">
        <v>1598635184352.3701</v>
      </c>
      <c r="X404" s="17">
        <v>55759618106</v>
      </c>
      <c r="Y404" s="17">
        <v>40361569217.669998</v>
      </c>
      <c r="Z404" s="17">
        <v>-932701663180.09998</v>
      </c>
      <c r="AA404" s="15">
        <f t="shared" si="84"/>
        <v>0</v>
      </c>
      <c r="AB404" s="17"/>
      <c r="AC404" s="15">
        <f t="shared" si="85"/>
        <v>73401615804.650009</v>
      </c>
      <c r="AD404" s="17"/>
      <c r="AE404" s="17"/>
      <c r="AF404" s="17">
        <v>421459137.49000001</v>
      </c>
      <c r="AG404" s="17">
        <v>72980156667.160004</v>
      </c>
      <c r="AH404" s="14">
        <f t="shared" si="86"/>
        <v>3063460725275.6299</v>
      </c>
      <c r="AI404" s="15">
        <f t="shared" si="87"/>
        <v>3621957107.3800001</v>
      </c>
      <c r="AJ404" s="18">
        <f t="shared" si="88"/>
        <v>3621957107.3800001</v>
      </c>
      <c r="AK404" s="17"/>
      <c r="AL404" s="17"/>
      <c r="AM404" s="17"/>
      <c r="AN404" s="17">
        <v>203103035.38</v>
      </c>
      <c r="AO404" s="17">
        <v>554190214</v>
      </c>
      <c r="AP404" s="17">
        <v>2864663858</v>
      </c>
      <c r="AQ404" s="18">
        <f t="shared" si="89"/>
        <v>0</v>
      </c>
      <c r="AR404" s="17"/>
      <c r="AS404" s="17"/>
      <c r="AT404" s="15">
        <f t="shared" si="90"/>
        <v>3059838768168.25</v>
      </c>
      <c r="AU404" s="18">
        <f t="shared" si="90"/>
        <v>3059838768168.25</v>
      </c>
      <c r="AV404" s="17">
        <v>3059838768168.25</v>
      </c>
    </row>
    <row r="405" spans="1:48" x14ac:dyDescent="0.25">
      <c r="A405" s="10">
        <v>404</v>
      </c>
      <c r="B405" s="11" t="s">
        <v>832</v>
      </c>
      <c r="C405" s="12" t="s">
        <v>833</v>
      </c>
      <c r="D405" s="13" t="s">
        <v>59</v>
      </c>
      <c r="E405" s="14">
        <f t="shared" si="80"/>
        <v>3111647452541.3296</v>
      </c>
      <c r="F405" s="15">
        <f t="shared" si="81"/>
        <v>200685548323.86996</v>
      </c>
      <c r="G405" s="16">
        <v>114483236054.55</v>
      </c>
      <c r="H405" s="17"/>
      <c r="I405" s="17">
        <v>110998359580.94</v>
      </c>
      <c r="J405" s="17">
        <v>17134467.050000001</v>
      </c>
      <c r="K405" s="17">
        <v>-44933387611.75</v>
      </c>
      <c r="L405" s="17">
        <v>593633333.29999995</v>
      </c>
      <c r="M405" s="17">
        <v>19526572499.779999</v>
      </c>
      <c r="N405" s="17"/>
      <c r="O405" s="17"/>
      <c r="P405" s="15">
        <f t="shared" si="82"/>
        <v>192216209124.64999</v>
      </c>
      <c r="Q405" s="17">
        <v>0</v>
      </c>
      <c r="R405" s="17">
        <v>192216209124.64999</v>
      </c>
      <c r="S405" s="15">
        <f t="shared" si="83"/>
        <v>2439390164031.2598</v>
      </c>
      <c r="T405" s="17">
        <v>939191847549</v>
      </c>
      <c r="U405" s="17">
        <v>573090052404.42004</v>
      </c>
      <c r="V405" s="17">
        <v>922126377369.41003</v>
      </c>
      <c r="W405" s="17">
        <v>868030004026.93994</v>
      </c>
      <c r="X405" s="17">
        <v>36229421456.089996</v>
      </c>
      <c r="Y405" s="17">
        <v>25409073622.84</v>
      </c>
      <c r="Z405" s="17">
        <v>-924686612397.43994</v>
      </c>
      <c r="AA405" s="15">
        <f t="shared" si="84"/>
        <v>0</v>
      </c>
      <c r="AB405" s="17"/>
      <c r="AC405" s="15">
        <f t="shared" si="85"/>
        <v>279355531061.54999</v>
      </c>
      <c r="AD405" s="17">
        <v>46130735.350000001</v>
      </c>
      <c r="AE405" s="17">
        <v>231128730000</v>
      </c>
      <c r="AF405" s="17">
        <v>1364136847</v>
      </c>
      <c r="AG405" s="17">
        <v>46816533479.199997</v>
      </c>
      <c r="AH405" s="14">
        <f t="shared" si="86"/>
        <v>3111647452541.3301</v>
      </c>
      <c r="AI405" s="15">
        <f t="shared" si="87"/>
        <v>52072969560.5</v>
      </c>
      <c r="AJ405" s="18">
        <f t="shared" si="88"/>
        <v>52032969560.5</v>
      </c>
      <c r="AK405" s="17">
        <v>9312751522.5</v>
      </c>
      <c r="AL405" s="17"/>
      <c r="AM405" s="17"/>
      <c r="AN405" s="17"/>
      <c r="AO405" s="17">
        <v>39906157952</v>
      </c>
      <c r="AP405" s="17">
        <v>2814060086</v>
      </c>
      <c r="AQ405" s="18">
        <f t="shared" si="89"/>
        <v>40000000</v>
      </c>
      <c r="AR405" s="17"/>
      <c r="AS405" s="17">
        <v>40000000</v>
      </c>
      <c r="AT405" s="15">
        <f t="shared" si="90"/>
        <v>3059574482980.8301</v>
      </c>
      <c r="AU405" s="18">
        <f t="shared" si="90"/>
        <v>3059574482980.8301</v>
      </c>
      <c r="AV405" s="17">
        <v>3059574482980.8301</v>
      </c>
    </row>
    <row r="406" spans="1:48" x14ac:dyDescent="0.25">
      <c r="A406" s="10">
        <v>405</v>
      </c>
      <c r="B406" s="11" t="s">
        <v>834</v>
      </c>
      <c r="C406" s="12" t="s">
        <v>835</v>
      </c>
      <c r="D406" s="13" t="s">
        <v>48</v>
      </c>
      <c r="E406" s="14">
        <f t="shared" si="80"/>
        <v>1424626365410.061</v>
      </c>
      <c r="F406" s="15">
        <f t="shared" si="81"/>
        <v>147767375376.2312</v>
      </c>
      <c r="G406" s="16">
        <v>115927641885.4012</v>
      </c>
      <c r="H406" s="17"/>
      <c r="I406" s="17">
        <v>30582280660.07</v>
      </c>
      <c r="J406" s="17">
        <v>2850445021.1399999</v>
      </c>
      <c r="K406" s="17">
        <v>-4505214042.0699997</v>
      </c>
      <c r="L406" s="17">
        <v>148958333.34</v>
      </c>
      <c r="M406" s="17">
        <v>2763263518.3499999</v>
      </c>
      <c r="N406" s="17"/>
      <c r="O406" s="17"/>
      <c r="P406" s="15">
        <f t="shared" si="82"/>
        <v>12277570093</v>
      </c>
      <c r="Q406" s="17">
        <v>365199699</v>
      </c>
      <c r="R406" s="17">
        <v>11912370394</v>
      </c>
      <c r="S406" s="15">
        <f t="shared" si="83"/>
        <v>1246421291212.9099</v>
      </c>
      <c r="T406" s="17">
        <v>98752770652</v>
      </c>
      <c r="U406" s="17">
        <v>188333945974.35001</v>
      </c>
      <c r="V406" s="17">
        <v>505640234260.40997</v>
      </c>
      <c r="W406" s="17">
        <v>905891882912.91003</v>
      </c>
      <c r="X406" s="17">
        <v>55218150109.57</v>
      </c>
      <c r="Y406" s="17">
        <v>34411422015.410004</v>
      </c>
      <c r="Z406" s="17">
        <v>-541827114711.73999</v>
      </c>
      <c r="AA406" s="15">
        <f t="shared" si="84"/>
        <v>0</v>
      </c>
      <c r="AB406" s="17"/>
      <c r="AC406" s="15">
        <f t="shared" si="85"/>
        <v>18160128727.919998</v>
      </c>
      <c r="AD406" s="17">
        <v>618679232.77999997</v>
      </c>
      <c r="AE406" s="17"/>
      <c r="AF406" s="17">
        <v>1306340712</v>
      </c>
      <c r="AG406" s="17">
        <v>16235108783.139999</v>
      </c>
      <c r="AH406" s="14">
        <f t="shared" si="86"/>
        <v>1424626365410.0601</v>
      </c>
      <c r="AI406" s="15">
        <f t="shared" si="87"/>
        <v>1356635754.0799999</v>
      </c>
      <c r="AJ406" s="18">
        <f t="shared" si="88"/>
        <v>1356635754.0799999</v>
      </c>
      <c r="AK406" s="17">
        <v>4246927</v>
      </c>
      <c r="AL406" s="17"/>
      <c r="AM406" s="17"/>
      <c r="AN406" s="17">
        <v>218166992.65000001</v>
      </c>
      <c r="AO406" s="17">
        <v>228268928</v>
      </c>
      <c r="AP406" s="17">
        <v>905952906.42999995</v>
      </c>
      <c r="AQ406" s="18">
        <f t="shared" si="89"/>
        <v>0</v>
      </c>
      <c r="AR406" s="17"/>
      <c r="AS406" s="17"/>
      <c r="AT406" s="15">
        <f t="shared" si="90"/>
        <v>1423269729655.98</v>
      </c>
      <c r="AU406" s="18">
        <f t="shared" si="90"/>
        <v>1423269729655.98</v>
      </c>
      <c r="AV406" s="17">
        <v>1423269729655.98</v>
      </c>
    </row>
    <row r="407" spans="1:48" x14ac:dyDescent="0.25">
      <c r="A407" s="10">
        <v>406</v>
      </c>
      <c r="B407" s="11" t="s">
        <v>836</v>
      </c>
      <c r="C407" s="12" t="s">
        <v>837</v>
      </c>
      <c r="D407" s="13" t="s">
        <v>48</v>
      </c>
      <c r="E407" s="14">
        <f t="shared" si="80"/>
        <v>2342326095191.3604</v>
      </c>
      <c r="F407" s="15">
        <f t="shared" si="81"/>
        <v>136533898413.36</v>
      </c>
      <c r="G407" s="16">
        <v>98879932464.119995</v>
      </c>
      <c r="H407" s="17"/>
      <c r="I407" s="17">
        <v>30046014712</v>
      </c>
      <c r="J407" s="17">
        <v>62740186.5</v>
      </c>
      <c r="K407" s="17">
        <v>-2228516417.1999998</v>
      </c>
      <c r="L407" s="17"/>
      <c r="M407" s="17">
        <v>9773727467.9400005</v>
      </c>
      <c r="N407" s="17"/>
      <c r="O407" s="17"/>
      <c r="P407" s="15">
        <f t="shared" si="82"/>
        <v>91280283036.910004</v>
      </c>
      <c r="Q407" s="17">
        <v>8516267466</v>
      </c>
      <c r="R407" s="17">
        <v>82764015570.910004</v>
      </c>
      <c r="S407" s="15">
        <f t="shared" si="83"/>
        <v>2104381924490.7402</v>
      </c>
      <c r="T407" s="17">
        <v>295421604474.92999</v>
      </c>
      <c r="U407" s="17">
        <v>322656801339.59998</v>
      </c>
      <c r="V407" s="17">
        <v>715351711153.06006</v>
      </c>
      <c r="W407" s="17">
        <v>1513745458067.74</v>
      </c>
      <c r="X407" s="17">
        <v>18861978493</v>
      </c>
      <c r="Y407" s="17">
        <v>59144495657</v>
      </c>
      <c r="Z407" s="17">
        <v>-820800124694.58997</v>
      </c>
      <c r="AA407" s="15">
        <f t="shared" si="84"/>
        <v>0</v>
      </c>
      <c r="AB407" s="17"/>
      <c r="AC407" s="15">
        <f t="shared" si="85"/>
        <v>10129989250.35</v>
      </c>
      <c r="AD407" s="17">
        <v>1046442437</v>
      </c>
      <c r="AE407" s="17">
        <v>386636200</v>
      </c>
      <c r="AF407" s="17">
        <v>2355731424</v>
      </c>
      <c r="AG407" s="17">
        <v>6341179189.3500004</v>
      </c>
      <c r="AH407" s="14">
        <f t="shared" si="86"/>
        <v>2342326095191.3599</v>
      </c>
      <c r="AI407" s="15">
        <f t="shared" si="87"/>
        <v>2095101303</v>
      </c>
      <c r="AJ407" s="18">
        <f t="shared" si="88"/>
        <v>2095101303</v>
      </c>
      <c r="AK407" s="17">
        <v>4288730</v>
      </c>
      <c r="AL407" s="17"/>
      <c r="AM407" s="17"/>
      <c r="AN407" s="17">
        <v>473753556</v>
      </c>
      <c r="AO407" s="17">
        <v>36443017</v>
      </c>
      <c r="AP407" s="17">
        <v>1580616000</v>
      </c>
      <c r="AQ407" s="18">
        <f t="shared" si="89"/>
        <v>0</v>
      </c>
      <c r="AR407" s="17"/>
      <c r="AS407" s="17"/>
      <c r="AT407" s="15">
        <f t="shared" si="90"/>
        <v>2340230993888.3599</v>
      </c>
      <c r="AU407" s="18">
        <f t="shared" si="90"/>
        <v>2340230993888.3599</v>
      </c>
      <c r="AV407" s="17">
        <v>2340230993888.3599</v>
      </c>
    </row>
    <row r="408" spans="1:48" x14ac:dyDescent="0.25">
      <c r="A408" s="10">
        <v>407</v>
      </c>
      <c r="B408" s="11" t="s">
        <v>838</v>
      </c>
      <c r="C408" s="12" t="s">
        <v>839</v>
      </c>
      <c r="D408" s="13" t="s">
        <v>48</v>
      </c>
      <c r="E408" s="14">
        <f t="shared" si="80"/>
        <v>1531635687584.6304</v>
      </c>
      <c r="F408" s="15">
        <f t="shared" si="81"/>
        <v>130746061206.44</v>
      </c>
      <c r="G408" s="16">
        <v>84326027871.110001</v>
      </c>
      <c r="H408" s="17"/>
      <c r="I408" s="17">
        <v>52347216110.580002</v>
      </c>
      <c r="J408" s="17">
        <v>546257424.60000002</v>
      </c>
      <c r="K408" s="17">
        <v>-10979618894.129999</v>
      </c>
      <c r="L408" s="17"/>
      <c r="M408" s="17">
        <v>4506178694.2799997</v>
      </c>
      <c r="N408" s="17"/>
      <c r="O408" s="17"/>
      <c r="P408" s="15">
        <f t="shared" si="82"/>
        <v>64070873562.379997</v>
      </c>
      <c r="Q408" s="17"/>
      <c r="R408" s="17">
        <v>64070873562.379997</v>
      </c>
      <c r="S408" s="15">
        <f t="shared" si="83"/>
        <v>1135935798448.9702</v>
      </c>
      <c r="T408" s="17">
        <v>105709126514.09</v>
      </c>
      <c r="U408" s="17">
        <v>249068390315.20001</v>
      </c>
      <c r="V408" s="17">
        <v>313149790212.17999</v>
      </c>
      <c r="W408" s="17">
        <v>888173063397.88</v>
      </c>
      <c r="X408" s="17">
        <v>30406668859.060001</v>
      </c>
      <c r="Y408" s="17">
        <v>4885559673.5299997</v>
      </c>
      <c r="Z408" s="17">
        <v>-455456800522.96997</v>
      </c>
      <c r="AA408" s="15">
        <f t="shared" si="84"/>
        <v>0</v>
      </c>
      <c r="AB408" s="17"/>
      <c r="AC408" s="15">
        <f t="shared" si="85"/>
        <v>200882954366.84</v>
      </c>
      <c r="AD408" s="17"/>
      <c r="AE408" s="17"/>
      <c r="AF408" s="17">
        <v>1353415472.4400001</v>
      </c>
      <c r="AG408" s="17">
        <v>199529538894.39999</v>
      </c>
      <c r="AH408" s="14">
        <f t="shared" si="86"/>
        <v>1531635687584.6201</v>
      </c>
      <c r="AI408" s="15">
        <f t="shared" si="87"/>
        <v>23693566132.540001</v>
      </c>
      <c r="AJ408" s="18">
        <f t="shared" si="88"/>
        <v>23693566132.540001</v>
      </c>
      <c r="AK408" s="17">
        <v>160192543.52000001</v>
      </c>
      <c r="AL408" s="17"/>
      <c r="AM408" s="17"/>
      <c r="AN408" s="17">
        <v>3256618865.2199998</v>
      </c>
      <c r="AO408" s="17">
        <v>19695165572.799999</v>
      </c>
      <c r="AP408" s="17">
        <v>581589151</v>
      </c>
      <c r="AQ408" s="18">
        <f t="shared" si="89"/>
        <v>0</v>
      </c>
      <c r="AR408" s="17"/>
      <c r="AS408" s="17"/>
      <c r="AT408" s="15">
        <f t="shared" si="90"/>
        <v>1507942121452.0801</v>
      </c>
      <c r="AU408" s="18">
        <f t="shared" si="90"/>
        <v>1507942121452.0801</v>
      </c>
      <c r="AV408" s="17">
        <v>1507942121452.0801</v>
      </c>
    </row>
    <row r="409" spans="1:48" x14ac:dyDescent="0.25">
      <c r="A409" s="10">
        <v>408</v>
      </c>
      <c r="B409" s="11" t="s">
        <v>840</v>
      </c>
      <c r="C409" s="12" t="s">
        <v>1180</v>
      </c>
      <c r="D409" s="13" t="s">
        <v>48</v>
      </c>
      <c r="E409" s="14">
        <f t="shared" si="80"/>
        <v>7518932730629.9492</v>
      </c>
      <c r="F409" s="15">
        <f t="shared" si="81"/>
        <v>395016202633.89001</v>
      </c>
      <c r="G409" s="16">
        <v>212794972828.54999</v>
      </c>
      <c r="H409" s="17"/>
      <c r="I409" s="17">
        <v>76786774541.100006</v>
      </c>
      <c r="J409" s="17">
        <v>3197674232</v>
      </c>
      <c r="K409" s="17">
        <v>-11645569022.16</v>
      </c>
      <c r="L409" s="17"/>
      <c r="M409" s="17">
        <v>113882350054.39999</v>
      </c>
      <c r="N409" s="17"/>
      <c r="O409" s="17"/>
      <c r="P409" s="15">
        <f t="shared" si="82"/>
        <v>620603887555.27002</v>
      </c>
      <c r="Q409" s="17">
        <v>1968588490</v>
      </c>
      <c r="R409" s="17">
        <v>618635299065.27002</v>
      </c>
      <c r="S409" s="15">
        <f t="shared" si="83"/>
        <v>6381894681395.4795</v>
      </c>
      <c r="T409" s="17">
        <v>1609557601368.48</v>
      </c>
      <c r="U409" s="17">
        <v>832770831749.38</v>
      </c>
      <c r="V409" s="17">
        <v>1638448707118.8101</v>
      </c>
      <c r="W409" s="17">
        <v>4078890379794.8501</v>
      </c>
      <c r="X409" s="17">
        <v>132002655668.67999</v>
      </c>
      <c r="Y409" s="17">
        <v>167010200683.5</v>
      </c>
      <c r="Z409" s="17">
        <v>-2076785694988.22</v>
      </c>
      <c r="AA409" s="15">
        <f t="shared" si="84"/>
        <v>0</v>
      </c>
      <c r="AB409" s="17"/>
      <c r="AC409" s="15">
        <f t="shared" si="85"/>
        <v>121417959045.31</v>
      </c>
      <c r="AD409" s="17">
        <v>21088657814.779999</v>
      </c>
      <c r="AE409" s="17"/>
      <c r="AF409" s="17">
        <v>1554224519.3299999</v>
      </c>
      <c r="AG409" s="17">
        <v>98775076711.199997</v>
      </c>
      <c r="AH409" s="14">
        <f t="shared" si="86"/>
        <v>7518932730629.9502</v>
      </c>
      <c r="AI409" s="15">
        <f t="shared" si="87"/>
        <v>105745952223.7</v>
      </c>
      <c r="AJ409" s="18">
        <f t="shared" si="88"/>
        <v>105745952223.7</v>
      </c>
      <c r="AK409" s="17"/>
      <c r="AL409" s="17"/>
      <c r="AM409" s="17"/>
      <c r="AN409" s="17">
        <v>1230995000</v>
      </c>
      <c r="AO409" s="17">
        <v>30792055931.700001</v>
      </c>
      <c r="AP409" s="17">
        <v>73722901292</v>
      </c>
      <c r="AQ409" s="18">
        <f t="shared" si="89"/>
        <v>0</v>
      </c>
      <c r="AR409" s="17"/>
      <c r="AS409" s="17"/>
      <c r="AT409" s="15">
        <f t="shared" si="90"/>
        <v>7413186778406.25</v>
      </c>
      <c r="AU409" s="18">
        <f t="shared" si="90"/>
        <v>7413186778406.25</v>
      </c>
      <c r="AV409" s="17">
        <v>7413186778406.25</v>
      </c>
    </row>
    <row r="410" spans="1:48" x14ac:dyDescent="0.25">
      <c r="A410" s="10">
        <v>409</v>
      </c>
      <c r="B410" s="11" t="s">
        <v>841</v>
      </c>
      <c r="C410" s="12" t="s">
        <v>842</v>
      </c>
      <c r="D410" s="13" t="s">
        <v>48</v>
      </c>
      <c r="E410" s="14">
        <f t="shared" si="80"/>
        <v>1275251649567.5498</v>
      </c>
      <c r="F410" s="15">
        <f t="shared" si="81"/>
        <v>60465179046.140007</v>
      </c>
      <c r="G410" s="16">
        <v>38508254424.420006</v>
      </c>
      <c r="H410" s="17"/>
      <c r="I410" s="17">
        <v>4666046385.5</v>
      </c>
      <c r="J410" s="17">
        <v>399022782</v>
      </c>
      <c r="K410" s="17">
        <v>-440801985.69999999</v>
      </c>
      <c r="L410" s="17"/>
      <c r="M410" s="17">
        <v>17332657439.919998</v>
      </c>
      <c r="N410" s="17"/>
      <c r="O410" s="17"/>
      <c r="P410" s="15">
        <f t="shared" si="82"/>
        <v>19724449582.509998</v>
      </c>
      <c r="Q410" s="17">
        <v>398680400</v>
      </c>
      <c r="R410" s="17">
        <v>19325769182.509998</v>
      </c>
      <c r="S410" s="15">
        <f t="shared" si="83"/>
        <v>1149604997635</v>
      </c>
      <c r="T410" s="17">
        <v>87187022905</v>
      </c>
      <c r="U410" s="17">
        <v>325512711527</v>
      </c>
      <c r="V410" s="17">
        <v>538275378404</v>
      </c>
      <c r="W410" s="17">
        <v>957287122053</v>
      </c>
      <c r="X410" s="17">
        <v>25504478099</v>
      </c>
      <c r="Y410" s="17">
        <v>84786814428</v>
      </c>
      <c r="Z410" s="17">
        <v>-868948529781</v>
      </c>
      <c r="AA410" s="15">
        <f t="shared" si="84"/>
        <v>0</v>
      </c>
      <c r="AB410" s="17"/>
      <c r="AC410" s="15">
        <f t="shared" si="85"/>
        <v>45457023303.900002</v>
      </c>
      <c r="AD410" s="17">
        <v>3254916672.1799998</v>
      </c>
      <c r="AE410" s="17"/>
      <c r="AF410" s="17"/>
      <c r="AG410" s="17">
        <v>42202106631.720001</v>
      </c>
      <c r="AH410" s="14">
        <f t="shared" si="86"/>
        <v>1275251649567.5601</v>
      </c>
      <c r="AI410" s="15">
        <f t="shared" si="87"/>
        <v>6220587097</v>
      </c>
      <c r="AJ410" s="18">
        <f t="shared" si="88"/>
        <v>6220587097</v>
      </c>
      <c r="AK410" s="17">
        <v>160065082</v>
      </c>
      <c r="AL410" s="17"/>
      <c r="AM410" s="17"/>
      <c r="AN410" s="17">
        <v>98280300</v>
      </c>
      <c r="AO410" s="17">
        <v>5728580890</v>
      </c>
      <c r="AP410" s="17">
        <v>233660825</v>
      </c>
      <c r="AQ410" s="18">
        <f t="shared" si="89"/>
        <v>0</v>
      </c>
      <c r="AR410" s="17"/>
      <c r="AS410" s="17"/>
      <c r="AT410" s="15">
        <f t="shared" si="90"/>
        <v>1269031062470.5601</v>
      </c>
      <c r="AU410" s="18">
        <f t="shared" si="90"/>
        <v>1269031062470.5601</v>
      </c>
      <c r="AV410" s="17">
        <v>1269031062470.5601</v>
      </c>
    </row>
    <row r="411" spans="1:48" x14ac:dyDescent="0.25">
      <c r="A411" s="10">
        <v>410</v>
      </c>
      <c r="B411" s="11" t="s">
        <v>843</v>
      </c>
      <c r="C411" s="12" t="s">
        <v>844</v>
      </c>
      <c r="D411" s="13" t="s">
        <v>48</v>
      </c>
      <c r="E411" s="14">
        <f t="shared" si="80"/>
        <v>1463546138030.52</v>
      </c>
      <c r="F411" s="15">
        <f t="shared" si="81"/>
        <v>116407293680.13</v>
      </c>
      <c r="G411" s="16">
        <v>87871826474.210007</v>
      </c>
      <c r="H411" s="17"/>
      <c r="I411" s="17">
        <v>29102702090.970001</v>
      </c>
      <c r="J411" s="17"/>
      <c r="K411" s="17">
        <v>-12187928558.049999</v>
      </c>
      <c r="L411" s="17"/>
      <c r="M411" s="17">
        <v>11620693673</v>
      </c>
      <c r="N411" s="17"/>
      <c r="O411" s="17"/>
      <c r="P411" s="15">
        <f t="shared" si="82"/>
        <v>44667414966</v>
      </c>
      <c r="Q411" s="17">
        <v>46463150</v>
      </c>
      <c r="R411" s="17">
        <v>44620951816</v>
      </c>
      <c r="S411" s="15">
        <f t="shared" si="83"/>
        <v>1243885106475.3901</v>
      </c>
      <c r="T411" s="17">
        <v>154961181255</v>
      </c>
      <c r="U411" s="17">
        <v>312204785861</v>
      </c>
      <c r="V411" s="17">
        <v>555150010026</v>
      </c>
      <c r="W411" s="17">
        <v>727771686212.39001</v>
      </c>
      <c r="X411" s="17">
        <v>42998783108</v>
      </c>
      <c r="Y411" s="17">
        <v>54790568193</v>
      </c>
      <c r="Z411" s="17">
        <v>-603991908180</v>
      </c>
      <c r="AA411" s="15">
        <f t="shared" si="84"/>
        <v>0</v>
      </c>
      <c r="AB411" s="17"/>
      <c r="AC411" s="15">
        <f t="shared" si="85"/>
        <v>58586322909</v>
      </c>
      <c r="AD411" s="17"/>
      <c r="AE411" s="17">
        <v>516000000</v>
      </c>
      <c r="AF411" s="17">
        <v>646769000</v>
      </c>
      <c r="AG411" s="17">
        <v>57423553909</v>
      </c>
      <c r="AH411" s="14">
        <f t="shared" si="86"/>
        <v>1463546138030.52</v>
      </c>
      <c r="AI411" s="15">
        <f t="shared" si="87"/>
        <v>14311946012</v>
      </c>
      <c r="AJ411" s="18">
        <f t="shared" si="88"/>
        <v>14311946012</v>
      </c>
      <c r="AK411" s="17">
        <v>7897178009</v>
      </c>
      <c r="AL411" s="17"/>
      <c r="AM411" s="17"/>
      <c r="AN411" s="17"/>
      <c r="AO411" s="17">
        <v>5536052803</v>
      </c>
      <c r="AP411" s="17">
        <v>878715200</v>
      </c>
      <c r="AQ411" s="18">
        <f t="shared" si="89"/>
        <v>0</v>
      </c>
      <c r="AR411" s="17"/>
      <c r="AS411" s="17"/>
      <c r="AT411" s="15">
        <f t="shared" si="90"/>
        <v>1449234192018.52</v>
      </c>
      <c r="AU411" s="18">
        <f t="shared" si="90"/>
        <v>1449234192018.52</v>
      </c>
      <c r="AV411" s="17">
        <v>1449234192018.52</v>
      </c>
    </row>
    <row r="412" spans="1:48" x14ac:dyDescent="0.25">
      <c r="A412" s="10">
        <v>411</v>
      </c>
      <c r="B412" s="11" t="s">
        <v>845</v>
      </c>
      <c r="C412" s="12" t="s">
        <v>846</v>
      </c>
      <c r="D412" s="13" t="s">
        <v>48</v>
      </c>
      <c r="E412" s="14">
        <f t="shared" si="80"/>
        <v>1501573586283.8201</v>
      </c>
      <c r="F412" s="15">
        <f t="shared" si="81"/>
        <v>105345373880.39999</v>
      </c>
      <c r="G412" s="16">
        <v>59771682169.879997</v>
      </c>
      <c r="H412" s="17"/>
      <c r="I412" s="17">
        <v>14192526637.6</v>
      </c>
      <c r="J412" s="17">
        <v>4521576</v>
      </c>
      <c r="K412" s="17">
        <v>-4439166088.1999998</v>
      </c>
      <c r="L412" s="17"/>
      <c r="M412" s="17">
        <v>35815809585.120003</v>
      </c>
      <c r="N412" s="17"/>
      <c r="O412" s="17"/>
      <c r="P412" s="15">
        <f t="shared" si="82"/>
        <v>30278933229</v>
      </c>
      <c r="Q412" s="17">
        <v>0</v>
      </c>
      <c r="R412" s="17">
        <v>30278933229</v>
      </c>
      <c r="S412" s="15">
        <f t="shared" si="83"/>
        <v>1255661169862.9302</v>
      </c>
      <c r="T412" s="17">
        <v>130419223144</v>
      </c>
      <c r="U412" s="17">
        <v>270773739296.62</v>
      </c>
      <c r="V412" s="17">
        <v>555618914156.67004</v>
      </c>
      <c r="W412" s="17">
        <v>953801402326</v>
      </c>
      <c r="X412" s="17">
        <v>34084183445.02</v>
      </c>
      <c r="Y412" s="17">
        <v>78502086639.460007</v>
      </c>
      <c r="Z412" s="17">
        <v>-767538379144.83997</v>
      </c>
      <c r="AA412" s="15">
        <f t="shared" si="84"/>
        <v>0</v>
      </c>
      <c r="AB412" s="17"/>
      <c r="AC412" s="15">
        <f t="shared" si="85"/>
        <v>110288109311.49001</v>
      </c>
      <c r="AD412" s="17">
        <v>991570701</v>
      </c>
      <c r="AE412" s="17">
        <v>277512480</v>
      </c>
      <c r="AF412" s="17">
        <v>2119395506</v>
      </c>
      <c r="AG412" s="17">
        <v>106899630624.49001</v>
      </c>
      <c r="AH412" s="14">
        <f t="shared" si="86"/>
        <v>1501573586283.8</v>
      </c>
      <c r="AI412" s="15">
        <f t="shared" si="87"/>
        <v>628369602</v>
      </c>
      <c r="AJ412" s="18">
        <f t="shared" si="88"/>
        <v>628369602</v>
      </c>
      <c r="AK412" s="17">
        <v>48291026</v>
      </c>
      <c r="AL412" s="17"/>
      <c r="AM412" s="17"/>
      <c r="AN412" s="17"/>
      <c r="AO412" s="17"/>
      <c r="AP412" s="17">
        <v>580078576</v>
      </c>
      <c r="AQ412" s="18">
        <f t="shared" si="89"/>
        <v>0</v>
      </c>
      <c r="AR412" s="17"/>
      <c r="AS412" s="17"/>
      <c r="AT412" s="15">
        <f t="shared" si="90"/>
        <v>1500945216681.8</v>
      </c>
      <c r="AU412" s="18">
        <f t="shared" si="90"/>
        <v>1500945216681.8</v>
      </c>
      <c r="AV412" s="17">
        <v>1500945216681.8</v>
      </c>
    </row>
    <row r="413" spans="1:48" x14ac:dyDescent="0.25">
      <c r="A413" s="10">
        <v>412</v>
      </c>
      <c r="B413" s="11" t="s">
        <v>847</v>
      </c>
      <c r="C413" s="12" t="s">
        <v>848</v>
      </c>
      <c r="D413" s="13" t="s">
        <v>59</v>
      </c>
      <c r="E413" s="14">
        <f t="shared" si="80"/>
        <v>1329965041696.96</v>
      </c>
      <c r="F413" s="15">
        <f t="shared" si="81"/>
        <v>105910606978.28</v>
      </c>
      <c r="G413" s="16">
        <v>59010377921.419998</v>
      </c>
      <c r="H413" s="17"/>
      <c r="I413" s="17">
        <v>3552326606</v>
      </c>
      <c r="J413" s="17">
        <v>9116156939</v>
      </c>
      <c r="K413" s="17">
        <v>-34082698179</v>
      </c>
      <c r="L413" s="17"/>
      <c r="M413" s="17">
        <v>68314443690.860001</v>
      </c>
      <c r="N413" s="17"/>
      <c r="O413" s="17"/>
      <c r="P413" s="15">
        <f t="shared" si="82"/>
        <v>87418289411</v>
      </c>
      <c r="Q413" s="17">
        <v>32133560802</v>
      </c>
      <c r="R413" s="17">
        <v>55284728609</v>
      </c>
      <c r="S413" s="15">
        <f t="shared" si="83"/>
        <v>1093040776834</v>
      </c>
      <c r="T413" s="17">
        <v>94140291587</v>
      </c>
      <c r="U413" s="17">
        <v>213465253142</v>
      </c>
      <c r="V413" s="17">
        <v>461634087676</v>
      </c>
      <c r="W413" s="17">
        <v>1097770767098</v>
      </c>
      <c r="X413" s="17">
        <v>14915829918</v>
      </c>
      <c r="Y413" s="17">
        <v>57016004338</v>
      </c>
      <c r="Z413" s="17">
        <v>-845901456925</v>
      </c>
      <c r="AA413" s="15">
        <f t="shared" si="84"/>
        <v>0</v>
      </c>
      <c r="AB413" s="17"/>
      <c r="AC413" s="15">
        <f t="shared" si="85"/>
        <v>43595368473.68</v>
      </c>
      <c r="AD413" s="17">
        <v>10074742376.92</v>
      </c>
      <c r="AE413" s="17"/>
      <c r="AF413" s="17"/>
      <c r="AG413" s="17">
        <v>33520626096.759998</v>
      </c>
      <c r="AH413" s="14">
        <f t="shared" si="86"/>
        <v>1329965041696.96</v>
      </c>
      <c r="AI413" s="15">
        <f t="shared" si="87"/>
        <v>1157066217.5</v>
      </c>
      <c r="AJ413" s="18">
        <f t="shared" si="88"/>
        <v>1156942138.5</v>
      </c>
      <c r="AK413" s="17">
        <v>1156942138.5</v>
      </c>
      <c r="AL413" s="17"/>
      <c r="AM413" s="17"/>
      <c r="AN413" s="17"/>
      <c r="AO413" s="17"/>
      <c r="AP413" s="17"/>
      <c r="AQ413" s="18">
        <f t="shared" si="89"/>
        <v>124079</v>
      </c>
      <c r="AR413" s="17"/>
      <c r="AS413" s="17">
        <v>124079</v>
      </c>
      <c r="AT413" s="15">
        <f t="shared" si="90"/>
        <v>1328807975479.46</v>
      </c>
      <c r="AU413" s="18">
        <f t="shared" si="90"/>
        <v>1328807975479.46</v>
      </c>
      <c r="AV413" s="17">
        <v>1328807975479.46</v>
      </c>
    </row>
    <row r="414" spans="1:48" x14ac:dyDescent="0.25">
      <c r="A414" s="10">
        <v>413</v>
      </c>
      <c r="B414" s="11" t="s">
        <v>849</v>
      </c>
      <c r="C414" s="12" t="s">
        <v>850</v>
      </c>
      <c r="D414" s="13" t="s">
        <v>59</v>
      </c>
      <c r="E414" s="14">
        <f t="shared" si="80"/>
        <v>2050362188259.1899</v>
      </c>
      <c r="F414" s="15">
        <f t="shared" si="81"/>
        <v>91916304824.809998</v>
      </c>
      <c r="G414" s="16">
        <v>42807180375.770004</v>
      </c>
      <c r="H414" s="17"/>
      <c r="I414" s="17">
        <v>40583022357.290001</v>
      </c>
      <c r="J414" s="17">
        <v>7009421215</v>
      </c>
      <c r="K414" s="17">
        <v>-13322707185.469999</v>
      </c>
      <c r="L414" s="17"/>
      <c r="M414" s="17">
        <v>14839388062.219999</v>
      </c>
      <c r="N414" s="17"/>
      <c r="O414" s="17"/>
      <c r="P414" s="15">
        <f t="shared" si="82"/>
        <v>162866955386.35999</v>
      </c>
      <c r="Q414" s="17">
        <v>9263905084</v>
      </c>
      <c r="R414" s="17">
        <v>153603050302.35999</v>
      </c>
      <c r="S414" s="15">
        <f t="shared" si="83"/>
        <v>1469342475980.97</v>
      </c>
      <c r="T414" s="17">
        <v>70271923598</v>
      </c>
      <c r="U414" s="17">
        <v>358126792895.82001</v>
      </c>
      <c r="V414" s="17">
        <v>631737699520.48999</v>
      </c>
      <c r="W414" s="17">
        <v>935755470813.18994</v>
      </c>
      <c r="X414" s="17">
        <v>35934584647</v>
      </c>
      <c r="Y414" s="17">
        <v>89861722614.199997</v>
      </c>
      <c r="Z414" s="17">
        <v>-652345718107.72998</v>
      </c>
      <c r="AA414" s="15">
        <f t="shared" si="84"/>
        <v>0</v>
      </c>
      <c r="AB414" s="17"/>
      <c r="AC414" s="15">
        <f t="shared" si="85"/>
        <v>326236452067.04999</v>
      </c>
      <c r="AD414" s="17"/>
      <c r="AE414" s="17">
        <v>30218842358.740002</v>
      </c>
      <c r="AF414" s="17">
        <v>1492191000</v>
      </c>
      <c r="AG414" s="17">
        <v>294525418708.31</v>
      </c>
      <c r="AH414" s="14">
        <f t="shared" si="86"/>
        <v>2050362188259.2</v>
      </c>
      <c r="AI414" s="15">
        <f t="shared" si="87"/>
        <v>15448324342.18</v>
      </c>
      <c r="AJ414" s="18">
        <f t="shared" si="88"/>
        <v>15448324342.18</v>
      </c>
      <c r="AK414" s="17">
        <v>4418188183.1800003</v>
      </c>
      <c r="AL414" s="17"/>
      <c r="AM414" s="17"/>
      <c r="AN414" s="17">
        <v>3200611000</v>
      </c>
      <c r="AO414" s="17">
        <v>893930400</v>
      </c>
      <c r="AP414" s="17">
        <v>6935594759</v>
      </c>
      <c r="AQ414" s="18">
        <f t="shared" si="89"/>
        <v>0</v>
      </c>
      <c r="AR414" s="17"/>
      <c r="AS414" s="17"/>
      <c r="AT414" s="15">
        <f t="shared" si="90"/>
        <v>2034913863917.02</v>
      </c>
      <c r="AU414" s="18">
        <f t="shared" si="90"/>
        <v>2034913863917.02</v>
      </c>
      <c r="AV414" s="17">
        <v>2034913863917.02</v>
      </c>
    </row>
    <row r="415" spans="1:48" x14ac:dyDescent="0.25">
      <c r="A415" s="10">
        <v>414</v>
      </c>
      <c r="B415" s="11" t="s">
        <v>851</v>
      </c>
      <c r="C415" s="12" t="s">
        <v>852</v>
      </c>
      <c r="D415" s="13" t="s">
        <v>48</v>
      </c>
      <c r="E415" s="14">
        <f t="shared" si="80"/>
        <v>836536014765.90015</v>
      </c>
      <c r="F415" s="15">
        <f t="shared" si="81"/>
        <v>58207184529.980003</v>
      </c>
      <c r="G415" s="16">
        <v>40744360934.220001</v>
      </c>
      <c r="H415" s="17"/>
      <c r="I415" s="17">
        <v>6302770491.4399996</v>
      </c>
      <c r="J415" s="17"/>
      <c r="K415" s="17">
        <v>-1568060932.3</v>
      </c>
      <c r="L415" s="17">
        <v>441268650</v>
      </c>
      <c r="M415" s="17">
        <v>12286845386.620001</v>
      </c>
      <c r="N415" s="17"/>
      <c r="O415" s="17"/>
      <c r="P415" s="15">
        <f t="shared" si="82"/>
        <v>41700280031</v>
      </c>
      <c r="Q415" s="17"/>
      <c r="R415" s="17">
        <v>41700280031</v>
      </c>
      <c r="S415" s="15">
        <f t="shared" si="83"/>
        <v>727080170533.40015</v>
      </c>
      <c r="T415" s="17">
        <v>76478451744</v>
      </c>
      <c r="U415" s="17">
        <v>228240566853.91</v>
      </c>
      <c r="V415" s="17">
        <v>306485171215.14001</v>
      </c>
      <c r="W415" s="17">
        <v>636134202869.05005</v>
      </c>
      <c r="X415" s="17">
        <v>20788615992</v>
      </c>
      <c r="Y415" s="17">
        <v>116045895351.84</v>
      </c>
      <c r="Z415" s="17">
        <v>-657092733492.54004</v>
      </c>
      <c r="AA415" s="15">
        <f t="shared" si="84"/>
        <v>0</v>
      </c>
      <c r="AB415" s="17"/>
      <c r="AC415" s="15">
        <f t="shared" si="85"/>
        <v>9548379671.5199986</v>
      </c>
      <c r="AD415" s="17">
        <v>10362613.630000001</v>
      </c>
      <c r="AE415" s="17"/>
      <c r="AF415" s="17"/>
      <c r="AG415" s="17">
        <v>9538017057.8899994</v>
      </c>
      <c r="AH415" s="14">
        <f t="shared" si="86"/>
        <v>836536014765.8999</v>
      </c>
      <c r="AI415" s="15">
        <f t="shared" si="87"/>
        <v>15163109199.200001</v>
      </c>
      <c r="AJ415" s="18">
        <f t="shared" si="88"/>
        <v>15163109199.200001</v>
      </c>
      <c r="AK415" s="17">
        <v>45354180</v>
      </c>
      <c r="AL415" s="17"/>
      <c r="AM415" s="17"/>
      <c r="AN415" s="17"/>
      <c r="AO415" s="17">
        <v>12147373007.200001</v>
      </c>
      <c r="AP415" s="17">
        <v>2970382012</v>
      </c>
      <c r="AQ415" s="18">
        <f t="shared" si="89"/>
        <v>0</v>
      </c>
      <c r="AR415" s="17"/>
      <c r="AS415" s="17"/>
      <c r="AT415" s="15">
        <f t="shared" si="90"/>
        <v>821372905566.69995</v>
      </c>
      <c r="AU415" s="18">
        <f t="shared" si="90"/>
        <v>821372905566.69995</v>
      </c>
      <c r="AV415" s="17">
        <v>821372905566.69995</v>
      </c>
    </row>
    <row r="416" spans="1:48" x14ac:dyDescent="0.25">
      <c r="A416" s="10">
        <v>415</v>
      </c>
      <c r="B416" s="11" t="s">
        <v>853</v>
      </c>
      <c r="C416" s="12" t="s">
        <v>854</v>
      </c>
      <c r="D416" s="13" t="s">
        <v>48</v>
      </c>
      <c r="E416" s="14">
        <f t="shared" si="80"/>
        <v>1857522084662.0486</v>
      </c>
      <c r="F416" s="15">
        <f t="shared" si="81"/>
        <v>59116455092.819</v>
      </c>
      <c r="G416" s="16">
        <v>29422916179.119003</v>
      </c>
      <c r="H416" s="17"/>
      <c r="I416" s="17">
        <v>26187290935.639999</v>
      </c>
      <c r="J416" s="17">
        <v>392450666</v>
      </c>
      <c r="K416" s="17">
        <v>-10649056989.74</v>
      </c>
      <c r="L416" s="17"/>
      <c r="M416" s="17">
        <v>13762854301.799999</v>
      </c>
      <c r="N416" s="17"/>
      <c r="O416" s="17"/>
      <c r="P416" s="15">
        <f t="shared" si="82"/>
        <v>93024345344.029999</v>
      </c>
      <c r="Q416" s="17">
        <v>0</v>
      </c>
      <c r="R416" s="17">
        <v>93024345344.029999</v>
      </c>
      <c r="S416" s="15">
        <f t="shared" si="83"/>
        <v>1697090620854.6895</v>
      </c>
      <c r="T416" s="17">
        <v>280714711377.66998</v>
      </c>
      <c r="U416" s="17">
        <v>271451269641</v>
      </c>
      <c r="V416" s="17">
        <v>661971956021.15002</v>
      </c>
      <c r="W416" s="17">
        <v>1548915805906.73</v>
      </c>
      <c r="X416" s="17">
        <v>25971393661</v>
      </c>
      <c r="Y416" s="17">
        <v>38729176730.260002</v>
      </c>
      <c r="Z416" s="17">
        <v>-1130663692483.1201</v>
      </c>
      <c r="AA416" s="15">
        <f t="shared" si="84"/>
        <v>0</v>
      </c>
      <c r="AB416" s="17"/>
      <c r="AC416" s="15">
        <f t="shared" si="85"/>
        <v>8290663370.5100002</v>
      </c>
      <c r="AD416" s="17"/>
      <c r="AE416" s="17"/>
      <c r="AF416" s="17">
        <v>738808000</v>
      </c>
      <c r="AG416" s="17">
        <v>7551855370.5100002</v>
      </c>
      <c r="AH416" s="14">
        <f t="shared" si="86"/>
        <v>1857522084662.0491</v>
      </c>
      <c r="AI416" s="15">
        <f t="shared" si="87"/>
        <v>140748872.24900001</v>
      </c>
      <c r="AJ416" s="18">
        <f t="shared" si="88"/>
        <v>140748872.24900001</v>
      </c>
      <c r="AK416" s="17">
        <v>-1E-3</v>
      </c>
      <c r="AL416" s="17"/>
      <c r="AM416" s="17"/>
      <c r="AN416" s="17"/>
      <c r="AO416" s="17">
        <v>55793171.25</v>
      </c>
      <c r="AP416" s="17">
        <v>84955701</v>
      </c>
      <c r="AQ416" s="18">
        <f t="shared" si="89"/>
        <v>0</v>
      </c>
      <c r="AR416" s="17"/>
      <c r="AS416" s="17"/>
      <c r="AT416" s="15">
        <f t="shared" si="90"/>
        <v>1857381335789.8</v>
      </c>
      <c r="AU416" s="18">
        <f t="shared" si="90"/>
        <v>1857381335789.8</v>
      </c>
      <c r="AV416" s="17">
        <v>1857381335789.8</v>
      </c>
    </row>
    <row r="417" spans="1:48" x14ac:dyDescent="0.25">
      <c r="A417" s="10">
        <v>416</v>
      </c>
      <c r="B417" s="11" t="s">
        <v>855</v>
      </c>
      <c r="C417" s="12" t="s">
        <v>856</v>
      </c>
      <c r="D417" s="13" t="s">
        <v>59</v>
      </c>
      <c r="E417" s="14">
        <f t="shared" si="80"/>
        <v>1659536845865.9602</v>
      </c>
      <c r="F417" s="15">
        <f t="shared" si="81"/>
        <v>79090265173.460007</v>
      </c>
      <c r="G417" s="16">
        <v>60492474573.25</v>
      </c>
      <c r="H417" s="17"/>
      <c r="I417" s="19">
        <v>8364262689.2299995</v>
      </c>
      <c r="J417" s="17">
        <v>752735119.99000001</v>
      </c>
      <c r="K417" s="19">
        <v>-456187682</v>
      </c>
      <c r="L417" s="17"/>
      <c r="M417" s="19">
        <v>9936980472.9899998</v>
      </c>
      <c r="N417" s="17"/>
      <c r="O417" s="17"/>
      <c r="P417" s="15">
        <f t="shared" si="82"/>
        <v>55307040634</v>
      </c>
      <c r="Q417" s="20">
        <v>1232474089</v>
      </c>
      <c r="R417" s="20">
        <v>54074566545</v>
      </c>
      <c r="S417" s="15">
        <f t="shared" si="83"/>
        <v>1488986813331.1802</v>
      </c>
      <c r="T417" s="20">
        <v>284615090905.91998</v>
      </c>
      <c r="U417" s="20">
        <v>257995441963.04001</v>
      </c>
      <c r="V417" s="20">
        <v>458026514231.63</v>
      </c>
      <c r="W417" s="20">
        <v>1152061321233.9099</v>
      </c>
      <c r="X417" s="20">
        <v>52610880530.959999</v>
      </c>
      <c r="Y417" s="20">
        <v>31827055127.310001</v>
      </c>
      <c r="Z417" s="20">
        <v>-748149490661.58997</v>
      </c>
      <c r="AA417" s="15">
        <f t="shared" si="84"/>
        <v>0</v>
      </c>
      <c r="AB417" s="17"/>
      <c r="AC417" s="15">
        <f t="shared" si="85"/>
        <v>36152726727.32</v>
      </c>
      <c r="AD417" s="20">
        <v>413044676</v>
      </c>
      <c r="AE417" s="17"/>
      <c r="AF417" s="20">
        <v>2703785370</v>
      </c>
      <c r="AG417" s="20">
        <v>33035896681.32</v>
      </c>
      <c r="AH417" s="14">
        <f t="shared" si="86"/>
        <v>1659536845865.96</v>
      </c>
      <c r="AI417" s="15">
        <f t="shared" si="87"/>
        <v>4662766262.1899996</v>
      </c>
      <c r="AJ417" s="18">
        <f t="shared" si="88"/>
        <v>4662766262.1899996</v>
      </c>
      <c r="AK417" s="17"/>
      <c r="AL417" s="17"/>
      <c r="AM417" s="17"/>
      <c r="AN417" s="17"/>
      <c r="AO417" s="17"/>
      <c r="AP417" s="19">
        <v>4662766262.1899996</v>
      </c>
      <c r="AQ417" s="18">
        <f t="shared" si="89"/>
        <v>0</v>
      </c>
      <c r="AR417" s="17"/>
      <c r="AS417" s="17"/>
      <c r="AT417" s="15">
        <f t="shared" si="90"/>
        <v>1654874079603.77</v>
      </c>
      <c r="AU417" s="18">
        <f t="shared" si="90"/>
        <v>1654874079603.77</v>
      </c>
      <c r="AV417" s="19">
        <v>1654874079603.77</v>
      </c>
    </row>
    <row r="418" spans="1:48" x14ac:dyDescent="0.25">
      <c r="A418" s="10">
        <v>417</v>
      </c>
      <c r="B418" s="11" t="s">
        <v>857</v>
      </c>
      <c r="C418" s="12" t="s">
        <v>858</v>
      </c>
      <c r="D418" s="13" t="s">
        <v>48</v>
      </c>
      <c r="E418" s="14">
        <f t="shared" si="80"/>
        <v>1396323667893.7349</v>
      </c>
      <c r="F418" s="15">
        <f t="shared" si="81"/>
        <v>95839397014.932983</v>
      </c>
      <c r="G418" s="16">
        <v>48018187797.68</v>
      </c>
      <c r="H418" s="17"/>
      <c r="I418" s="17">
        <v>42115372381</v>
      </c>
      <c r="J418" s="17">
        <v>5848447927</v>
      </c>
      <c r="K418" s="17">
        <v>-19770306232.832001</v>
      </c>
      <c r="L418" s="17"/>
      <c r="M418" s="17">
        <v>19627695142.084999</v>
      </c>
      <c r="N418" s="17"/>
      <c r="O418" s="17"/>
      <c r="P418" s="15">
        <f t="shared" si="82"/>
        <v>30229623488.029999</v>
      </c>
      <c r="Q418" s="17">
        <v>9273931964.1599998</v>
      </c>
      <c r="R418" s="17">
        <v>20955691523.869999</v>
      </c>
      <c r="S418" s="15">
        <f t="shared" si="83"/>
        <v>1209071885568.8599</v>
      </c>
      <c r="T418" s="17">
        <v>236455222628.23001</v>
      </c>
      <c r="U418" s="17">
        <v>268229498162.20999</v>
      </c>
      <c r="V418" s="17">
        <v>446317698074.39001</v>
      </c>
      <c r="W418" s="17">
        <v>856509985297.23999</v>
      </c>
      <c r="X418" s="17">
        <v>34926260064.209999</v>
      </c>
      <c r="Y418" s="17">
        <v>80213120070.669998</v>
      </c>
      <c r="Z418" s="17">
        <v>-713579898728.08997</v>
      </c>
      <c r="AA418" s="15">
        <f t="shared" si="84"/>
        <v>0</v>
      </c>
      <c r="AB418" s="17"/>
      <c r="AC418" s="15">
        <f t="shared" si="85"/>
        <v>61182761821.912003</v>
      </c>
      <c r="AD418" s="17">
        <v>1762383793.0799999</v>
      </c>
      <c r="AE418" s="17"/>
      <c r="AF418" s="17">
        <v>373854681</v>
      </c>
      <c r="AG418" s="17">
        <v>59046523347.832001</v>
      </c>
      <c r="AH418" s="14">
        <f t="shared" si="86"/>
        <v>1396323667893.7</v>
      </c>
      <c r="AI418" s="15">
        <f t="shared" si="87"/>
        <v>4385196333</v>
      </c>
      <c r="AJ418" s="18">
        <f t="shared" si="88"/>
        <v>4385196333</v>
      </c>
      <c r="AK418" s="17">
        <v>26864391</v>
      </c>
      <c r="AL418" s="17"/>
      <c r="AM418" s="17"/>
      <c r="AN418" s="17"/>
      <c r="AO418" s="17">
        <v>4358331942</v>
      </c>
      <c r="AP418" s="17"/>
      <c r="AQ418" s="18">
        <f t="shared" si="89"/>
        <v>0</v>
      </c>
      <c r="AR418" s="17"/>
      <c r="AS418" s="17"/>
      <c r="AT418" s="15">
        <f t="shared" si="90"/>
        <v>1391938471560.7</v>
      </c>
      <c r="AU418" s="18">
        <f t="shared" si="90"/>
        <v>1391938471560.7</v>
      </c>
      <c r="AV418" s="17">
        <v>1391938471560.7</v>
      </c>
    </row>
    <row r="419" spans="1:48" x14ac:dyDescent="0.25">
      <c r="A419" s="10">
        <v>418</v>
      </c>
      <c r="B419" s="11" t="s">
        <v>859</v>
      </c>
      <c r="C419" s="12" t="s">
        <v>860</v>
      </c>
      <c r="D419" s="13" t="s">
        <v>48</v>
      </c>
      <c r="E419" s="14">
        <f t="shared" si="80"/>
        <v>1587665425824.8701</v>
      </c>
      <c r="F419" s="15">
        <f t="shared" si="81"/>
        <v>79715348271.290009</v>
      </c>
      <c r="G419" s="16">
        <v>42221990602.350006</v>
      </c>
      <c r="H419" s="17"/>
      <c r="I419" s="17">
        <v>7133445955</v>
      </c>
      <c r="J419" s="17">
        <v>335508438</v>
      </c>
      <c r="K419" s="17">
        <v>-3332468285.7800002</v>
      </c>
      <c r="L419" s="17">
        <v>1003503920</v>
      </c>
      <c r="M419" s="17">
        <v>32353367641.720001</v>
      </c>
      <c r="N419" s="17"/>
      <c r="O419" s="17"/>
      <c r="P419" s="15">
        <f t="shared" si="82"/>
        <v>56392697034.199997</v>
      </c>
      <c r="Q419" s="17">
        <v>176683758.19999999</v>
      </c>
      <c r="R419" s="17">
        <v>56216013276</v>
      </c>
      <c r="S419" s="15">
        <f t="shared" si="83"/>
        <v>1407539144469.51</v>
      </c>
      <c r="T419" s="17">
        <v>49922677787</v>
      </c>
      <c r="U419" s="17">
        <v>313270109180.12</v>
      </c>
      <c r="V419" s="17">
        <v>449297660239.21002</v>
      </c>
      <c r="W419" s="17">
        <v>1015591879208.38</v>
      </c>
      <c r="X419" s="17">
        <v>43058653517.480003</v>
      </c>
      <c r="Y419" s="17">
        <v>44094019662.599998</v>
      </c>
      <c r="Z419" s="17">
        <v>-507695855125.28003</v>
      </c>
      <c r="AA419" s="15">
        <f t="shared" si="84"/>
        <v>0</v>
      </c>
      <c r="AB419" s="17"/>
      <c r="AC419" s="15">
        <f t="shared" si="85"/>
        <v>44018236049.870003</v>
      </c>
      <c r="AD419" s="17">
        <v>5733664673.3900003</v>
      </c>
      <c r="AE419" s="17"/>
      <c r="AF419" s="17">
        <v>2811320895</v>
      </c>
      <c r="AG419" s="17">
        <v>35473250481.480003</v>
      </c>
      <c r="AH419" s="14">
        <f t="shared" si="86"/>
        <v>1587665425824.8699</v>
      </c>
      <c r="AI419" s="15">
        <f t="shared" si="87"/>
        <v>10532190263.969999</v>
      </c>
      <c r="AJ419" s="18">
        <f t="shared" si="88"/>
        <v>10532190263.969999</v>
      </c>
      <c r="AK419" s="17">
        <v>265880521</v>
      </c>
      <c r="AL419" s="17"/>
      <c r="AM419" s="17"/>
      <c r="AN419" s="17">
        <v>37178735.009999998</v>
      </c>
      <c r="AO419" s="17">
        <v>10174126407.959999</v>
      </c>
      <c r="AP419" s="17">
        <v>55004600</v>
      </c>
      <c r="AQ419" s="18">
        <f t="shared" si="89"/>
        <v>0</v>
      </c>
      <c r="AR419" s="17"/>
      <c r="AS419" s="17"/>
      <c r="AT419" s="15">
        <f t="shared" si="90"/>
        <v>1577133235560.8999</v>
      </c>
      <c r="AU419" s="18">
        <f t="shared" si="90"/>
        <v>1577133235560.8999</v>
      </c>
      <c r="AV419" s="17">
        <v>1577133235560.8999</v>
      </c>
    </row>
    <row r="420" spans="1:48" x14ac:dyDescent="0.25">
      <c r="A420" s="10">
        <v>419</v>
      </c>
      <c r="B420" s="11" t="s">
        <v>861</v>
      </c>
      <c r="C420" s="12" t="s">
        <v>862</v>
      </c>
      <c r="D420" s="13" t="s">
        <v>48</v>
      </c>
      <c r="E420" s="14">
        <f t="shared" si="80"/>
        <v>2058984668505.5903</v>
      </c>
      <c r="F420" s="15">
        <f t="shared" si="81"/>
        <v>81502707475.889999</v>
      </c>
      <c r="G420" s="16">
        <v>30422016991.959999</v>
      </c>
      <c r="H420" s="17"/>
      <c r="I420" s="17">
        <v>29343151567</v>
      </c>
      <c r="J420" s="17">
        <v>2664587183</v>
      </c>
      <c r="K420" s="17">
        <v>-13407744918</v>
      </c>
      <c r="L420" s="17">
        <v>2635650165</v>
      </c>
      <c r="M420" s="17">
        <v>29845046486.93</v>
      </c>
      <c r="N420" s="17"/>
      <c r="O420" s="17"/>
      <c r="P420" s="15">
        <f t="shared" si="82"/>
        <v>118649546268.49001</v>
      </c>
      <c r="Q420" s="17">
        <v>7971655422</v>
      </c>
      <c r="R420" s="17">
        <v>110677890846.49001</v>
      </c>
      <c r="S420" s="15">
        <f t="shared" si="83"/>
        <v>1683934263211.9004</v>
      </c>
      <c r="T420" s="17">
        <v>166105949506.64001</v>
      </c>
      <c r="U420" s="17">
        <v>418901048472.90002</v>
      </c>
      <c r="V420" s="17">
        <v>522873769956.62</v>
      </c>
      <c r="W420" s="17">
        <v>1377956059460.1001</v>
      </c>
      <c r="X420" s="17">
        <v>14633491225.24</v>
      </c>
      <c r="Y420" s="17">
        <v>8684937760</v>
      </c>
      <c r="Z420" s="17">
        <v>-825220993169.59998</v>
      </c>
      <c r="AA420" s="15">
        <f t="shared" si="84"/>
        <v>0</v>
      </c>
      <c r="AB420" s="17"/>
      <c r="AC420" s="15">
        <f t="shared" si="85"/>
        <v>174898151549.31</v>
      </c>
      <c r="AD420" s="17">
        <v>260688748</v>
      </c>
      <c r="AE420" s="17"/>
      <c r="AF420" s="17">
        <v>5969720272</v>
      </c>
      <c r="AG420" s="17">
        <v>168667742529.31</v>
      </c>
      <c r="AH420" s="14">
        <f t="shared" si="86"/>
        <v>2058984668505.6001</v>
      </c>
      <c r="AI420" s="15">
        <f t="shared" si="87"/>
        <v>14777701702.5</v>
      </c>
      <c r="AJ420" s="18">
        <f t="shared" si="88"/>
        <v>14777701702.5</v>
      </c>
      <c r="AK420" s="17"/>
      <c r="AL420" s="17"/>
      <c r="AM420" s="17"/>
      <c r="AN420" s="17"/>
      <c r="AO420" s="17">
        <v>12649266387.5</v>
      </c>
      <c r="AP420" s="17">
        <v>2128435315</v>
      </c>
      <c r="AQ420" s="18">
        <f t="shared" si="89"/>
        <v>0</v>
      </c>
      <c r="AR420" s="17"/>
      <c r="AS420" s="17"/>
      <c r="AT420" s="15">
        <f t="shared" si="90"/>
        <v>2044206966803.1001</v>
      </c>
      <c r="AU420" s="18">
        <f t="shared" si="90"/>
        <v>2044206966803.1001</v>
      </c>
      <c r="AV420" s="17">
        <v>2044206966803.1001</v>
      </c>
    </row>
    <row r="421" spans="1:48" x14ac:dyDescent="0.25">
      <c r="A421" s="10">
        <v>420</v>
      </c>
      <c r="B421" s="11" t="s">
        <v>863</v>
      </c>
      <c r="C421" s="12" t="s">
        <v>864</v>
      </c>
      <c r="D421" s="13" t="s">
        <v>48</v>
      </c>
      <c r="E421" s="14">
        <f t="shared" si="80"/>
        <v>1828795388588.9399</v>
      </c>
      <c r="F421" s="15">
        <f t="shared" si="81"/>
        <v>111458938399.26999</v>
      </c>
      <c r="G421" s="16">
        <v>78511051497.509995</v>
      </c>
      <c r="H421" s="17"/>
      <c r="I421" s="17">
        <v>9961849805</v>
      </c>
      <c r="J421" s="17">
        <v>3671001508.4000001</v>
      </c>
      <c r="K421" s="17">
        <v>-2675481121.52</v>
      </c>
      <c r="L421" s="17"/>
      <c r="M421" s="17">
        <v>21990516709.880001</v>
      </c>
      <c r="N421" s="17"/>
      <c r="O421" s="17"/>
      <c r="P421" s="15">
        <f t="shared" si="82"/>
        <v>83317276970.830002</v>
      </c>
      <c r="Q421" s="17">
        <v>2475455000</v>
      </c>
      <c r="R421" s="17">
        <v>80841821970.830002</v>
      </c>
      <c r="S421" s="15">
        <f t="shared" si="83"/>
        <v>1630515782672.8398</v>
      </c>
      <c r="T421" s="17">
        <v>202707063110</v>
      </c>
      <c r="U421" s="17">
        <v>367456316138</v>
      </c>
      <c r="V421" s="17">
        <v>682452523383.92004</v>
      </c>
      <c r="W421" s="17">
        <v>739487444128.67004</v>
      </c>
      <c r="X421" s="17">
        <v>67590255914.25</v>
      </c>
      <c r="Y421" s="17">
        <v>126432656294</v>
      </c>
      <c r="Z421" s="17">
        <v>-555610476296</v>
      </c>
      <c r="AA421" s="15">
        <f t="shared" si="84"/>
        <v>0</v>
      </c>
      <c r="AB421" s="17"/>
      <c r="AC421" s="15">
        <f t="shared" si="85"/>
        <v>3503390546</v>
      </c>
      <c r="AD421" s="17">
        <v>2954143546</v>
      </c>
      <c r="AE421" s="17">
        <v>162000000</v>
      </c>
      <c r="AF421" s="17">
        <v>195442000</v>
      </c>
      <c r="AG421" s="17">
        <v>191805000</v>
      </c>
      <c r="AH421" s="14">
        <f t="shared" si="86"/>
        <v>1828795388588.96</v>
      </c>
      <c r="AI421" s="15">
        <f t="shared" si="87"/>
        <v>25967175896.459999</v>
      </c>
      <c r="AJ421" s="18">
        <f t="shared" si="88"/>
        <v>25967175896.459999</v>
      </c>
      <c r="AK421" s="17">
        <v>3670067134.46</v>
      </c>
      <c r="AL421" s="17"/>
      <c r="AM421" s="17"/>
      <c r="AN421" s="17"/>
      <c r="AO421" s="17"/>
      <c r="AP421" s="17">
        <v>22297108762</v>
      </c>
      <c r="AQ421" s="18">
        <f t="shared" si="89"/>
        <v>0</v>
      </c>
      <c r="AR421" s="17"/>
      <c r="AS421" s="17"/>
      <c r="AT421" s="15">
        <f t="shared" si="90"/>
        <v>1802828212692.5</v>
      </c>
      <c r="AU421" s="18">
        <f t="shared" si="90"/>
        <v>1802828212692.5</v>
      </c>
      <c r="AV421" s="17">
        <v>1802828212692.5</v>
      </c>
    </row>
    <row r="422" spans="1:48" x14ac:dyDescent="0.25">
      <c r="A422" s="10">
        <v>421</v>
      </c>
      <c r="B422" s="11" t="s">
        <v>865</v>
      </c>
      <c r="C422" s="12" t="s">
        <v>866</v>
      </c>
      <c r="D422" s="13" t="s">
        <v>48</v>
      </c>
      <c r="E422" s="14">
        <f t="shared" si="80"/>
        <v>1621324248158.9402</v>
      </c>
      <c r="F422" s="15">
        <f t="shared" si="81"/>
        <v>165576943017.87</v>
      </c>
      <c r="G422" s="16">
        <v>138529135445.47</v>
      </c>
      <c r="H422" s="17"/>
      <c r="I422" s="17">
        <v>11921970569.74</v>
      </c>
      <c r="J422" s="17"/>
      <c r="K422" s="17">
        <v>-3878055372.5100002</v>
      </c>
      <c r="L422" s="17"/>
      <c r="M422" s="17">
        <v>19003892375.169998</v>
      </c>
      <c r="N422" s="17"/>
      <c r="O422" s="17"/>
      <c r="P422" s="15">
        <f t="shared" si="82"/>
        <v>97875312402</v>
      </c>
      <c r="Q422" s="17">
        <v>1129312224</v>
      </c>
      <c r="R422" s="17">
        <v>96746000178</v>
      </c>
      <c r="S422" s="15">
        <f t="shared" si="83"/>
        <v>1294722573518</v>
      </c>
      <c r="T422" s="17">
        <v>213301429901</v>
      </c>
      <c r="U422" s="17">
        <v>242643921562</v>
      </c>
      <c r="V422" s="17">
        <v>416724626549</v>
      </c>
      <c r="W422" s="17">
        <v>1191578541676</v>
      </c>
      <c r="X422" s="17">
        <v>27936985869</v>
      </c>
      <c r="Y422" s="17">
        <v>34072864174</v>
      </c>
      <c r="Z422" s="17">
        <v>-831535796213</v>
      </c>
      <c r="AA422" s="15">
        <f t="shared" si="84"/>
        <v>0</v>
      </c>
      <c r="AB422" s="17"/>
      <c r="AC422" s="15">
        <f t="shared" si="85"/>
        <v>63149419221.070007</v>
      </c>
      <c r="AD422" s="17">
        <v>11546018311.110001</v>
      </c>
      <c r="AE422" s="17"/>
      <c r="AF422" s="17">
        <v>2969664235</v>
      </c>
      <c r="AG422" s="17">
        <v>48633736674.960007</v>
      </c>
      <c r="AH422" s="14">
        <f t="shared" si="86"/>
        <v>1621324248158.9399</v>
      </c>
      <c r="AI422" s="15">
        <f t="shared" si="87"/>
        <v>8461902661.3000002</v>
      </c>
      <c r="AJ422" s="18">
        <f t="shared" si="88"/>
        <v>8461902661.3000002</v>
      </c>
      <c r="AK422" s="17">
        <v>146106746</v>
      </c>
      <c r="AL422" s="17"/>
      <c r="AM422" s="17"/>
      <c r="AN422" s="17"/>
      <c r="AO422" s="17">
        <v>1802208097.3</v>
      </c>
      <c r="AP422" s="17">
        <v>6513587818</v>
      </c>
      <c r="AQ422" s="18">
        <f t="shared" si="89"/>
        <v>0</v>
      </c>
      <c r="AR422" s="17"/>
      <c r="AS422" s="17"/>
      <c r="AT422" s="15">
        <f t="shared" ref="AT422:AU441" si="91">SUM(AU422)</f>
        <v>1612862345497.6399</v>
      </c>
      <c r="AU422" s="18">
        <f t="shared" si="91"/>
        <v>1612862345497.6399</v>
      </c>
      <c r="AV422" s="17">
        <v>1612862345497.6399</v>
      </c>
    </row>
    <row r="423" spans="1:48" x14ac:dyDescent="0.25">
      <c r="A423" s="10">
        <v>422</v>
      </c>
      <c r="B423" s="11" t="s">
        <v>867</v>
      </c>
      <c r="C423" s="12" t="s">
        <v>868</v>
      </c>
      <c r="D423" s="13" t="s">
        <v>59</v>
      </c>
      <c r="E423" s="14">
        <f t="shared" si="80"/>
        <v>1854035176196.5498</v>
      </c>
      <c r="F423" s="15">
        <f t="shared" si="81"/>
        <v>121533925506.69998</v>
      </c>
      <c r="G423" s="16">
        <v>77822396507.699997</v>
      </c>
      <c r="H423" s="17"/>
      <c r="I423" s="17">
        <v>43099171867.540001</v>
      </c>
      <c r="J423" s="17">
        <v>8999408749.6299992</v>
      </c>
      <c r="K423" s="17">
        <v>-21409497448.630001</v>
      </c>
      <c r="L423" s="17"/>
      <c r="M423" s="17">
        <v>13022445830.459999</v>
      </c>
      <c r="N423" s="17"/>
      <c r="O423" s="17"/>
      <c r="P423" s="15">
        <f t="shared" si="82"/>
        <v>148286477138</v>
      </c>
      <c r="Q423" s="17"/>
      <c r="R423" s="17">
        <v>148286477138</v>
      </c>
      <c r="S423" s="15">
        <f t="shared" si="83"/>
        <v>1543498268978.8499</v>
      </c>
      <c r="T423" s="17">
        <v>130440215100</v>
      </c>
      <c r="U423" s="17">
        <v>348315399499.79999</v>
      </c>
      <c r="V423" s="17">
        <v>650399954656</v>
      </c>
      <c r="W423" s="17">
        <v>1410314590253</v>
      </c>
      <c r="X423" s="17">
        <v>53321473422.25</v>
      </c>
      <c r="Y423" s="17">
        <v>12025250450</v>
      </c>
      <c r="Z423" s="17">
        <v>-1061318614402.2</v>
      </c>
      <c r="AA423" s="15">
        <f t="shared" si="84"/>
        <v>0</v>
      </c>
      <c r="AB423" s="17"/>
      <c r="AC423" s="15">
        <f t="shared" si="85"/>
        <v>40716504573</v>
      </c>
      <c r="AD423" s="17"/>
      <c r="AE423" s="17"/>
      <c r="AF423" s="17">
        <v>81000000</v>
      </c>
      <c r="AG423" s="17">
        <v>40635504573</v>
      </c>
      <c r="AH423" s="14">
        <f t="shared" si="86"/>
        <v>1854035176196.55</v>
      </c>
      <c r="AI423" s="15">
        <f t="shared" si="87"/>
        <v>1224789200</v>
      </c>
      <c r="AJ423" s="18">
        <f t="shared" si="88"/>
        <v>1224789200</v>
      </c>
      <c r="AK423" s="17">
        <v>437500</v>
      </c>
      <c r="AL423" s="17"/>
      <c r="AM423" s="17"/>
      <c r="AN423" s="17"/>
      <c r="AO423" s="17">
        <v>430351700</v>
      </c>
      <c r="AP423" s="17">
        <v>794000000</v>
      </c>
      <c r="AQ423" s="18">
        <f t="shared" si="89"/>
        <v>0</v>
      </c>
      <c r="AR423" s="17"/>
      <c r="AS423" s="17"/>
      <c r="AT423" s="15">
        <f t="shared" si="91"/>
        <v>1852810386996.55</v>
      </c>
      <c r="AU423" s="18">
        <f t="shared" si="91"/>
        <v>1852810386996.55</v>
      </c>
      <c r="AV423" s="17">
        <v>1852810386996.55</v>
      </c>
    </row>
    <row r="424" spans="1:48" x14ac:dyDescent="0.25">
      <c r="A424" s="10">
        <v>423</v>
      </c>
      <c r="B424" s="11" t="s">
        <v>869</v>
      </c>
      <c r="C424" s="12" t="s">
        <v>870</v>
      </c>
      <c r="D424" s="13" t="s">
        <v>59</v>
      </c>
      <c r="E424" s="14">
        <f t="shared" si="80"/>
        <v>1229446871535.8899</v>
      </c>
      <c r="F424" s="15">
        <f t="shared" si="81"/>
        <v>79625420979.659988</v>
      </c>
      <c r="G424" s="16">
        <v>68287889800.010002</v>
      </c>
      <c r="H424" s="17"/>
      <c r="I424" s="20">
        <v>4002393227.1100001</v>
      </c>
      <c r="J424" s="20">
        <v>2640643866</v>
      </c>
      <c r="K424" s="20">
        <v>-5379224562.0500002</v>
      </c>
      <c r="L424" s="17"/>
      <c r="M424" s="20">
        <v>10073718648.59</v>
      </c>
      <c r="N424" s="17"/>
      <c r="O424" s="17"/>
      <c r="P424" s="15">
        <f t="shared" si="82"/>
        <v>42159001153</v>
      </c>
      <c r="Q424" s="17"/>
      <c r="R424" s="20">
        <v>42159001153</v>
      </c>
      <c r="S424" s="15">
        <f t="shared" si="83"/>
        <v>1057999086234.9098</v>
      </c>
      <c r="T424" s="20">
        <v>54411121896</v>
      </c>
      <c r="U424" s="20">
        <v>244401042548.67999</v>
      </c>
      <c r="V424" s="20">
        <v>486459626525.01001</v>
      </c>
      <c r="W424" s="20">
        <v>981949048961.15002</v>
      </c>
      <c r="X424" s="20">
        <v>36063862996</v>
      </c>
      <c r="Y424" s="17"/>
      <c r="Z424" s="20">
        <v>-745285616691.93005</v>
      </c>
      <c r="AA424" s="15">
        <f t="shared" si="84"/>
        <v>0</v>
      </c>
      <c r="AB424" s="17"/>
      <c r="AC424" s="15">
        <f t="shared" si="85"/>
        <v>49663363168.319992</v>
      </c>
      <c r="AD424" s="20">
        <v>4362308531.4799995</v>
      </c>
      <c r="AE424" s="20">
        <v>90000000</v>
      </c>
      <c r="AF424" s="20">
        <v>965670000</v>
      </c>
      <c r="AG424" s="20">
        <v>44245384636.839996</v>
      </c>
      <c r="AH424" s="14">
        <f t="shared" si="86"/>
        <v>1229446871535.8899</v>
      </c>
      <c r="AI424" s="15">
        <f t="shared" si="87"/>
        <v>9016867566</v>
      </c>
      <c r="AJ424" s="18">
        <f t="shared" si="88"/>
        <v>9016867566</v>
      </c>
      <c r="AK424" s="19">
        <v>4699794</v>
      </c>
      <c r="AL424" s="17"/>
      <c r="AM424" s="17"/>
      <c r="AN424" s="19">
        <v>37250000</v>
      </c>
      <c r="AO424" s="19">
        <v>8974917772</v>
      </c>
      <c r="AP424" s="17"/>
      <c r="AQ424" s="18">
        <f t="shared" si="89"/>
        <v>0</v>
      </c>
      <c r="AR424" s="17"/>
      <c r="AS424" s="17"/>
      <c r="AT424" s="15">
        <f t="shared" si="91"/>
        <v>1220430003969.8899</v>
      </c>
      <c r="AU424" s="18">
        <f t="shared" si="91"/>
        <v>1220430003969.8899</v>
      </c>
      <c r="AV424" s="19">
        <v>1220430003969.8899</v>
      </c>
    </row>
    <row r="425" spans="1:48" x14ac:dyDescent="0.25">
      <c r="A425" s="10">
        <v>424</v>
      </c>
      <c r="B425" s="11" t="s">
        <v>871</v>
      </c>
      <c r="C425" s="12" t="s">
        <v>872</v>
      </c>
      <c r="D425" s="13" t="s">
        <v>48</v>
      </c>
      <c r="E425" s="14">
        <f t="shared" si="80"/>
        <v>2000912146792.3201</v>
      </c>
      <c r="F425" s="15">
        <f t="shared" si="81"/>
        <v>120883123254.81</v>
      </c>
      <c r="G425" s="16">
        <v>73734205104.720001</v>
      </c>
      <c r="H425" s="17"/>
      <c r="I425" s="17">
        <v>12363667614.84</v>
      </c>
      <c r="J425" s="17">
        <v>347632350</v>
      </c>
      <c r="K425" s="17">
        <v>-3634560390.3899999</v>
      </c>
      <c r="L425" s="17">
        <v>77262500</v>
      </c>
      <c r="M425" s="17">
        <v>37994916075.639999</v>
      </c>
      <c r="N425" s="17"/>
      <c r="O425" s="17"/>
      <c r="P425" s="15">
        <f t="shared" si="82"/>
        <v>70018341772</v>
      </c>
      <c r="Q425" s="17">
        <v>97547625</v>
      </c>
      <c r="R425" s="17">
        <v>69920794147</v>
      </c>
      <c r="S425" s="15">
        <f t="shared" si="83"/>
        <v>1733025130397</v>
      </c>
      <c r="T425" s="17">
        <v>222572721841</v>
      </c>
      <c r="U425" s="17">
        <v>202134809980</v>
      </c>
      <c r="V425" s="17">
        <v>597985256656</v>
      </c>
      <c r="W425" s="17">
        <v>1348318246594</v>
      </c>
      <c r="X425" s="17">
        <v>1241509000</v>
      </c>
      <c r="Y425" s="17">
        <v>20953642453</v>
      </c>
      <c r="Z425" s="17">
        <v>-660181056127</v>
      </c>
      <c r="AA425" s="15">
        <f t="shared" si="84"/>
        <v>0</v>
      </c>
      <c r="AB425" s="17"/>
      <c r="AC425" s="15">
        <f t="shared" si="85"/>
        <v>76985551368.509995</v>
      </c>
      <c r="AD425" s="17">
        <v>1735330950.51</v>
      </c>
      <c r="AE425" s="17"/>
      <c r="AF425" s="17">
        <v>1532670742</v>
      </c>
      <c r="AG425" s="17">
        <v>73717549676</v>
      </c>
      <c r="AH425" s="14">
        <f t="shared" si="86"/>
        <v>2000912146792.3201</v>
      </c>
      <c r="AI425" s="15">
        <f t="shared" si="87"/>
        <v>669283813.72000003</v>
      </c>
      <c r="AJ425" s="18">
        <f t="shared" si="88"/>
        <v>669283813.72000003</v>
      </c>
      <c r="AK425" s="17">
        <v>184364358.55000001</v>
      </c>
      <c r="AL425" s="17"/>
      <c r="AM425" s="17"/>
      <c r="AN425" s="17">
        <v>194528254.16999999</v>
      </c>
      <c r="AO425" s="17">
        <v>280775301</v>
      </c>
      <c r="AP425" s="17">
        <v>9615900</v>
      </c>
      <c r="AQ425" s="18">
        <f t="shared" si="89"/>
        <v>0</v>
      </c>
      <c r="AR425" s="17"/>
      <c r="AS425" s="17"/>
      <c r="AT425" s="15">
        <f t="shared" si="91"/>
        <v>2000242862978.6001</v>
      </c>
      <c r="AU425" s="18">
        <f t="shared" si="91"/>
        <v>2000242862978.6001</v>
      </c>
      <c r="AV425" s="17">
        <v>2000242862978.6001</v>
      </c>
    </row>
    <row r="426" spans="1:48" x14ac:dyDescent="0.25">
      <c r="A426" s="10">
        <v>425</v>
      </c>
      <c r="B426" s="11" t="s">
        <v>873</v>
      </c>
      <c r="C426" s="12" t="s">
        <v>874</v>
      </c>
      <c r="D426" s="13" t="s">
        <v>48</v>
      </c>
      <c r="E426" s="14">
        <f t="shared" si="80"/>
        <v>1848552492149.8088</v>
      </c>
      <c r="F426" s="15">
        <f t="shared" si="81"/>
        <v>99771751307.380005</v>
      </c>
      <c r="G426" s="16">
        <v>64765809815.860001</v>
      </c>
      <c r="H426" s="17"/>
      <c r="I426" s="17">
        <v>10934217082</v>
      </c>
      <c r="J426" s="17">
        <v>1159327889.5799999</v>
      </c>
      <c r="K426" s="17">
        <v>-3121592569.4499998</v>
      </c>
      <c r="L426" s="17"/>
      <c r="M426" s="17">
        <v>26033989089.389999</v>
      </c>
      <c r="N426" s="17"/>
      <c r="O426" s="17"/>
      <c r="P426" s="15">
        <f t="shared" si="82"/>
        <v>34201715447.700001</v>
      </c>
      <c r="Q426" s="17">
        <v>9201715447.7000008</v>
      </c>
      <c r="R426" s="17">
        <v>25000000000</v>
      </c>
      <c r="S426" s="15">
        <f t="shared" si="83"/>
        <v>1669810294908.7588</v>
      </c>
      <c r="T426" s="17">
        <v>764521625660</v>
      </c>
      <c r="U426" s="17">
        <v>158132271123.45999</v>
      </c>
      <c r="V426" s="17">
        <v>348367926416.56</v>
      </c>
      <c r="W426" s="17">
        <v>796652497102.59998</v>
      </c>
      <c r="X426" s="17">
        <v>20995273689.580002</v>
      </c>
      <c r="Y426" s="17">
        <v>79583734657.389999</v>
      </c>
      <c r="Z426" s="17">
        <v>-498443033740.83142</v>
      </c>
      <c r="AA426" s="15">
        <f t="shared" si="84"/>
        <v>0</v>
      </c>
      <c r="AB426" s="17"/>
      <c r="AC426" s="15">
        <f t="shared" si="85"/>
        <v>44768730485.970001</v>
      </c>
      <c r="AD426" s="17">
        <v>2692082628.4400001</v>
      </c>
      <c r="AE426" s="17"/>
      <c r="AF426" s="17">
        <v>1905518340</v>
      </c>
      <c r="AG426" s="17">
        <v>40171129517.529999</v>
      </c>
      <c r="AH426" s="14">
        <f t="shared" si="86"/>
        <v>1848552492149.8101</v>
      </c>
      <c r="AI426" s="15">
        <f t="shared" si="87"/>
        <v>5505606325.7200003</v>
      </c>
      <c r="AJ426" s="18">
        <f t="shared" si="88"/>
        <v>5505606325.7200003</v>
      </c>
      <c r="AK426" s="17">
        <v>1696718645.72</v>
      </c>
      <c r="AL426" s="17"/>
      <c r="AM426" s="17"/>
      <c r="AN426" s="17"/>
      <c r="AO426" s="17"/>
      <c r="AP426" s="17">
        <v>3808887680</v>
      </c>
      <c r="AQ426" s="18">
        <f t="shared" si="89"/>
        <v>0</v>
      </c>
      <c r="AR426" s="17"/>
      <c r="AS426" s="17"/>
      <c r="AT426" s="15">
        <f t="shared" si="91"/>
        <v>1843046885824.0901</v>
      </c>
      <c r="AU426" s="18">
        <f t="shared" si="91"/>
        <v>1843046885824.0901</v>
      </c>
      <c r="AV426" s="17">
        <v>1843046885824.0901</v>
      </c>
    </row>
    <row r="427" spans="1:48" x14ac:dyDescent="0.25">
      <c r="A427" s="10">
        <v>426</v>
      </c>
      <c r="B427" s="11" t="s">
        <v>875</v>
      </c>
      <c r="C427" s="12" t="s">
        <v>876</v>
      </c>
      <c r="D427" s="13" t="s">
        <v>48</v>
      </c>
      <c r="E427" s="14">
        <f t="shared" si="80"/>
        <v>1402722512516.4817</v>
      </c>
      <c r="F427" s="15">
        <f t="shared" si="81"/>
        <v>119162287870.55151</v>
      </c>
      <c r="G427" s="16">
        <v>96441252166.930008</v>
      </c>
      <c r="H427" s="17"/>
      <c r="I427" s="17">
        <v>12211036762</v>
      </c>
      <c r="J427" s="17">
        <v>4976519177</v>
      </c>
      <c r="K427" s="17">
        <v>-9072698297</v>
      </c>
      <c r="L427" s="17">
        <v>7500000</v>
      </c>
      <c r="M427" s="17">
        <v>14598678061.6215</v>
      </c>
      <c r="N427" s="17"/>
      <c r="O427" s="17"/>
      <c r="P427" s="15">
        <f t="shared" si="82"/>
        <v>34603981275</v>
      </c>
      <c r="Q427" s="17">
        <v>1603981275</v>
      </c>
      <c r="R427" s="17">
        <v>33000000000</v>
      </c>
      <c r="S427" s="15">
        <f t="shared" si="83"/>
        <v>1241349150954.6001</v>
      </c>
      <c r="T427" s="17">
        <v>165798718926</v>
      </c>
      <c r="U427" s="17">
        <v>203209285473.12</v>
      </c>
      <c r="V427" s="17">
        <v>404242533270.76001</v>
      </c>
      <c r="W427" s="17">
        <v>961148968181.91003</v>
      </c>
      <c r="X427" s="17">
        <v>29982558918.139999</v>
      </c>
      <c r="Y427" s="17">
        <v>85131922849</v>
      </c>
      <c r="Z427" s="17">
        <v>-608164836664.32996</v>
      </c>
      <c r="AA427" s="15">
        <f t="shared" si="84"/>
        <v>0</v>
      </c>
      <c r="AB427" s="17"/>
      <c r="AC427" s="15">
        <f t="shared" si="85"/>
        <v>7607092416.3299971</v>
      </c>
      <c r="AD427" s="17">
        <v>1174864870.04</v>
      </c>
      <c r="AE427" s="17"/>
      <c r="AF427" s="17">
        <v>391044658</v>
      </c>
      <c r="AG427" s="17">
        <v>6041182888.2899971</v>
      </c>
      <c r="AH427" s="14">
        <f t="shared" si="86"/>
        <v>1402722512516.4814</v>
      </c>
      <c r="AI427" s="15">
        <f t="shared" si="87"/>
        <v>17508392987.400002</v>
      </c>
      <c r="AJ427" s="18">
        <f t="shared" si="88"/>
        <v>17508392987.400002</v>
      </c>
      <c r="AK427" s="17"/>
      <c r="AL427" s="17"/>
      <c r="AM427" s="17"/>
      <c r="AN427" s="17"/>
      <c r="AO427" s="17"/>
      <c r="AP427" s="17">
        <v>17508392987.400002</v>
      </c>
      <c r="AQ427" s="18">
        <f t="shared" si="89"/>
        <v>0</v>
      </c>
      <c r="AR427" s="17"/>
      <c r="AS427" s="17"/>
      <c r="AT427" s="15">
        <f t="shared" si="91"/>
        <v>1385214119529.0815</v>
      </c>
      <c r="AU427" s="18">
        <f t="shared" si="91"/>
        <v>1385214119529.0815</v>
      </c>
      <c r="AV427" s="17">
        <v>1385214119529.0815</v>
      </c>
    </row>
    <row r="428" spans="1:48" x14ac:dyDescent="0.25">
      <c r="A428" s="10">
        <v>427</v>
      </c>
      <c r="B428" s="11" t="s">
        <v>877</v>
      </c>
      <c r="C428" s="12" t="s">
        <v>878</v>
      </c>
      <c r="D428" s="13" t="s">
        <v>59</v>
      </c>
      <c r="E428" s="14">
        <f t="shared" si="80"/>
        <v>1093370188325.65</v>
      </c>
      <c r="F428" s="15">
        <f t="shared" si="81"/>
        <v>43575790819.290001</v>
      </c>
      <c r="G428" s="16">
        <v>29859528612.889999</v>
      </c>
      <c r="H428" s="17"/>
      <c r="I428" s="17">
        <v>2024332644</v>
      </c>
      <c r="J428" s="17">
        <v>53733500</v>
      </c>
      <c r="K428" s="17">
        <v>-915118794.25999999</v>
      </c>
      <c r="L428" s="17"/>
      <c r="M428" s="17">
        <v>12553314856.66</v>
      </c>
      <c r="N428" s="17"/>
      <c r="O428" s="17"/>
      <c r="P428" s="15">
        <f t="shared" si="82"/>
        <v>33005809809.93</v>
      </c>
      <c r="Q428" s="17">
        <v>2857480203.9299998</v>
      </c>
      <c r="R428" s="17">
        <v>30148329606</v>
      </c>
      <c r="S428" s="15">
        <f t="shared" si="83"/>
        <v>995989591819.56006</v>
      </c>
      <c r="T428" s="17">
        <v>10802445680</v>
      </c>
      <c r="U428" s="17">
        <v>212450157949.19</v>
      </c>
      <c r="V428" s="17">
        <v>351767586029.21002</v>
      </c>
      <c r="W428" s="17">
        <v>927346783007.35999</v>
      </c>
      <c r="X428" s="17">
        <v>33027202677.82</v>
      </c>
      <c r="Y428" s="17">
        <v>13035497042.18</v>
      </c>
      <c r="Z428" s="17">
        <v>-552440080566.19995</v>
      </c>
      <c r="AA428" s="15">
        <f t="shared" si="84"/>
        <v>0</v>
      </c>
      <c r="AB428" s="17"/>
      <c r="AC428" s="15">
        <f t="shared" si="85"/>
        <v>20798995876.869999</v>
      </c>
      <c r="AD428" s="17"/>
      <c r="AE428" s="17"/>
      <c r="AF428" s="17">
        <v>1749017171.3900001</v>
      </c>
      <c r="AG428" s="17">
        <v>19049978705.48</v>
      </c>
      <c r="AH428" s="14">
        <f t="shared" si="86"/>
        <v>1093370188325.65</v>
      </c>
      <c r="AI428" s="15">
        <f t="shared" si="87"/>
        <v>17275306</v>
      </c>
      <c r="AJ428" s="18">
        <f t="shared" si="88"/>
        <v>17275306</v>
      </c>
      <c r="AK428" s="17">
        <v>17275306</v>
      </c>
      <c r="AL428" s="17"/>
      <c r="AM428" s="17"/>
      <c r="AN428" s="17"/>
      <c r="AO428" s="17"/>
      <c r="AP428" s="17"/>
      <c r="AQ428" s="18">
        <f t="shared" si="89"/>
        <v>0</v>
      </c>
      <c r="AR428" s="17"/>
      <c r="AS428" s="17"/>
      <c r="AT428" s="15">
        <f t="shared" si="91"/>
        <v>1093352913019.65</v>
      </c>
      <c r="AU428" s="18">
        <f t="shared" si="91"/>
        <v>1093352913019.65</v>
      </c>
      <c r="AV428" s="17">
        <v>1093352913019.65</v>
      </c>
    </row>
    <row r="429" spans="1:48" x14ac:dyDescent="0.25">
      <c r="A429" s="10">
        <v>428</v>
      </c>
      <c r="B429" s="11" t="s">
        <v>879</v>
      </c>
      <c r="C429" s="12" t="s">
        <v>880</v>
      </c>
      <c r="D429" s="13" t="s">
        <v>48</v>
      </c>
      <c r="E429" s="14">
        <f t="shared" si="80"/>
        <v>1559649768688.5754</v>
      </c>
      <c r="F429" s="15">
        <f t="shared" si="81"/>
        <v>51436489281.309402</v>
      </c>
      <c r="G429" s="16">
        <v>40713743081.719398</v>
      </c>
      <c r="H429" s="17"/>
      <c r="I429" s="17">
        <v>6492251567.0100002</v>
      </c>
      <c r="J429" s="17">
        <v>73333344</v>
      </c>
      <c r="K429" s="17">
        <v>-3098718065.5100002</v>
      </c>
      <c r="L429" s="17">
        <v>6625000</v>
      </c>
      <c r="M429" s="17">
        <v>7249254354.0900002</v>
      </c>
      <c r="N429" s="17"/>
      <c r="O429" s="17"/>
      <c r="P429" s="15">
        <f t="shared" si="82"/>
        <v>60562417342</v>
      </c>
      <c r="Q429" s="17">
        <v>562417342</v>
      </c>
      <c r="R429" s="17">
        <v>60000000000</v>
      </c>
      <c r="S429" s="15">
        <f t="shared" si="83"/>
        <v>1366818009449.9761</v>
      </c>
      <c r="T429" s="17">
        <v>142688077716.73999</v>
      </c>
      <c r="U429" s="17">
        <v>161450426633.79999</v>
      </c>
      <c r="V429" s="17">
        <v>480851947729.62402</v>
      </c>
      <c r="W429" s="17">
        <v>1108013840057.9282</v>
      </c>
      <c r="X429" s="17">
        <v>16643603270.120001</v>
      </c>
      <c r="Y429" s="17">
        <v>55685721173.808403</v>
      </c>
      <c r="Z429" s="17">
        <v>-598515607132.0448</v>
      </c>
      <c r="AA429" s="15">
        <f t="shared" si="84"/>
        <v>0</v>
      </c>
      <c r="AB429" s="17"/>
      <c r="AC429" s="15">
        <f t="shared" si="85"/>
        <v>80832852615.290009</v>
      </c>
      <c r="AD429" s="17"/>
      <c r="AE429" s="17"/>
      <c r="AF429" s="17">
        <v>10667457055.6</v>
      </c>
      <c r="AG429" s="17">
        <v>70165395559.690002</v>
      </c>
      <c r="AH429" s="14">
        <f t="shared" si="86"/>
        <v>1559649768688.5752</v>
      </c>
      <c r="AI429" s="15">
        <f t="shared" si="87"/>
        <v>1353604146.3800001</v>
      </c>
      <c r="AJ429" s="18">
        <f t="shared" si="88"/>
        <v>1353604146.3800001</v>
      </c>
      <c r="AK429" s="17">
        <v>471679631</v>
      </c>
      <c r="AL429" s="17"/>
      <c r="AM429" s="17"/>
      <c r="AN429" s="17"/>
      <c r="AO429" s="17">
        <v>454544096</v>
      </c>
      <c r="AP429" s="17">
        <v>427380419.38</v>
      </c>
      <c r="AQ429" s="18">
        <f t="shared" si="89"/>
        <v>0</v>
      </c>
      <c r="AR429" s="17"/>
      <c r="AS429" s="17"/>
      <c r="AT429" s="15">
        <f t="shared" si="91"/>
        <v>1558296164542.1953</v>
      </c>
      <c r="AU429" s="18">
        <f t="shared" si="91"/>
        <v>1558296164542.1953</v>
      </c>
      <c r="AV429" s="17">
        <v>1558296164542.1953</v>
      </c>
    </row>
    <row r="430" spans="1:48" x14ac:dyDescent="0.25">
      <c r="A430" s="10">
        <v>429</v>
      </c>
      <c r="B430" s="11" t="s">
        <v>881</v>
      </c>
      <c r="C430" s="12" t="s">
        <v>882</v>
      </c>
      <c r="D430" s="13" t="s">
        <v>48</v>
      </c>
      <c r="E430" s="14">
        <f t="shared" si="80"/>
        <v>1249443224341.6199</v>
      </c>
      <c r="F430" s="15">
        <f t="shared" si="81"/>
        <v>148449541675.72998</v>
      </c>
      <c r="G430" s="16">
        <v>125504678906.03999</v>
      </c>
      <c r="H430" s="17"/>
      <c r="I430" s="17">
        <v>9208819678.2999992</v>
      </c>
      <c r="J430" s="17"/>
      <c r="K430" s="17">
        <v>-4013052565.6100001</v>
      </c>
      <c r="L430" s="17"/>
      <c r="M430" s="17">
        <v>17749095657</v>
      </c>
      <c r="N430" s="17"/>
      <c r="O430" s="17"/>
      <c r="P430" s="15">
        <f t="shared" si="82"/>
        <v>24292690581.410004</v>
      </c>
      <c r="Q430" s="17">
        <v>1977169984.0799999</v>
      </c>
      <c r="R430" s="17">
        <v>22315520597.330002</v>
      </c>
      <c r="S430" s="15">
        <f t="shared" si="83"/>
        <v>986853973643</v>
      </c>
      <c r="T430" s="17">
        <v>33771487072</v>
      </c>
      <c r="U430" s="17">
        <v>237788369973.51999</v>
      </c>
      <c r="V430" s="17">
        <v>259891863592</v>
      </c>
      <c r="W430" s="17">
        <v>371257457021</v>
      </c>
      <c r="X430" s="17">
        <v>22215904276.68</v>
      </c>
      <c r="Y430" s="17">
        <v>303229620735.79999</v>
      </c>
      <c r="Z430" s="17">
        <v>-241300729028</v>
      </c>
      <c r="AA430" s="15">
        <f t="shared" si="84"/>
        <v>73679100904</v>
      </c>
      <c r="AB430" s="17">
        <v>73679100904</v>
      </c>
      <c r="AC430" s="15">
        <f t="shared" si="85"/>
        <v>16167917537.48</v>
      </c>
      <c r="AD430" s="17"/>
      <c r="AE430" s="17"/>
      <c r="AF430" s="17">
        <v>2591879586</v>
      </c>
      <c r="AG430" s="17">
        <v>13576037951.48</v>
      </c>
      <c r="AH430" s="14">
        <f t="shared" si="86"/>
        <v>1249443224341.6001</v>
      </c>
      <c r="AI430" s="15">
        <f t="shared" si="87"/>
        <v>890596043</v>
      </c>
      <c r="AJ430" s="18">
        <f t="shared" si="88"/>
        <v>890596043</v>
      </c>
      <c r="AK430" s="17">
        <v>163803584</v>
      </c>
      <c r="AL430" s="17"/>
      <c r="AM430" s="17"/>
      <c r="AN430" s="17">
        <v>195416666</v>
      </c>
      <c r="AO430" s="17">
        <v>531375793</v>
      </c>
      <c r="AP430" s="17"/>
      <c r="AQ430" s="18">
        <f t="shared" si="89"/>
        <v>0</v>
      </c>
      <c r="AR430" s="17"/>
      <c r="AS430" s="17"/>
      <c r="AT430" s="15">
        <f t="shared" si="91"/>
        <v>1248552628298.6001</v>
      </c>
      <c r="AU430" s="18">
        <f t="shared" si="91"/>
        <v>1248552628298.6001</v>
      </c>
      <c r="AV430" s="17">
        <v>1248552628298.6001</v>
      </c>
    </row>
    <row r="431" spans="1:48" x14ac:dyDescent="0.25">
      <c r="A431" s="10">
        <v>430</v>
      </c>
      <c r="B431" s="11" t="s">
        <v>883</v>
      </c>
      <c r="C431" s="12" t="s">
        <v>884</v>
      </c>
      <c r="D431" s="13" t="s">
        <v>48</v>
      </c>
      <c r="E431" s="14">
        <f t="shared" si="80"/>
        <v>1115998026173.52</v>
      </c>
      <c r="F431" s="15">
        <f t="shared" si="81"/>
        <v>81404949103.98999</v>
      </c>
      <c r="G431" s="16">
        <v>59725220048.279999</v>
      </c>
      <c r="H431" s="17"/>
      <c r="I431" s="17">
        <v>428520521.5</v>
      </c>
      <c r="J431" s="17">
        <v>11677814532</v>
      </c>
      <c r="K431" s="17">
        <v>-670273224.01999998</v>
      </c>
      <c r="L431" s="17"/>
      <c r="M431" s="17">
        <v>10243667226.23</v>
      </c>
      <c r="N431" s="17"/>
      <c r="O431" s="17"/>
      <c r="P431" s="15">
        <f t="shared" si="82"/>
        <v>30000000000</v>
      </c>
      <c r="Q431" s="17"/>
      <c r="R431" s="17">
        <v>30000000000</v>
      </c>
      <c r="S431" s="15">
        <f t="shared" si="83"/>
        <v>989163503419.46997</v>
      </c>
      <c r="T431" s="17">
        <v>292444590480</v>
      </c>
      <c r="U431" s="17">
        <v>172252037867.75</v>
      </c>
      <c r="V431" s="17">
        <v>169523241110.20001</v>
      </c>
      <c r="W431" s="17">
        <v>515523255251.72998</v>
      </c>
      <c r="X431" s="17">
        <v>2665853729</v>
      </c>
      <c r="Y431" s="17">
        <v>49011637805.75</v>
      </c>
      <c r="Z431" s="17">
        <v>-212257112824.95999</v>
      </c>
      <c r="AA431" s="15">
        <f t="shared" si="84"/>
        <v>7993005306</v>
      </c>
      <c r="AB431" s="17">
        <v>7993005306</v>
      </c>
      <c r="AC431" s="15">
        <f t="shared" si="85"/>
        <v>7436568344.0600004</v>
      </c>
      <c r="AD431" s="17"/>
      <c r="AE431" s="17"/>
      <c r="AF431" s="17">
        <v>278850000</v>
      </c>
      <c r="AG431" s="17">
        <v>7157718344.0600004</v>
      </c>
      <c r="AH431" s="14">
        <f t="shared" si="86"/>
        <v>1115998026173.51</v>
      </c>
      <c r="AI431" s="15">
        <f t="shared" si="87"/>
        <v>30393940224.780003</v>
      </c>
      <c r="AJ431" s="18">
        <f t="shared" si="88"/>
        <v>30393940224.780003</v>
      </c>
      <c r="AK431" s="17">
        <v>662588846</v>
      </c>
      <c r="AL431" s="17"/>
      <c r="AM431" s="17"/>
      <c r="AN431" s="17"/>
      <c r="AO431" s="17">
        <v>20472082821.240002</v>
      </c>
      <c r="AP431" s="17">
        <v>9259268557.5400009</v>
      </c>
      <c r="AQ431" s="18">
        <f t="shared" si="89"/>
        <v>0</v>
      </c>
      <c r="AR431" s="17"/>
      <c r="AS431" s="17"/>
      <c r="AT431" s="15">
        <f t="shared" si="91"/>
        <v>1085604085948.73</v>
      </c>
      <c r="AU431" s="18">
        <f t="shared" si="91"/>
        <v>1085604085948.73</v>
      </c>
      <c r="AV431" s="17">
        <v>1085604085948.73</v>
      </c>
    </row>
    <row r="432" spans="1:48" x14ac:dyDescent="0.25">
      <c r="A432" s="10">
        <v>431</v>
      </c>
      <c r="B432" s="11" t="s">
        <v>885</v>
      </c>
      <c r="C432" s="12" t="s">
        <v>1181</v>
      </c>
      <c r="D432" s="13" t="s">
        <v>59</v>
      </c>
      <c r="E432" s="14">
        <f t="shared" si="80"/>
        <v>5034021971468.3105</v>
      </c>
      <c r="F432" s="15">
        <f t="shared" si="81"/>
        <v>113839003967.48999</v>
      </c>
      <c r="G432" s="16">
        <v>29670203787.400002</v>
      </c>
      <c r="H432" s="17"/>
      <c r="I432" s="17">
        <v>58170847955.389999</v>
      </c>
      <c r="J432" s="17">
        <v>5084073965.9799995</v>
      </c>
      <c r="K432" s="17">
        <v>-12737712747.629999</v>
      </c>
      <c r="L432" s="17">
        <v>108883613</v>
      </c>
      <c r="M432" s="17">
        <v>33542707393.349998</v>
      </c>
      <c r="N432" s="17"/>
      <c r="O432" s="17"/>
      <c r="P432" s="15">
        <f t="shared" si="82"/>
        <v>577963738629.46997</v>
      </c>
      <c r="Q432" s="17">
        <v>32825683021.470001</v>
      </c>
      <c r="R432" s="17">
        <v>545138055608</v>
      </c>
      <c r="S432" s="15">
        <f t="shared" si="83"/>
        <v>3890170828518.1294</v>
      </c>
      <c r="T432" s="17">
        <v>932329523037</v>
      </c>
      <c r="U432" s="17">
        <v>624056629739.56995</v>
      </c>
      <c r="V432" s="17">
        <v>1062564298571.64</v>
      </c>
      <c r="W432" s="17">
        <v>3329251939040.3999</v>
      </c>
      <c r="X432" s="17">
        <v>17434100375.959999</v>
      </c>
      <c r="Y432" s="17">
        <v>24994919845</v>
      </c>
      <c r="Z432" s="17">
        <v>-2100460582091.4399</v>
      </c>
      <c r="AA432" s="15">
        <f t="shared" si="84"/>
        <v>10284404.73</v>
      </c>
      <c r="AB432" s="17">
        <v>10284404.73</v>
      </c>
      <c r="AC432" s="15">
        <f t="shared" si="85"/>
        <v>452038115948.48999</v>
      </c>
      <c r="AD432" s="17"/>
      <c r="AE432" s="17">
        <v>2280008000</v>
      </c>
      <c r="AF432" s="17">
        <v>59400000</v>
      </c>
      <c r="AG432" s="17">
        <v>449698707948.48999</v>
      </c>
      <c r="AH432" s="14">
        <f t="shared" si="86"/>
        <v>5034021971468.2998</v>
      </c>
      <c r="AI432" s="15">
        <f t="shared" si="87"/>
        <v>350025212579.26996</v>
      </c>
      <c r="AJ432" s="18">
        <f t="shared" si="88"/>
        <v>290997886016.21997</v>
      </c>
      <c r="AK432" s="17">
        <v>538799343</v>
      </c>
      <c r="AL432" s="17"/>
      <c r="AM432" s="17"/>
      <c r="AN432" s="17">
        <v>82500000</v>
      </c>
      <c r="AO432" s="17">
        <v>146485676469.22</v>
      </c>
      <c r="AP432" s="17">
        <v>143890910204</v>
      </c>
      <c r="AQ432" s="18">
        <f t="shared" si="89"/>
        <v>59027326563.050003</v>
      </c>
      <c r="AR432" s="17">
        <v>59027326563.050003</v>
      </c>
      <c r="AS432" s="17"/>
      <c r="AT432" s="15">
        <f t="shared" si="91"/>
        <v>4683996758889.0303</v>
      </c>
      <c r="AU432" s="18">
        <f t="shared" si="91"/>
        <v>4683996758889.0303</v>
      </c>
      <c r="AV432" s="17">
        <v>4683996758889.0303</v>
      </c>
    </row>
    <row r="433" spans="1:48" x14ac:dyDescent="0.25">
      <c r="A433" s="10">
        <v>432</v>
      </c>
      <c r="B433" s="11" t="s">
        <v>886</v>
      </c>
      <c r="C433" s="12" t="s">
        <v>887</v>
      </c>
      <c r="D433" s="13" t="s">
        <v>48</v>
      </c>
      <c r="E433" s="14">
        <f t="shared" si="80"/>
        <v>1631789503952.481</v>
      </c>
      <c r="F433" s="15">
        <f t="shared" si="81"/>
        <v>43571234460.076302</v>
      </c>
      <c r="G433" s="16">
        <v>9941376496.2263012</v>
      </c>
      <c r="H433" s="17"/>
      <c r="I433" s="17">
        <v>15222952098.27</v>
      </c>
      <c r="J433" s="17">
        <v>5565487447.8299999</v>
      </c>
      <c r="K433" s="17">
        <v>-7310874565.25</v>
      </c>
      <c r="L433" s="17">
        <v>23601600</v>
      </c>
      <c r="M433" s="17">
        <v>20128691383</v>
      </c>
      <c r="N433" s="17"/>
      <c r="O433" s="17"/>
      <c r="P433" s="15">
        <f t="shared" si="82"/>
        <v>39213551805</v>
      </c>
      <c r="Q433" s="17">
        <v>9500000</v>
      </c>
      <c r="R433" s="17">
        <v>39204051805</v>
      </c>
      <c r="S433" s="15">
        <f t="shared" si="83"/>
        <v>1297206025365.2739</v>
      </c>
      <c r="T433" s="17">
        <v>114013209970.1048</v>
      </c>
      <c r="U433" s="17">
        <v>208848832793.03922</v>
      </c>
      <c r="V433" s="17">
        <v>556525823917.94995</v>
      </c>
      <c r="W433" s="17">
        <v>750475198003.28003</v>
      </c>
      <c r="X433" s="17">
        <v>19025333123.150002</v>
      </c>
      <c r="Y433" s="17">
        <v>66304101739.099998</v>
      </c>
      <c r="Z433" s="17">
        <v>-417986474181.34998</v>
      </c>
      <c r="AA433" s="15">
        <f t="shared" si="84"/>
        <v>0</v>
      </c>
      <c r="AB433" s="17"/>
      <c r="AC433" s="15">
        <f t="shared" si="85"/>
        <v>251798692322.1308</v>
      </c>
      <c r="AD433" s="17"/>
      <c r="AE433" s="17"/>
      <c r="AF433" s="17"/>
      <c r="AG433" s="17">
        <v>251798692322.1308</v>
      </c>
      <c r="AH433" s="14">
        <f t="shared" si="86"/>
        <v>1631789503952.4812</v>
      </c>
      <c r="AI433" s="15">
        <f t="shared" si="87"/>
        <v>141019791772.01001</v>
      </c>
      <c r="AJ433" s="18">
        <f t="shared" si="88"/>
        <v>141019791772.01001</v>
      </c>
      <c r="AK433" s="17">
        <v>6968462396.0100002</v>
      </c>
      <c r="AL433" s="17"/>
      <c r="AM433" s="17"/>
      <c r="AN433" s="17">
        <v>625000</v>
      </c>
      <c r="AO433" s="17">
        <v>9543079250</v>
      </c>
      <c r="AP433" s="17">
        <v>124507625126</v>
      </c>
      <c r="AQ433" s="18">
        <f t="shared" si="89"/>
        <v>0</v>
      </c>
      <c r="AR433" s="17"/>
      <c r="AS433" s="17"/>
      <c r="AT433" s="15">
        <f t="shared" si="91"/>
        <v>1490769712180.4712</v>
      </c>
      <c r="AU433" s="18">
        <f t="shared" si="91"/>
        <v>1490769712180.4712</v>
      </c>
      <c r="AV433" s="17">
        <v>1490769712180.4712</v>
      </c>
    </row>
    <row r="434" spans="1:48" x14ac:dyDescent="0.25">
      <c r="A434" s="10">
        <v>433</v>
      </c>
      <c r="B434" s="11" t="s">
        <v>888</v>
      </c>
      <c r="C434" s="12" t="s">
        <v>889</v>
      </c>
      <c r="D434" s="13" t="s">
        <v>59</v>
      </c>
      <c r="E434" s="14">
        <f t="shared" si="80"/>
        <v>2122949857212.25</v>
      </c>
      <c r="F434" s="15">
        <f t="shared" si="81"/>
        <v>122006559351.48</v>
      </c>
      <c r="G434" s="16">
        <v>96845239542.300003</v>
      </c>
      <c r="H434" s="17"/>
      <c r="I434" s="17">
        <v>21664638551</v>
      </c>
      <c r="J434" s="17">
        <v>92600000</v>
      </c>
      <c r="K434" s="17">
        <v>-13352979173.93</v>
      </c>
      <c r="L434" s="17"/>
      <c r="M434" s="17">
        <v>16757060432.110001</v>
      </c>
      <c r="N434" s="17"/>
      <c r="O434" s="17"/>
      <c r="P434" s="15">
        <f t="shared" si="82"/>
        <v>29591161040.330002</v>
      </c>
      <c r="Q434" s="17"/>
      <c r="R434" s="17">
        <v>29591161040.330002</v>
      </c>
      <c r="S434" s="15">
        <f t="shared" si="83"/>
        <v>1970103788387.4399</v>
      </c>
      <c r="T434" s="17">
        <v>124257105080.55</v>
      </c>
      <c r="U434" s="17">
        <v>355596905207.39001</v>
      </c>
      <c r="V434" s="17">
        <v>940347953115.5</v>
      </c>
      <c r="W434" s="17">
        <v>1522226026711</v>
      </c>
      <c r="X434" s="17">
        <v>22921924181</v>
      </c>
      <c r="Y434" s="17">
        <v>34295274800</v>
      </c>
      <c r="Z434" s="17">
        <v>-1029541400708</v>
      </c>
      <c r="AA434" s="15">
        <f t="shared" si="84"/>
        <v>0</v>
      </c>
      <c r="AB434" s="17"/>
      <c r="AC434" s="15">
        <f t="shared" si="85"/>
        <v>1248348433</v>
      </c>
      <c r="AD434" s="17">
        <v>251097524</v>
      </c>
      <c r="AE434" s="17"/>
      <c r="AF434" s="17"/>
      <c r="AG434" s="17">
        <v>997250909</v>
      </c>
      <c r="AH434" s="14">
        <f t="shared" si="86"/>
        <v>2122949857212.22</v>
      </c>
      <c r="AI434" s="15">
        <f t="shared" si="87"/>
        <v>1267161834.78</v>
      </c>
      <c r="AJ434" s="18">
        <f t="shared" si="88"/>
        <v>1267161834.78</v>
      </c>
      <c r="AK434" s="17">
        <v>169576550.11000001</v>
      </c>
      <c r="AL434" s="17"/>
      <c r="AM434" s="17"/>
      <c r="AN434" s="17">
        <v>733104166.66999996</v>
      </c>
      <c r="AO434" s="17">
        <v>26646061</v>
      </c>
      <c r="AP434" s="17">
        <v>337835057</v>
      </c>
      <c r="AQ434" s="18">
        <f t="shared" si="89"/>
        <v>0</v>
      </c>
      <c r="AR434" s="17"/>
      <c r="AS434" s="17"/>
      <c r="AT434" s="15">
        <f t="shared" si="91"/>
        <v>2121682695377.4399</v>
      </c>
      <c r="AU434" s="18">
        <f t="shared" si="91"/>
        <v>2121682695377.4399</v>
      </c>
      <c r="AV434" s="17">
        <v>2121682695377.4399</v>
      </c>
    </row>
    <row r="435" spans="1:48" x14ac:dyDescent="0.25">
      <c r="A435" s="10">
        <v>434</v>
      </c>
      <c r="B435" s="11" t="s">
        <v>890</v>
      </c>
      <c r="C435" s="12" t="s">
        <v>891</v>
      </c>
      <c r="D435" s="13" t="s">
        <v>48</v>
      </c>
      <c r="E435" s="14">
        <f t="shared" si="80"/>
        <v>1415581792380.4602</v>
      </c>
      <c r="F435" s="15">
        <f t="shared" si="81"/>
        <v>82166464066.369995</v>
      </c>
      <c r="G435" s="16">
        <v>52417718670.129997</v>
      </c>
      <c r="H435" s="17"/>
      <c r="I435" s="17">
        <v>21207911688.09</v>
      </c>
      <c r="J435" s="17">
        <v>2676432514.3299999</v>
      </c>
      <c r="K435" s="17">
        <v>-9799484462.5499992</v>
      </c>
      <c r="L435" s="17">
        <v>11450000</v>
      </c>
      <c r="M435" s="17">
        <v>15652435656.370001</v>
      </c>
      <c r="N435" s="17"/>
      <c r="O435" s="17"/>
      <c r="P435" s="15">
        <f t="shared" si="82"/>
        <v>29640718901.84</v>
      </c>
      <c r="Q435" s="17"/>
      <c r="R435" s="17">
        <v>29640718901.84</v>
      </c>
      <c r="S435" s="15">
        <f t="shared" si="83"/>
        <v>1284257366107.4802</v>
      </c>
      <c r="T435" s="17">
        <v>105051500904</v>
      </c>
      <c r="U435" s="17">
        <v>257348716346.54999</v>
      </c>
      <c r="V435" s="17">
        <v>390017219485.72998</v>
      </c>
      <c r="W435" s="17">
        <v>961074567717.71997</v>
      </c>
      <c r="X435" s="17">
        <v>16562101424.870001</v>
      </c>
      <c r="Y435" s="17">
        <v>127618872108.61</v>
      </c>
      <c r="Z435" s="17">
        <v>-573415611880</v>
      </c>
      <c r="AA435" s="15">
        <f t="shared" si="84"/>
        <v>0</v>
      </c>
      <c r="AB435" s="17"/>
      <c r="AC435" s="15">
        <f t="shared" si="85"/>
        <v>19517243304.77</v>
      </c>
      <c r="AD435" s="17">
        <v>5571524440.9499998</v>
      </c>
      <c r="AE435" s="17"/>
      <c r="AF435" s="17">
        <v>3593944668</v>
      </c>
      <c r="AG435" s="17">
        <v>10351774195.82</v>
      </c>
      <c r="AH435" s="14">
        <f t="shared" si="86"/>
        <v>1415581792380.46</v>
      </c>
      <c r="AI435" s="15">
        <f t="shared" si="87"/>
        <v>5492299846</v>
      </c>
      <c r="AJ435" s="18">
        <f t="shared" si="88"/>
        <v>5492299846</v>
      </c>
      <c r="AK435" s="17">
        <v>20909623</v>
      </c>
      <c r="AL435" s="17"/>
      <c r="AM435" s="17"/>
      <c r="AN435" s="17"/>
      <c r="AO435" s="17">
        <v>2646778884</v>
      </c>
      <c r="AP435" s="17">
        <v>2824611339</v>
      </c>
      <c r="AQ435" s="18">
        <f t="shared" si="89"/>
        <v>0</v>
      </c>
      <c r="AR435" s="17"/>
      <c r="AS435" s="17"/>
      <c r="AT435" s="15">
        <f t="shared" si="91"/>
        <v>1410089492534.46</v>
      </c>
      <c r="AU435" s="18">
        <f t="shared" si="91"/>
        <v>1410089492534.46</v>
      </c>
      <c r="AV435" s="17">
        <v>1410089492534.46</v>
      </c>
    </row>
    <row r="436" spans="1:48" x14ac:dyDescent="0.25">
      <c r="A436" s="10">
        <v>435</v>
      </c>
      <c r="B436" s="11" t="s">
        <v>892</v>
      </c>
      <c r="C436" s="12" t="s">
        <v>893</v>
      </c>
      <c r="D436" s="13" t="s">
        <v>59</v>
      </c>
      <c r="E436" s="14">
        <f t="shared" si="80"/>
        <v>1305928857363.5703</v>
      </c>
      <c r="F436" s="15">
        <f t="shared" si="81"/>
        <v>36145859957.029999</v>
      </c>
      <c r="G436" s="16">
        <v>9809048947.0799999</v>
      </c>
      <c r="H436" s="17"/>
      <c r="I436" s="17">
        <v>30536983630</v>
      </c>
      <c r="J436" s="17">
        <v>377606236.67000002</v>
      </c>
      <c r="K436" s="17">
        <v>-15106151895.93</v>
      </c>
      <c r="L436" s="17">
        <v>105605416.67</v>
      </c>
      <c r="M436" s="17">
        <v>10422767622.540001</v>
      </c>
      <c r="N436" s="17"/>
      <c r="O436" s="17"/>
      <c r="P436" s="15">
        <f t="shared" si="82"/>
        <v>10155125743.540001</v>
      </c>
      <c r="Q436" s="17"/>
      <c r="R436" s="17">
        <v>10155125743.540001</v>
      </c>
      <c r="S436" s="15">
        <f t="shared" si="83"/>
        <v>1158809714464.2603</v>
      </c>
      <c r="T436" s="17">
        <v>105526669319.28999</v>
      </c>
      <c r="U436" s="17">
        <v>275992684536.26001</v>
      </c>
      <c r="V436" s="17">
        <v>437779700404.88</v>
      </c>
      <c r="W436" s="17">
        <v>896159721078.13</v>
      </c>
      <c r="X436" s="17">
        <v>26957515546.200001</v>
      </c>
      <c r="Y436" s="17">
        <v>40245977552.589996</v>
      </c>
      <c r="Z436" s="17">
        <v>-623852553973.08997</v>
      </c>
      <c r="AA436" s="15">
        <f t="shared" si="84"/>
        <v>0</v>
      </c>
      <c r="AB436" s="17"/>
      <c r="AC436" s="15">
        <f t="shared" si="85"/>
        <v>100818157198.74001</v>
      </c>
      <c r="AD436" s="17"/>
      <c r="AE436" s="17"/>
      <c r="AF436" s="17"/>
      <c r="AG436" s="17">
        <v>100818157198.74001</v>
      </c>
      <c r="AH436" s="14">
        <f t="shared" si="86"/>
        <v>1305928857363.5701</v>
      </c>
      <c r="AI436" s="15">
        <f t="shared" si="87"/>
        <v>55392393314</v>
      </c>
      <c r="AJ436" s="18">
        <f t="shared" si="88"/>
        <v>20392393314</v>
      </c>
      <c r="AK436" s="17">
        <v>705335819</v>
      </c>
      <c r="AL436" s="17"/>
      <c r="AM436" s="17">
        <v>15000000000</v>
      </c>
      <c r="AN436" s="17">
        <v>601860494</v>
      </c>
      <c r="AO436" s="17">
        <v>3914078351</v>
      </c>
      <c r="AP436" s="17">
        <v>171118650</v>
      </c>
      <c r="AQ436" s="18">
        <f t="shared" si="89"/>
        <v>35000000000</v>
      </c>
      <c r="AR436" s="17">
        <v>35000000000</v>
      </c>
      <c r="AS436" s="17"/>
      <c r="AT436" s="15">
        <f t="shared" si="91"/>
        <v>1250536464049.5701</v>
      </c>
      <c r="AU436" s="18">
        <f t="shared" si="91"/>
        <v>1250536464049.5701</v>
      </c>
      <c r="AV436" s="17">
        <v>1250536464049.5701</v>
      </c>
    </row>
    <row r="437" spans="1:48" x14ac:dyDescent="0.25">
      <c r="A437" s="10">
        <v>436</v>
      </c>
      <c r="B437" s="11" t="s">
        <v>894</v>
      </c>
      <c r="C437" s="12" t="s">
        <v>895</v>
      </c>
      <c r="D437" s="13" t="s">
        <v>59</v>
      </c>
      <c r="E437" s="14">
        <f t="shared" si="80"/>
        <v>1626855311744.6501</v>
      </c>
      <c r="F437" s="15">
        <f t="shared" si="81"/>
        <v>84364147141.639999</v>
      </c>
      <c r="G437" s="16">
        <v>31053667350.25</v>
      </c>
      <c r="H437" s="17"/>
      <c r="I437" s="17">
        <v>76346134942.350006</v>
      </c>
      <c r="J437" s="17">
        <v>4123660855.9200001</v>
      </c>
      <c r="K437" s="17">
        <v>-34448477890.209999</v>
      </c>
      <c r="L437" s="17"/>
      <c r="M437" s="17">
        <v>7289161883.3299999</v>
      </c>
      <c r="N437" s="17"/>
      <c r="O437" s="17"/>
      <c r="P437" s="15">
        <f t="shared" si="82"/>
        <v>28219284330</v>
      </c>
      <c r="Q437" s="17"/>
      <c r="R437" s="17">
        <v>28219284330</v>
      </c>
      <c r="S437" s="15">
        <f t="shared" si="83"/>
        <v>1307008999657.8403</v>
      </c>
      <c r="T437" s="17">
        <v>188598178790.88</v>
      </c>
      <c r="U437" s="17">
        <v>289722570573.88</v>
      </c>
      <c r="V437" s="17">
        <v>506030345407</v>
      </c>
      <c r="W437" s="17">
        <v>806637219255.15002</v>
      </c>
      <c r="X437" s="17">
        <v>50729287299</v>
      </c>
      <c r="Y437" s="17">
        <v>70188565270</v>
      </c>
      <c r="Z437" s="17">
        <v>-604897166938.06995</v>
      </c>
      <c r="AA437" s="15">
        <f t="shared" si="84"/>
        <v>0</v>
      </c>
      <c r="AB437" s="17"/>
      <c r="AC437" s="15">
        <f t="shared" si="85"/>
        <v>207262880615.16998</v>
      </c>
      <c r="AD437" s="17">
        <v>235493530</v>
      </c>
      <c r="AE437" s="17">
        <v>27930000000</v>
      </c>
      <c r="AF437" s="17">
        <v>1773662804.1700001</v>
      </c>
      <c r="AG437" s="17">
        <v>177323724281</v>
      </c>
      <c r="AH437" s="14">
        <f t="shared" si="86"/>
        <v>1626855311744.6499</v>
      </c>
      <c r="AI437" s="15">
        <f t="shared" si="87"/>
        <v>53076412010.949997</v>
      </c>
      <c r="AJ437" s="18">
        <f t="shared" si="88"/>
        <v>52487229466.949997</v>
      </c>
      <c r="AK437" s="17">
        <v>1061387769.95</v>
      </c>
      <c r="AL437" s="17"/>
      <c r="AM437" s="17"/>
      <c r="AN437" s="17">
        <v>200020000</v>
      </c>
      <c r="AO437" s="17">
        <v>15936677645</v>
      </c>
      <c r="AP437" s="17">
        <v>35289144052</v>
      </c>
      <c r="AQ437" s="18">
        <f t="shared" si="89"/>
        <v>589182544</v>
      </c>
      <c r="AR437" s="17">
        <v>589182544</v>
      </c>
      <c r="AS437" s="17"/>
      <c r="AT437" s="15">
        <f t="shared" si="91"/>
        <v>1573778899733.7</v>
      </c>
      <c r="AU437" s="18">
        <f t="shared" si="91"/>
        <v>1573778899733.7</v>
      </c>
      <c r="AV437" s="17">
        <v>1573778899733.7</v>
      </c>
    </row>
    <row r="438" spans="1:48" x14ac:dyDescent="0.25">
      <c r="A438" s="10">
        <v>437</v>
      </c>
      <c r="B438" s="11" t="s">
        <v>896</v>
      </c>
      <c r="C438" s="12" t="s">
        <v>897</v>
      </c>
      <c r="D438" s="13" t="s">
        <v>59</v>
      </c>
      <c r="E438" s="14">
        <f t="shared" si="80"/>
        <v>1229469605592.02</v>
      </c>
      <c r="F438" s="15">
        <f t="shared" si="81"/>
        <v>84256160556.130005</v>
      </c>
      <c r="G438" s="16">
        <v>65975181026.209999</v>
      </c>
      <c r="H438" s="17"/>
      <c r="I438" s="17">
        <v>10501446882.639999</v>
      </c>
      <c r="J438" s="17">
        <v>3928113541</v>
      </c>
      <c r="K438" s="17">
        <v>-1882828132.78</v>
      </c>
      <c r="L438" s="17"/>
      <c r="M438" s="17">
        <v>5734247239.0600004</v>
      </c>
      <c r="N438" s="17"/>
      <c r="O438" s="17"/>
      <c r="P438" s="15">
        <f t="shared" si="82"/>
        <v>11891000000</v>
      </c>
      <c r="Q438" s="17"/>
      <c r="R438" s="17">
        <v>11891000000</v>
      </c>
      <c r="S438" s="15">
        <f t="shared" si="83"/>
        <v>1036146612854.8899</v>
      </c>
      <c r="T438" s="17">
        <v>9041464800</v>
      </c>
      <c r="U438" s="17">
        <v>205623223652.91</v>
      </c>
      <c r="V438" s="17">
        <v>517011932290.29999</v>
      </c>
      <c r="W438" s="17">
        <v>849949445050.71997</v>
      </c>
      <c r="X438" s="17">
        <v>5021792473</v>
      </c>
      <c r="Y438" s="17">
        <v>30751073157</v>
      </c>
      <c r="Z438" s="17">
        <v>-581252318569.04004</v>
      </c>
      <c r="AA438" s="15">
        <f t="shared" si="84"/>
        <v>0</v>
      </c>
      <c r="AB438" s="17"/>
      <c r="AC438" s="15">
        <f t="shared" si="85"/>
        <v>97175832181</v>
      </c>
      <c r="AD438" s="17"/>
      <c r="AE438" s="17"/>
      <c r="AF438" s="17">
        <v>2568489000</v>
      </c>
      <c r="AG438" s="17">
        <v>94607343181</v>
      </c>
      <c r="AH438" s="14">
        <f t="shared" si="86"/>
        <v>1229469605592.02</v>
      </c>
      <c r="AI438" s="15">
        <f t="shared" si="87"/>
        <v>42811976411</v>
      </c>
      <c r="AJ438" s="18">
        <f t="shared" si="88"/>
        <v>42811976411</v>
      </c>
      <c r="AK438" s="17">
        <v>9573304960</v>
      </c>
      <c r="AL438" s="17"/>
      <c r="AM438" s="17"/>
      <c r="AN438" s="17">
        <v>11167421758</v>
      </c>
      <c r="AO438" s="17">
        <v>4431065977</v>
      </c>
      <c r="AP438" s="17">
        <v>17640183716</v>
      </c>
      <c r="AQ438" s="18">
        <f t="shared" si="89"/>
        <v>0</v>
      </c>
      <c r="AR438" s="17"/>
      <c r="AS438" s="17"/>
      <c r="AT438" s="15">
        <f t="shared" si="91"/>
        <v>1186657629181.02</v>
      </c>
      <c r="AU438" s="18">
        <f t="shared" si="91"/>
        <v>1186657629181.02</v>
      </c>
      <c r="AV438" s="17">
        <v>1186657629181.02</v>
      </c>
    </row>
    <row r="439" spans="1:48" x14ac:dyDescent="0.25">
      <c r="A439" s="10">
        <v>438</v>
      </c>
      <c r="B439" s="11" t="s">
        <v>898</v>
      </c>
      <c r="C439" s="12" t="s">
        <v>899</v>
      </c>
      <c r="D439" s="13" t="s">
        <v>48</v>
      </c>
      <c r="E439" s="14">
        <f t="shared" si="80"/>
        <v>1840091628181.2998</v>
      </c>
      <c r="F439" s="15">
        <f t="shared" si="81"/>
        <v>67329838892.010002</v>
      </c>
      <c r="G439" s="16">
        <v>54387324659.07</v>
      </c>
      <c r="H439" s="17"/>
      <c r="I439" s="17">
        <v>6692638896</v>
      </c>
      <c r="J439" s="17"/>
      <c r="K439" s="17">
        <v>-1334046986</v>
      </c>
      <c r="L439" s="17">
        <v>25000000</v>
      </c>
      <c r="M439" s="17">
        <v>7558922322.9399996</v>
      </c>
      <c r="N439" s="17"/>
      <c r="O439" s="17"/>
      <c r="P439" s="15">
        <f t="shared" si="82"/>
        <v>20790549280</v>
      </c>
      <c r="Q439" s="17"/>
      <c r="R439" s="17">
        <v>20790549280</v>
      </c>
      <c r="S439" s="15">
        <f t="shared" si="83"/>
        <v>1663205659323.5698</v>
      </c>
      <c r="T439" s="17">
        <v>22404417180</v>
      </c>
      <c r="U439" s="17">
        <v>331105142570</v>
      </c>
      <c r="V439" s="17">
        <v>668046587834</v>
      </c>
      <c r="W439" s="17">
        <v>1417988519730</v>
      </c>
      <c r="X439" s="17">
        <v>12515339955</v>
      </c>
      <c r="Y439" s="17">
        <v>83555533355</v>
      </c>
      <c r="Z439" s="17">
        <v>-872409881300.43005</v>
      </c>
      <c r="AA439" s="15">
        <f t="shared" si="84"/>
        <v>0</v>
      </c>
      <c r="AB439" s="17"/>
      <c r="AC439" s="15">
        <f t="shared" si="85"/>
        <v>88765580685.720001</v>
      </c>
      <c r="AD439" s="17"/>
      <c r="AE439" s="17">
        <v>71092727.719999999</v>
      </c>
      <c r="AF439" s="17"/>
      <c r="AG439" s="17">
        <v>88694487958</v>
      </c>
      <c r="AH439" s="14">
        <f t="shared" si="86"/>
        <v>1840091628181.3</v>
      </c>
      <c r="AI439" s="15">
        <f t="shared" si="87"/>
        <v>1300831795</v>
      </c>
      <c r="AJ439" s="18">
        <f t="shared" si="88"/>
        <v>1300831795</v>
      </c>
      <c r="AK439" s="17">
        <v>306406295</v>
      </c>
      <c r="AL439" s="17"/>
      <c r="AM439" s="17"/>
      <c r="AN439" s="17"/>
      <c r="AO439" s="17">
        <v>994425500</v>
      </c>
      <c r="AP439" s="17"/>
      <c r="AQ439" s="18">
        <f t="shared" si="89"/>
        <v>0</v>
      </c>
      <c r="AR439" s="17"/>
      <c r="AS439" s="17"/>
      <c r="AT439" s="15">
        <f t="shared" si="91"/>
        <v>1838790796386.3</v>
      </c>
      <c r="AU439" s="18">
        <f t="shared" si="91"/>
        <v>1838790796386.3</v>
      </c>
      <c r="AV439" s="17">
        <v>1838790796386.3</v>
      </c>
    </row>
    <row r="440" spans="1:48" x14ac:dyDescent="0.25">
      <c r="A440" s="10">
        <v>439</v>
      </c>
      <c r="B440" s="11" t="s">
        <v>900</v>
      </c>
      <c r="C440" s="12" t="s">
        <v>901</v>
      </c>
      <c r="D440" s="13" t="s">
        <v>59</v>
      </c>
      <c r="E440" s="14">
        <f t="shared" si="80"/>
        <v>1891567893818.76</v>
      </c>
      <c r="F440" s="15">
        <f t="shared" si="81"/>
        <v>108389296216.61</v>
      </c>
      <c r="G440" s="16">
        <v>59647695327.610001</v>
      </c>
      <c r="H440" s="17"/>
      <c r="I440" s="17">
        <v>10319465300</v>
      </c>
      <c r="J440" s="17">
        <v>17329319578</v>
      </c>
      <c r="K440" s="17"/>
      <c r="L440" s="17"/>
      <c r="M440" s="17">
        <v>21092816011</v>
      </c>
      <c r="N440" s="17"/>
      <c r="O440" s="17"/>
      <c r="P440" s="15">
        <f t="shared" si="82"/>
        <v>35206382422.769997</v>
      </c>
      <c r="Q440" s="17"/>
      <c r="R440" s="17">
        <v>35206382422.769997</v>
      </c>
      <c r="S440" s="15">
        <f t="shared" si="83"/>
        <v>1587978535495.7</v>
      </c>
      <c r="T440" s="17">
        <v>33405005160</v>
      </c>
      <c r="U440" s="17">
        <v>332728754331</v>
      </c>
      <c r="V440" s="17">
        <v>503067853362</v>
      </c>
      <c r="W440" s="17">
        <v>514901844469</v>
      </c>
      <c r="X440" s="17">
        <v>25366176415</v>
      </c>
      <c r="Y440" s="17">
        <v>223535342675.06</v>
      </c>
      <c r="Z440" s="17">
        <v>-45026440916.360001</v>
      </c>
      <c r="AA440" s="15">
        <f t="shared" si="84"/>
        <v>0</v>
      </c>
      <c r="AB440" s="17"/>
      <c r="AC440" s="15">
        <f t="shared" si="85"/>
        <v>159993679683.67999</v>
      </c>
      <c r="AD440" s="17"/>
      <c r="AE440" s="17"/>
      <c r="AF440" s="17"/>
      <c r="AG440" s="17">
        <v>159993679683.67999</v>
      </c>
      <c r="AH440" s="14">
        <f t="shared" si="86"/>
        <v>1891567893818.7102</v>
      </c>
      <c r="AI440" s="15">
        <f t="shared" si="87"/>
        <v>5938518912.6099997</v>
      </c>
      <c r="AJ440" s="18">
        <f t="shared" si="88"/>
        <v>5938518912.6099997</v>
      </c>
      <c r="AK440" s="17">
        <v>3544502447.3499999</v>
      </c>
      <c r="AL440" s="17"/>
      <c r="AM440" s="17"/>
      <c r="AN440" s="17"/>
      <c r="AO440" s="17">
        <v>686365393</v>
      </c>
      <c r="AP440" s="17">
        <v>1707651072.26</v>
      </c>
      <c r="AQ440" s="18">
        <f t="shared" si="89"/>
        <v>0</v>
      </c>
      <c r="AR440" s="17"/>
      <c r="AS440" s="17"/>
      <c r="AT440" s="15">
        <f t="shared" si="91"/>
        <v>1885629374906.1001</v>
      </c>
      <c r="AU440" s="18">
        <f t="shared" si="91"/>
        <v>1885629374906.1001</v>
      </c>
      <c r="AV440" s="17">
        <v>1885629374906.1001</v>
      </c>
    </row>
    <row r="441" spans="1:48" x14ac:dyDescent="0.25">
      <c r="A441" s="10">
        <v>440</v>
      </c>
      <c r="B441" s="11" t="s">
        <v>902</v>
      </c>
      <c r="C441" s="12" t="s">
        <v>903</v>
      </c>
      <c r="D441" s="13" t="s">
        <v>48</v>
      </c>
      <c r="E441" s="14">
        <f t="shared" si="80"/>
        <v>1217123196806.9519</v>
      </c>
      <c r="F441" s="15">
        <f t="shared" si="81"/>
        <v>48645988183.239998</v>
      </c>
      <c r="G441" s="16">
        <v>31133368867.609997</v>
      </c>
      <c r="H441" s="17"/>
      <c r="I441" s="17">
        <v>9273430154</v>
      </c>
      <c r="J441" s="17">
        <v>4798441025.5299997</v>
      </c>
      <c r="K441" s="17">
        <v>-4016394610.7800002</v>
      </c>
      <c r="L441" s="17">
        <v>337811769</v>
      </c>
      <c r="M441" s="17">
        <v>7119330977.8800001</v>
      </c>
      <c r="N441" s="17"/>
      <c r="O441" s="17"/>
      <c r="P441" s="15">
        <f t="shared" si="82"/>
        <v>8258000000</v>
      </c>
      <c r="Q441" s="17"/>
      <c r="R441" s="17">
        <v>8258000000</v>
      </c>
      <c r="S441" s="15">
        <f t="shared" si="83"/>
        <v>1114962655895.03</v>
      </c>
      <c r="T441" s="17">
        <v>332562071576</v>
      </c>
      <c r="U441" s="17">
        <v>211914637545.85001</v>
      </c>
      <c r="V441" s="17">
        <v>396098099042.91998</v>
      </c>
      <c r="W441" s="17">
        <v>583494584944</v>
      </c>
      <c r="X441" s="17">
        <v>1837320940</v>
      </c>
      <c r="Y441" s="17">
        <v>33424603784</v>
      </c>
      <c r="Z441" s="17">
        <v>-444368661937.73999</v>
      </c>
      <c r="AA441" s="15">
        <f t="shared" si="84"/>
        <v>0</v>
      </c>
      <c r="AB441" s="17"/>
      <c r="AC441" s="15">
        <f t="shared" si="85"/>
        <v>45256552728.681999</v>
      </c>
      <c r="AD441" s="17"/>
      <c r="AE441" s="17"/>
      <c r="AF441" s="17">
        <v>866286038.19000006</v>
      </c>
      <c r="AG441" s="17">
        <v>44390266690.491997</v>
      </c>
      <c r="AH441" s="14">
        <f t="shared" si="86"/>
        <v>1217123196806.98</v>
      </c>
      <c r="AI441" s="15">
        <f t="shared" si="87"/>
        <v>18366774428.779999</v>
      </c>
      <c r="AJ441" s="18">
        <f t="shared" si="88"/>
        <v>17925818217.779999</v>
      </c>
      <c r="AK441" s="17">
        <v>78096556.780000001</v>
      </c>
      <c r="AL441" s="17"/>
      <c r="AM441" s="17"/>
      <c r="AN441" s="17"/>
      <c r="AO441" s="17">
        <v>11514078000</v>
      </c>
      <c r="AP441" s="17">
        <v>6333643661</v>
      </c>
      <c r="AQ441" s="18">
        <f t="shared" si="89"/>
        <v>440956211</v>
      </c>
      <c r="AR441" s="17">
        <v>440956211</v>
      </c>
      <c r="AS441" s="17"/>
      <c r="AT441" s="15">
        <f t="shared" si="91"/>
        <v>1198756422378.2</v>
      </c>
      <c r="AU441" s="18">
        <f t="shared" si="91"/>
        <v>1198756422378.2</v>
      </c>
      <c r="AV441" s="17">
        <v>1198756422378.2</v>
      </c>
    </row>
    <row r="442" spans="1:48" x14ac:dyDescent="0.25">
      <c r="A442" s="10">
        <v>441</v>
      </c>
      <c r="B442" s="11" t="s">
        <v>904</v>
      </c>
      <c r="C442" s="12" t="s">
        <v>905</v>
      </c>
      <c r="D442" s="13" t="s">
        <v>48</v>
      </c>
      <c r="E442" s="14">
        <f t="shared" si="80"/>
        <v>1681980231285.0396</v>
      </c>
      <c r="F442" s="15">
        <f t="shared" si="81"/>
        <v>189733287289.48999</v>
      </c>
      <c r="G442" s="16">
        <v>135722630487.28</v>
      </c>
      <c r="H442" s="17"/>
      <c r="I442" s="17">
        <v>7694463946.4300003</v>
      </c>
      <c r="J442" s="17">
        <v>14014361845</v>
      </c>
      <c r="K442" s="17">
        <v>-3147360584.2199998</v>
      </c>
      <c r="L442" s="17"/>
      <c r="M442" s="17">
        <v>35449191595</v>
      </c>
      <c r="N442" s="17"/>
      <c r="O442" s="17"/>
      <c r="P442" s="15">
        <f t="shared" si="82"/>
        <v>19254679388.5</v>
      </c>
      <c r="Q442" s="17"/>
      <c r="R442" s="17">
        <v>19254679388.5</v>
      </c>
      <c r="S442" s="15">
        <f t="shared" si="83"/>
        <v>1396741543709.3896</v>
      </c>
      <c r="T442" s="17">
        <v>27155486950.439999</v>
      </c>
      <c r="U442" s="17">
        <v>241395887194.14999</v>
      </c>
      <c r="V442" s="17">
        <v>462390235915.39001</v>
      </c>
      <c r="W442" s="17">
        <v>936962800819.56995</v>
      </c>
      <c r="X442" s="17">
        <v>8560550574.6300001</v>
      </c>
      <c r="Y442" s="17">
        <v>43358180100</v>
      </c>
      <c r="Z442" s="17">
        <v>-323081597844.78998</v>
      </c>
      <c r="AA442" s="15">
        <f t="shared" si="84"/>
        <v>0</v>
      </c>
      <c r="AB442" s="17"/>
      <c r="AC442" s="15">
        <f t="shared" si="85"/>
        <v>76250720897.660004</v>
      </c>
      <c r="AD442" s="17"/>
      <c r="AE442" s="17">
        <v>6747867823</v>
      </c>
      <c r="AF442" s="17">
        <v>3509735500</v>
      </c>
      <c r="AG442" s="17">
        <v>65993117574.660004</v>
      </c>
      <c r="AH442" s="14">
        <f t="shared" si="86"/>
        <v>1681980231285.04</v>
      </c>
      <c r="AI442" s="15">
        <f t="shared" si="87"/>
        <v>10296707639.83</v>
      </c>
      <c r="AJ442" s="18">
        <f t="shared" si="88"/>
        <v>10296707639.83</v>
      </c>
      <c r="AK442" s="17">
        <v>3440079520.1300001</v>
      </c>
      <c r="AL442" s="17"/>
      <c r="AM442" s="17"/>
      <c r="AN442" s="17"/>
      <c r="AO442" s="17"/>
      <c r="AP442" s="17">
        <v>6856628119.6999998</v>
      </c>
      <c r="AQ442" s="18">
        <f t="shared" si="89"/>
        <v>0</v>
      </c>
      <c r="AR442" s="17"/>
      <c r="AS442" s="17"/>
      <c r="AT442" s="15">
        <f t="shared" ref="AT442:AU461" si="92">SUM(AU442)</f>
        <v>1671683523645.21</v>
      </c>
      <c r="AU442" s="18">
        <f t="shared" si="92"/>
        <v>1671683523645.21</v>
      </c>
      <c r="AV442" s="17">
        <v>1671683523645.21</v>
      </c>
    </row>
    <row r="443" spans="1:48" x14ac:dyDescent="0.25">
      <c r="A443" s="10">
        <v>442</v>
      </c>
      <c r="B443" s="11" t="s">
        <v>906</v>
      </c>
      <c r="C443" s="12" t="s">
        <v>907</v>
      </c>
      <c r="D443" s="13" t="s">
        <v>59</v>
      </c>
      <c r="E443" s="14">
        <f t="shared" si="80"/>
        <v>1489600624357.74</v>
      </c>
      <c r="F443" s="15">
        <f t="shared" si="81"/>
        <v>24532292003.84</v>
      </c>
      <c r="G443" s="16">
        <v>18304422204.380001</v>
      </c>
      <c r="H443" s="17"/>
      <c r="I443" s="17">
        <v>4080497070.3200002</v>
      </c>
      <c r="J443" s="17">
        <v>172587400</v>
      </c>
      <c r="K443" s="17">
        <v>-223617993.09</v>
      </c>
      <c r="L443" s="17"/>
      <c r="M443" s="17">
        <v>2198403322.23</v>
      </c>
      <c r="N443" s="17"/>
      <c r="O443" s="17"/>
      <c r="P443" s="15">
        <f t="shared" si="82"/>
        <v>21082439329.439999</v>
      </c>
      <c r="Q443" s="17">
        <v>1017808000</v>
      </c>
      <c r="R443" s="17">
        <v>20064631329.439999</v>
      </c>
      <c r="S443" s="15">
        <f t="shared" si="83"/>
        <v>1428973166194.03</v>
      </c>
      <c r="T443" s="17">
        <v>61168613092</v>
      </c>
      <c r="U443" s="17">
        <v>354234419104.03003</v>
      </c>
      <c r="V443" s="17">
        <v>474654487524</v>
      </c>
      <c r="W443" s="17">
        <v>824160081019</v>
      </c>
      <c r="X443" s="17">
        <v>45549120652</v>
      </c>
      <c r="Y443" s="17">
        <v>78423784710</v>
      </c>
      <c r="Z443" s="17">
        <v>-409217339907</v>
      </c>
      <c r="AA443" s="15">
        <f t="shared" si="84"/>
        <v>0</v>
      </c>
      <c r="AB443" s="17"/>
      <c r="AC443" s="15">
        <f t="shared" si="85"/>
        <v>15012726830.43</v>
      </c>
      <c r="AD443" s="17">
        <v>11510346570.18</v>
      </c>
      <c r="AE443" s="17"/>
      <c r="AF443" s="17"/>
      <c r="AG443" s="17">
        <v>3502380260.25</v>
      </c>
      <c r="AH443" s="14">
        <f t="shared" si="86"/>
        <v>1489600624357.77</v>
      </c>
      <c r="AI443" s="15">
        <f t="shared" si="87"/>
        <v>12087333429.07</v>
      </c>
      <c r="AJ443" s="18">
        <f t="shared" si="88"/>
        <v>12087333429.07</v>
      </c>
      <c r="AK443" s="17">
        <v>6682494267.0699997</v>
      </c>
      <c r="AL443" s="17"/>
      <c r="AM443" s="17"/>
      <c r="AN443" s="17"/>
      <c r="AO443" s="17">
        <v>4256068972</v>
      </c>
      <c r="AP443" s="17">
        <v>1148770190</v>
      </c>
      <c r="AQ443" s="18">
        <f t="shared" si="89"/>
        <v>0</v>
      </c>
      <c r="AR443" s="17"/>
      <c r="AS443" s="17"/>
      <c r="AT443" s="15">
        <f t="shared" si="92"/>
        <v>1477513290928.7</v>
      </c>
      <c r="AU443" s="18">
        <f t="shared" si="92"/>
        <v>1477513290928.7</v>
      </c>
      <c r="AV443" s="17">
        <v>1477513290928.7</v>
      </c>
    </row>
    <row r="444" spans="1:48" x14ac:dyDescent="0.25">
      <c r="A444" s="10">
        <v>443</v>
      </c>
      <c r="B444" s="11" t="s">
        <v>908</v>
      </c>
      <c r="C444" s="12" t="s">
        <v>1183</v>
      </c>
      <c r="D444" s="13" t="s">
        <v>59</v>
      </c>
      <c r="E444" s="14">
        <f t="shared" si="80"/>
        <v>21632523603241.645</v>
      </c>
      <c r="F444" s="15">
        <f t="shared" si="81"/>
        <v>3729275543824.8574</v>
      </c>
      <c r="G444" s="16">
        <v>1030928782329.1281</v>
      </c>
      <c r="H444" s="17"/>
      <c r="I444" s="17">
        <v>3720822719443.8101</v>
      </c>
      <c r="J444" s="17">
        <v>3436262517</v>
      </c>
      <c r="K444" s="17">
        <v>-1371081992380.7</v>
      </c>
      <c r="L444" s="17">
        <v>1464150684.9291999</v>
      </c>
      <c r="M444" s="17">
        <v>343705621230.69</v>
      </c>
      <c r="N444" s="17"/>
      <c r="O444" s="17"/>
      <c r="P444" s="15">
        <f t="shared" si="82"/>
        <v>929196511153.82263</v>
      </c>
      <c r="Q444" s="17">
        <v>36395781663</v>
      </c>
      <c r="R444" s="17">
        <v>892800729490.82263</v>
      </c>
      <c r="S444" s="15">
        <f t="shared" si="83"/>
        <v>15960978907036.186</v>
      </c>
      <c r="T444" s="17">
        <v>1725361240917</v>
      </c>
      <c r="U444" s="17">
        <v>1630344928205.8601</v>
      </c>
      <c r="V444" s="17">
        <v>2908931727829.3999</v>
      </c>
      <c r="W444" s="17">
        <v>14286640029213.99</v>
      </c>
      <c r="X444" s="17">
        <v>445024233752</v>
      </c>
      <c r="Y444" s="17">
        <v>4143819091197.2798</v>
      </c>
      <c r="Z444" s="17">
        <v>-9179142344079.3457</v>
      </c>
      <c r="AA444" s="15">
        <f t="shared" si="84"/>
        <v>966280889220</v>
      </c>
      <c r="AB444" s="17">
        <v>966280889220</v>
      </c>
      <c r="AC444" s="15">
        <f t="shared" si="85"/>
        <v>46791752006.775902</v>
      </c>
      <c r="AD444" s="17">
        <v>2411983731.8000002</v>
      </c>
      <c r="AE444" s="17"/>
      <c r="AF444" s="17">
        <v>9996272449.8332996</v>
      </c>
      <c r="AG444" s="17">
        <v>34383495825.142601</v>
      </c>
      <c r="AH444" s="14">
        <f t="shared" si="86"/>
        <v>21632523603241.277</v>
      </c>
      <c r="AI444" s="15">
        <f t="shared" si="87"/>
        <v>391304968401.15796</v>
      </c>
      <c r="AJ444" s="18">
        <f t="shared" si="88"/>
        <v>391304968401.15796</v>
      </c>
      <c r="AK444" s="17">
        <v>4326726.9979999997</v>
      </c>
      <c r="AL444" s="17"/>
      <c r="AM444" s="17"/>
      <c r="AN444" s="17"/>
      <c r="AO444" s="17">
        <v>36740944825.18</v>
      </c>
      <c r="AP444" s="17">
        <v>354559696848.97998</v>
      </c>
      <c r="AQ444" s="18">
        <f t="shared" si="89"/>
        <v>0</v>
      </c>
      <c r="AR444" s="17"/>
      <c r="AS444" s="17"/>
      <c r="AT444" s="15">
        <f t="shared" si="92"/>
        <v>21241218634840.121</v>
      </c>
      <c r="AU444" s="18">
        <f t="shared" si="92"/>
        <v>21241218634840.121</v>
      </c>
      <c r="AV444" s="17">
        <v>21241218634840.121</v>
      </c>
    </row>
    <row r="445" spans="1:48" x14ac:dyDescent="0.25">
      <c r="A445" s="10">
        <v>444</v>
      </c>
      <c r="B445" s="11" t="s">
        <v>909</v>
      </c>
      <c r="C445" s="12" t="s">
        <v>910</v>
      </c>
      <c r="D445" s="13" t="s">
        <v>59</v>
      </c>
      <c r="E445" s="14">
        <f t="shared" si="80"/>
        <v>1410976092556.7598</v>
      </c>
      <c r="F445" s="15">
        <f t="shared" si="81"/>
        <v>119105079670.76001</v>
      </c>
      <c r="G445" s="16">
        <v>63297938120.510002</v>
      </c>
      <c r="H445" s="17"/>
      <c r="I445" s="17">
        <v>21698546166</v>
      </c>
      <c r="J445" s="17">
        <v>5376963158</v>
      </c>
      <c r="K445" s="17">
        <v>-10170239775.549999</v>
      </c>
      <c r="L445" s="17"/>
      <c r="M445" s="17">
        <v>38901872001.800003</v>
      </c>
      <c r="N445" s="17"/>
      <c r="O445" s="17"/>
      <c r="P445" s="15">
        <f t="shared" si="82"/>
        <v>34864998205</v>
      </c>
      <c r="Q445" s="17"/>
      <c r="R445" s="17">
        <v>34864998205</v>
      </c>
      <c r="S445" s="15">
        <f t="shared" si="83"/>
        <v>1235038819091.5098</v>
      </c>
      <c r="T445" s="17">
        <v>158786086950</v>
      </c>
      <c r="U445" s="17">
        <v>379508247939.66998</v>
      </c>
      <c r="V445" s="17">
        <v>764595326579</v>
      </c>
      <c r="W445" s="17">
        <v>891314397056</v>
      </c>
      <c r="X445" s="17">
        <v>7267004646</v>
      </c>
      <c r="Y445" s="17">
        <v>25232063631</v>
      </c>
      <c r="Z445" s="17">
        <v>-991664307710.16003</v>
      </c>
      <c r="AA445" s="15">
        <f t="shared" si="84"/>
        <v>0</v>
      </c>
      <c r="AB445" s="17"/>
      <c r="AC445" s="15">
        <f t="shared" si="85"/>
        <v>21967195589.489994</v>
      </c>
      <c r="AD445" s="17">
        <v>1085271700</v>
      </c>
      <c r="AE445" s="17"/>
      <c r="AF445" s="17">
        <v>5833590633.3400002</v>
      </c>
      <c r="AG445" s="17">
        <v>15048333256.149994</v>
      </c>
      <c r="AH445" s="14">
        <f t="shared" si="86"/>
        <v>1410976092556.75</v>
      </c>
      <c r="AI445" s="15">
        <f t="shared" si="87"/>
        <v>328114005091.32001</v>
      </c>
      <c r="AJ445" s="18">
        <f t="shared" si="88"/>
        <v>328114005091.32001</v>
      </c>
      <c r="AK445" s="17">
        <v>567698939.32000005</v>
      </c>
      <c r="AL445" s="17"/>
      <c r="AM445" s="17"/>
      <c r="AN445" s="17"/>
      <c r="AO445" s="17">
        <v>54248892993</v>
      </c>
      <c r="AP445" s="17">
        <v>273297413159</v>
      </c>
      <c r="AQ445" s="18">
        <f t="shared" si="89"/>
        <v>0</v>
      </c>
      <c r="AR445" s="17"/>
      <c r="AS445" s="17"/>
      <c r="AT445" s="15">
        <f t="shared" si="92"/>
        <v>1082862087465.4301</v>
      </c>
      <c r="AU445" s="18">
        <f t="shared" si="92"/>
        <v>1082862087465.4301</v>
      </c>
      <c r="AV445" s="17">
        <v>1082862087465.4301</v>
      </c>
    </row>
    <row r="446" spans="1:48" x14ac:dyDescent="0.25">
      <c r="A446" s="10">
        <v>445</v>
      </c>
      <c r="B446" s="11" t="s">
        <v>911</v>
      </c>
      <c r="C446" s="12" t="s">
        <v>912</v>
      </c>
      <c r="D446" s="13" t="s">
        <v>48</v>
      </c>
      <c r="E446" s="14">
        <f t="shared" si="80"/>
        <v>2350807245562.5303</v>
      </c>
      <c r="F446" s="15">
        <f t="shared" si="81"/>
        <v>191042525835.48999</v>
      </c>
      <c r="G446" s="16">
        <v>126003715230.15001</v>
      </c>
      <c r="H446" s="17"/>
      <c r="I446" s="17">
        <v>69628674634.490005</v>
      </c>
      <c r="J446" s="17">
        <v>465370500</v>
      </c>
      <c r="K446" s="17">
        <v>-31849636555.509998</v>
      </c>
      <c r="L446" s="17"/>
      <c r="M446" s="17">
        <v>26794402026.360001</v>
      </c>
      <c r="N446" s="17"/>
      <c r="O446" s="17"/>
      <c r="P446" s="15">
        <f t="shared" si="82"/>
        <v>125741984937.77</v>
      </c>
      <c r="Q446" s="17">
        <v>86734826.420000002</v>
      </c>
      <c r="R446" s="17">
        <v>125655250111.35001</v>
      </c>
      <c r="S446" s="15">
        <f t="shared" si="83"/>
        <v>1972813959653.9399</v>
      </c>
      <c r="T446" s="17">
        <v>248613678111</v>
      </c>
      <c r="U446" s="17">
        <v>373829490296.45001</v>
      </c>
      <c r="V446" s="17">
        <v>815314495701.38</v>
      </c>
      <c r="W446" s="17">
        <v>1476678761168.6699</v>
      </c>
      <c r="X446" s="17">
        <v>21273656387</v>
      </c>
      <c r="Y446" s="17">
        <v>179547694820</v>
      </c>
      <c r="Z446" s="17">
        <v>-1142443816830.5601</v>
      </c>
      <c r="AA446" s="15">
        <f t="shared" si="84"/>
        <v>0</v>
      </c>
      <c r="AB446" s="17"/>
      <c r="AC446" s="15">
        <f t="shared" si="85"/>
        <v>61208775135.330002</v>
      </c>
      <c r="AD446" s="17">
        <v>11983839386</v>
      </c>
      <c r="AE446" s="17">
        <v>18793300000</v>
      </c>
      <c r="AF446" s="17">
        <v>4296406987</v>
      </c>
      <c r="AG446" s="17">
        <v>26135228762.330002</v>
      </c>
      <c r="AH446" s="14">
        <f t="shared" si="86"/>
        <v>2350807245562.52</v>
      </c>
      <c r="AI446" s="15">
        <f t="shared" si="87"/>
        <v>4756311246</v>
      </c>
      <c r="AJ446" s="18">
        <f t="shared" si="88"/>
        <v>4756311246</v>
      </c>
      <c r="AK446" s="17">
        <v>40121436</v>
      </c>
      <c r="AL446" s="17"/>
      <c r="AM446" s="17"/>
      <c r="AN446" s="17"/>
      <c r="AO446" s="17">
        <v>253066810</v>
      </c>
      <c r="AP446" s="17">
        <v>4463123000</v>
      </c>
      <c r="AQ446" s="18">
        <f t="shared" si="89"/>
        <v>0</v>
      </c>
      <c r="AR446" s="17"/>
      <c r="AS446" s="17"/>
      <c r="AT446" s="15">
        <f t="shared" si="92"/>
        <v>2346050934316.52</v>
      </c>
      <c r="AU446" s="18">
        <f t="shared" si="92"/>
        <v>2346050934316.52</v>
      </c>
      <c r="AV446" s="17">
        <v>2346050934316.52</v>
      </c>
    </row>
    <row r="447" spans="1:48" x14ac:dyDescent="0.25">
      <c r="A447" s="10">
        <v>446</v>
      </c>
      <c r="B447" s="11" t="s">
        <v>913</v>
      </c>
      <c r="C447" s="12" t="s">
        <v>914</v>
      </c>
      <c r="D447" s="13" t="s">
        <v>59</v>
      </c>
      <c r="E447" s="14">
        <f t="shared" si="80"/>
        <v>2765519609035</v>
      </c>
      <c r="F447" s="15">
        <f t="shared" si="81"/>
        <v>91409819888</v>
      </c>
      <c r="G447" s="16">
        <v>22414356010</v>
      </c>
      <c r="H447" s="17"/>
      <c r="I447" s="17">
        <v>1995296519</v>
      </c>
      <c r="J447" s="17">
        <v>8856107952</v>
      </c>
      <c r="K447" s="17"/>
      <c r="L447" s="21">
        <v>80855977</v>
      </c>
      <c r="M447" s="22">
        <v>58063203430</v>
      </c>
      <c r="N447" s="17"/>
      <c r="O447" s="17"/>
      <c r="P447" s="15">
        <f t="shared" si="82"/>
        <v>39010000000</v>
      </c>
      <c r="Q447" s="17"/>
      <c r="R447" s="21">
        <v>39010000000</v>
      </c>
      <c r="S447" s="15">
        <f t="shared" si="83"/>
        <v>2559672207117</v>
      </c>
      <c r="T447" s="17">
        <v>278700686807</v>
      </c>
      <c r="U447" s="17">
        <v>235162044845</v>
      </c>
      <c r="V447" s="17">
        <v>1373589147095</v>
      </c>
      <c r="W447" s="17">
        <v>1584345340260</v>
      </c>
      <c r="X447" s="17">
        <v>33136728973</v>
      </c>
      <c r="Y447" s="17">
        <v>120294539672</v>
      </c>
      <c r="Z447" s="17">
        <v>-1065556280535</v>
      </c>
      <c r="AA447" s="15">
        <f t="shared" si="84"/>
        <v>0</v>
      </c>
      <c r="AB447" s="17"/>
      <c r="AC447" s="15">
        <f t="shared" si="85"/>
        <v>75427582030</v>
      </c>
      <c r="AD447" s="17"/>
      <c r="AE447" s="17"/>
      <c r="AF447" s="17">
        <v>5924307759</v>
      </c>
      <c r="AG447" s="17">
        <v>69503274271</v>
      </c>
      <c r="AH447" s="14">
        <f t="shared" si="86"/>
        <v>2765519609035</v>
      </c>
      <c r="AI447" s="15">
        <f t="shared" si="87"/>
        <v>3747503609</v>
      </c>
      <c r="AJ447" s="18">
        <f t="shared" si="88"/>
        <v>3747503609</v>
      </c>
      <c r="AK447" s="17">
        <v>17265813</v>
      </c>
      <c r="AL447" s="17"/>
      <c r="AM447" s="17"/>
      <c r="AN447" s="17">
        <v>23391123</v>
      </c>
      <c r="AO447" s="17">
        <v>3706846673</v>
      </c>
      <c r="AP447" s="17"/>
      <c r="AQ447" s="18">
        <f t="shared" si="89"/>
        <v>0</v>
      </c>
      <c r="AR447" s="17"/>
      <c r="AS447" s="17"/>
      <c r="AT447" s="15">
        <f t="shared" si="92"/>
        <v>2761772105426</v>
      </c>
      <c r="AU447" s="18">
        <f t="shared" si="92"/>
        <v>2761772105426</v>
      </c>
      <c r="AV447" s="17">
        <v>2761772105426</v>
      </c>
    </row>
    <row r="448" spans="1:48" x14ac:dyDescent="0.25">
      <c r="A448" s="10">
        <v>447</v>
      </c>
      <c r="B448" s="11" t="s">
        <v>915</v>
      </c>
      <c r="C448" s="12" t="s">
        <v>916</v>
      </c>
      <c r="D448" s="13" t="s">
        <v>59</v>
      </c>
      <c r="E448" s="14">
        <f t="shared" si="80"/>
        <v>5394559690705.2598</v>
      </c>
      <c r="F448" s="15">
        <f t="shared" si="81"/>
        <v>324215819992.95996</v>
      </c>
      <c r="G448" s="16">
        <v>231344567205.68997</v>
      </c>
      <c r="H448" s="17"/>
      <c r="I448" s="17">
        <v>20754845830.510002</v>
      </c>
      <c r="J448" s="17">
        <v>71046122229</v>
      </c>
      <c r="K448" s="17">
        <v>-61885823936.010002</v>
      </c>
      <c r="L448" s="17">
        <v>728951983.76999998</v>
      </c>
      <c r="M448" s="17">
        <v>62227156680</v>
      </c>
      <c r="N448" s="17"/>
      <c r="O448" s="17"/>
      <c r="P448" s="15">
        <f t="shared" si="82"/>
        <v>85457340014.990005</v>
      </c>
      <c r="Q448" s="17"/>
      <c r="R448" s="17">
        <v>85457340014.990005</v>
      </c>
      <c r="S448" s="15">
        <f t="shared" si="83"/>
        <v>4261034236887.1797</v>
      </c>
      <c r="T448" s="17">
        <v>975020214980</v>
      </c>
      <c r="U448" s="17">
        <v>638921425824.03003</v>
      </c>
      <c r="V448" s="17">
        <v>1472156899433.1899</v>
      </c>
      <c r="W448" s="17">
        <v>5725050587305.8701</v>
      </c>
      <c r="X448" s="17">
        <v>15784617823</v>
      </c>
      <c r="Y448" s="17">
        <v>167353017977</v>
      </c>
      <c r="Z448" s="17">
        <v>-4733252526455.9102</v>
      </c>
      <c r="AA448" s="15">
        <f t="shared" si="84"/>
        <v>0</v>
      </c>
      <c r="AB448" s="17"/>
      <c r="AC448" s="15">
        <f t="shared" si="85"/>
        <v>723852293810.13</v>
      </c>
      <c r="AD448" s="17"/>
      <c r="AE448" s="17">
        <v>385483763576</v>
      </c>
      <c r="AF448" s="17">
        <v>1863638000</v>
      </c>
      <c r="AG448" s="17">
        <v>336504892234.13</v>
      </c>
      <c r="AH448" s="14">
        <f t="shared" si="86"/>
        <v>5394559690705.2598</v>
      </c>
      <c r="AI448" s="15">
        <f t="shared" si="87"/>
        <v>27112426141.099998</v>
      </c>
      <c r="AJ448" s="18">
        <f t="shared" si="88"/>
        <v>27112426141.099998</v>
      </c>
      <c r="AK448" s="17">
        <v>5121692</v>
      </c>
      <c r="AL448" s="17"/>
      <c r="AM448" s="17"/>
      <c r="AN448" s="17">
        <v>48000000</v>
      </c>
      <c r="AO448" s="17">
        <v>6996469012</v>
      </c>
      <c r="AP448" s="17">
        <v>20062835437.099998</v>
      </c>
      <c r="AQ448" s="18">
        <f t="shared" si="89"/>
        <v>0</v>
      </c>
      <c r="AR448" s="17"/>
      <c r="AS448" s="17"/>
      <c r="AT448" s="15">
        <f t="shared" si="92"/>
        <v>5367447264564.1602</v>
      </c>
      <c r="AU448" s="18">
        <f t="shared" si="92"/>
        <v>5367447264564.1602</v>
      </c>
      <c r="AV448" s="17">
        <v>5367447264564.1602</v>
      </c>
    </row>
    <row r="449" spans="1:48" x14ac:dyDescent="0.25">
      <c r="A449" s="10">
        <v>448</v>
      </c>
      <c r="B449" s="11" t="s">
        <v>917</v>
      </c>
      <c r="C449" s="12" t="s">
        <v>918</v>
      </c>
      <c r="D449" s="13" t="s">
        <v>59</v>
      </c>
      <c r="E449" s="14">
        <f t="shared" si="80"/>
        <v>5120424707633.6172</v>
      </c>
      <c r="F449" s="15">
        <f t="shared" si="81"/>
        <v>772024558628.26001</v>
      </c>
      <c r="G449" s="16">
        <v>232179856904.01001</v>
      </c>
      <c r="H449" s="17"/>
      <c r="I449" s="17">
        <v>481871018467.98004</v>
      </c>
      <c r="J449" s="17">
        <v>26454930151</v>
      </c>
      <c r="K449" s="17">
        <v>-3034252020.9000001</v>
      </c>
      <c r="L449" s="17">
        <v>674652826.12</v>
      </c>
      <c r="M449" s="17">
        <v>33878352300.049999</v>
      </c>
      <c r="N449" s="17"/>
      <c r="O449" s="17"/>
      <c r="P449" s="15">
        <f t="shared" si="82"/>
        <v>76730000000</v>
      </c>
      <c r="Q449" s="17"/>
      <c r="R449" s="17">
        <v>76730000000</v>
      </c>
      <c r="S449" s="15">
        <f t="shared" si="83"/>
        <v>4150048693468.4102</v>
      </c>
      <c r="T449" s="17">
        <v>341011652944</v>
      </c>
      <c r="U449" s="17">
        <v>770899648258</v>
      </c>
      <c r="V449" s="17">
        <v>1810894976899</v>
      </c>
      <c r="W449" s="17">
        <v>2285751330498</v>
      </c>
      <c r="X449" s="17">
        <v>32001514252</v>
      </c>
      <c r="Y449" s="17">
        <v>746981754181</v>
      </c>
      <c r="Z449" s="17">
        <v>-1837492183563.5901</v>
      </c>
      <c r="AA449" s="15">
        <f t="shared" si="84"/>
        <v>0</v>
      </c>
      <c r="AB449" s="17"/>
      <c r="AC449" s="15">
        <f t="shared" si="85"/>
        <v>121621455536.94701</v>
      </c>
      <c r="AD449" s="17"/>
      <c r="AE449" s="17"/>
      <c r="AF449" s="17">
        <v>4794505981</v>
      </c>
      <c r="AG449" s="17">
        <v>116826949555.94701</v>
      </c>
      <c r="AH449" s="14">
        <f t="shared" si="86"/>
        <v>5120424707633.6201</v>
      </c>
      <c r="AI449" s="15">
        <f t="shared" si="87"/>
        <v>45143617000</v>
      </c>
      <c r="AJ449" s="18">
        <f t="shared" si="88"/>
        <v>45143617000</v>
      </c>
      <c r="AK449" s="17"/>
      <c r="AL449" s="17"/>
      <c r="AM449" s="17"/>
      <c r="AN449" s="17">
        <v>43478400000</v>
      </c>
      <c r="AO449" s="17">
        <v>1008000000</v>
      </c>
      <c r="AP449" s="17">
        <v>657217000</v>
      </c>
      <c r="AQ449" s="18">
        <f t="shared" si="89"/>
        <v>0</v>
      </c>
      <c r="AR449" s="17"/>
      <c r="AS449" s="17"/>
      <c r="AT449" s="15">
        <f t="shared" si="92"/>
        <v>5075281090633.6201</v>
      </c>
      <c r="AU449" s="18">
        <f t="shared" si="92"/>
        <v>5075281090633.6201</v>
      </c>
      <c r="AV449" s="17">
        <v>5075281090633.6201</v>
      </c>
    </row>
    <row r="450" spans="1:48" x14ac:dyDescent="0.25">
      <c r="A450" s="10">
        <v>449</v>
      </c>
      <c r="B450" s="11" t="s">
        <v>919</v>
      </c>
      <c r="C450" s="12" t="s">
        <v>920</v>
      </c>
      <c r="D450" s="13" t="s">
        <v>48</v>
      </c>
      <c r="E450" s="14">
        <f t="shared" ref="E450:E513" si="93">F450+P450+S450+AA450+AC450</f>
        <v>2110134324674.8198</v>
      </c>
      <c r="F450" s="15">
        <f t="shared" ref="F450:F513" si="94">SUM(G450:O450)</f>
        <v>129612679935.84001</v>
      </c>
      <c r="G450" s="16">
        <v>74572577388.960007</v>
      </c>
      <c r="H450" s="17"/>
      <c r="I450" s="17">
        <v>6570955144</v>
      </c>
      <c r="J450" s="17">
        <v>14310017463</v>
      </c>
      <c r="K450" s="17">
        <v>-3032799791.4500003</v>
      </c>
      <c r="L450" s="17">
        <v>84166666.329999998</v>
      </c>
      <c r="M450" s="17">
        <v>37107763065</v>
      </c>
      <c r="N450" s="17"/>
      <c r="O450" s="17"/>
      <c r="P450" s="15">
        <f t="shared" ref="P450:P513" si="95">SUM(Q450:R450)</f>
        <v>34462377130.650002</v>
      </c>
      <c r="Q450" s="17"/>
      <c r="R450" s="17">
        <v>34462377130.650002</v>
      </c>
      <c r="S450" s="15">
        <f t="shared" ref="S450:S513" si="96">SUM(T450:Z450)</f>
        <v>1758626641737.3198</v>
      </c>
      <c r="T450" s="17">
        <v>125173726056</v>
      </c>
      <c r="U450" s="17">
        <v>350528355442.91998</v>
      </c>
      <c r="V450" s="17">
        <v>988693368547</v>
      </c>
      <c r="W450" s="17">
        <v>1525589625730</v>
      </c>
      <c r="X450" s="17">
        <v>18627493309</v>
      </c>
      <c r="Y450" s="17">
        <v>12113240254</v>
      </c>
      <c r="Z450" s="17">
        <v>-1262099167601.6001</v>
      </c>
      <c r="AA450" s="15">
        <f t="shared" ref="AA450:AA513" si="97">SUM(AB450)</f>
        <v>0</v>
      </c>
      <c r="AB450" s="17"/>
      <c r="AC450" s="15">
        <f t="shared" ref="AC450:AC513" si="98">SUM(AD450:AG450)</f>
        <v>187432625871.01001</v>
      </c>
      <c r="AD450" s="17"/>
      <c r="AE450" s="17"/>
      <c r="AF450" s="17">
        <v>1060330875</v>
      </c>
      <c r="AG450" s="17">
        <v>186372294996.01001</v>
      </c>
      <c r="AH450" s="14">
        <f t="shared" ref="AH450:AH513" si="99">AI450+AT450</f>
        <v>2110134324674.8999</v>
      </c>
      <c r="AI450" s="15">
        <f t="shared" ref="AI450:AI513" si="100">SUM(AJ450+AQ450)</f>
        <v>146140764578</v>
      </c>
      <c r="AJ450" s="18">
        <f t="shared" ref="AJ450:AJ513" si="101">SUM(AK450:AP450)</f>
        <v>146140764578</v>
      </c>
      <c r="AK450" s="17">
        <v>41854022</v>
      </c>
      <c r="AL450" s="17"/>
      <c r="AM450" s="17"/>
      <c r="AN450" s="17">
        <v>50000000</v>
      </c>
      <c r="AO450" s="17">
        <v>1262988911</v>
      </c>
      <c r="AP450" s="17">
        <v>144785921645</v>
      </c>
      <c r="AQ450" s="18">
        <f t="shared" ref="AQ450:AQ513" si="102">SUM(AR450:AS450)</f>
        <v>0</v>
      </c>
      <c r="AR450" s="17"/>
      <c r="AS450" s="17"/>
      <c r="AT450" s="15">
        <f t="shared" si="92"/>
        <v>1963993560096.8999</v>
      </c>
      <c r="AU450" s="18">
        <f t="shared" si="92"/>
        <v>1963993560096.8999</v>
      </c>
      <c r="AV450" s="17">
        <v>1963993560096.8999</v>
      </c>
    </row>
    <row r="451" spans="1:48" x14ac:dyDescent="0.25">
      <c r="A451" s="10">
        <v>450</v>
      </c>
      <c r="B451" s="11" t="s">
        <v>921</v>
      </c>
      <c r="C451" s="12" t="s">
        <v>922</v>
      </c>
      <c r="D451" s="13" t="s">
        <v>48</v>
      </c>
      <c r="E451" s="14">
        <f t="shared" si="93"/>
        <v>1482759915389.114</v>
      </c>
      <c r="F451" s="15">
        <f t="shared" si="94"/>
        <v>221335647141.02798</v>
      </c>
      <c r="G451" s="16">
        <v>165626202915.17999</v>
      </c>
      <c r="H451" s="17"/>
      <c r="I451" s="17">
        <v>30345753595.299999</v>
      </c>
      <c r="J451" s="17"/>
      <c r="K451" s="17">
        <v>-4686839309.4980001</v>
      </c>
      <c r="L451" s="17"/>
      <c r="M451" s="17">
        <v>30050529940.046001</v>
      </c>
      <c r="N451" s="17"/>
      <c r="O451" s="17"/>
      <c r="P451" s="15">
        <f t="shared" si="95"/>
        <v>18500000000</v>
      </c>
      <c r="Q451" s="17"/>
      <c r="R451" s="17">
        <v>18500000000</v>
      </c>
      <c r="S451" s="15">
        <f t="shared" si="96"/>
        <v>1204367114377.6626</v>
      </c>
      <c r="T451" s="17">
        <v>214715476400</v>
      </c>
      <c r="U451" s="17">
        <v>411885348528.52533</v>
      </c>
      <c r="V451" s="17">
        <v>1048487615974.7972</v>
      </c>
      <c r="W451" s="17">
        <v>911553610966.29004</v>
      </c>
      <c r="X451" s="17">
        <v>23354776220</v>
      </c>
      <c r="Y451" s="17">
        <v>85193327058.814407</v>
      </c>
      <c r="Z451" s="17">
        <v>-1490823040770.7646</v>
      </c>
      <c r="AA451" s="15">
        <f t="shared" si="97"/>
        <v>0</v>
      </c>
      <c r="AB451" s="17"/>
      <c r="AC451" s="15">
        <f t="shared" si="98"/>
        <v>38557153870.423401</v>
      </c>
      <c r="AD451" s="17"/>
      <c r="AE451" s="17"/>
      <c r="AF451" s="17">
        <v>1241410000</v>
      </c>
      <c r="AG451" s="17">
        <v>37315743870.423401</v>
      </c>
      <c r="AH451" s="14">
        <f t="shared" si="99"/>
        <v>1482759915389.1091</v>
      </c>
      <c r="AI451" s="15">
        <f t="shared" si="100"/>
        <v>19266874809.752602</v>
      </c>
      <c r="AJ451" s="18">
        <f t="shared" si="101"/>
        <v>19266874809.752602</v>
      </c>
      <c r="AK451" s="17">
        <v>367535476</v>
      </c>
      <c r="AL451" s="17"/>
      <c r="AM451" s="17"/>
      <c r="AN451" s="17">
        <v>1233193149</v>
      </c>
      <c r="AO451" s="17">
        <v>4874513117.0880003</v>
      </c>
      <c r="AP451" s="17">
        <v>12791633067.6646</v>
      </c>
      <c r="AQ451" s="18">
        <f t="shared" si="102"/>
        <v>0</v>
      </c>
      <c r="AR451" s="17"/>
      <c r="AS451" s="17"/>
      <c r="AT451" s="15">
        <f t="shared" si="92"/>
        <v>1463493040579.3564</v>
      </c>
      <c r="AU451" s="18">
        <f t="shared" si="92"/>
        <v>1463493040579.3564</v>
      </c>
      <c r="AV451" s="17">
        <v>1463493040579.3564</v>
      </c>
    </row>
    <row r="452" spans="1:48" x14ac:dyDescent="0.25">
      <c r="A452" s="10">
        <v>451</v>
      </c>
      <c r="B452" s="11" t="s">
        <v>923</v>
      </c>
      <c r="C452" s="12" t="s">
        <v>924</v>
      </c>
      <c r="D452" s="13" t="s">
        <v>59</v>
      </c>
      <c r="E452" s="14">
        <f t="shared" si="93"/>
        <v>2058208722475.8999</v>
      </c>
      <c r="F452" s="15">
        <f t="shared" si="94"/>
        <v>77356849980.899994</v>
      </c>
      <c r="G452" s="16">
        <v>56014343902.419998</v>
      </c>
      <c r="H452" s="17"/>
      <c r="I452" s="17">
        <v>4985561836</v>
      </c>
      <c r="J452" s="17">
        <v>43200000</v>
      </c>
      <c r="K452" s="17">
        <v>-141051077.52000001</v>
      </c>
      <c r="L452" s="17"/>
      <c r="M452" s="17">
        <v>16454795320</v>
      </c>
      <c r="N452" s="17"/>
      <c r="O452" s="17"/>
      <c r="P452" s="15">
        <f t="shared" si="95"/>
        <v>51750000000</v>
      </c>
      <c r="Q452" s="17"/>
      <c r="R452" s="17">
        <v>51750000000</v>
      </c>
      <c r="S452" s="15">
        <f t="shared" si="96"/>
        <v>1920713982549</v>
      </c>
      <c r="T452" s="17">
        <v>125811454000</v>
      </c>
      <c r="U452" s="17">
        <v>248355954493</v>
      </c>
      <c r="V452" s="17">
        <v>1114470903288</v>
      </c>
      <c r="W452" s="17">
        <v>1036399335444</v>
      </c>
      <c r="X452" s="17">
        <v>4521388000</v>
      </c>
      <c r="Y452" s="17">
        <v>117889801424</v>
      </c>
      <c r="Z452" s="17">
        <v>-726734854100</v>
      </c>
      <c r="AA452" s="15">
        <f t="shared" si="97"/>
        <v>0</v>
      </c>
      <c r="AB452" s="17"/>
      <c r="AC452" s="15">
        <f t="shared" si="98"/>
        <v>8387889946</v>
      </c>
      <c r="AD452" s="17"/>
      <c r="AE452" s="17"/>
      <c r="AF452" s="17">
        <v>150000000</v>
      </c>
      <c r="AG452" s="17">
        <v>8237889946</v>
      </c>
      <c r="AH452" s="14">
        <f t="shared" si="99"/>
        <v>2058208722475.8999</v>
      </c>
      <c r="AI452" s="15">
        <f t="shared" si="100"/>
        <v>44034529055</v>
      </c>
      <c r="AJ452" s="18">
        <f t="shared" si="101"/>
        <v>44034529055</v>
      </c>
      <c r="AK452" s="17"/>
      <c r="AL452" s="17"/>
      <c r="AM452" s="17"/>
      <c r="AN452" s="17"/>
      <c r="AO452" s="17">
        <v>12998078000</v>
      </c>
      <c r="AP452" s="17">
        <v>31036451055</v>
      </c>
      <c r="AQ452" s="18">
        <f t="shared" si="102"/>
        <v>0</v>
      </c>
      <c r="AR452" s="17"/>
      <c r="AS452" s="17"/>
      <c r="AT452" s="15">
        <f t="shared" si="92"/>
        <v>2014174193420.8999</v>
      </c>
      <c r="AU452" s="18">
        <f t="shared" si="92"/>
        <v>2014174193420.8999</v>
      </c>
      <c r="AV452" s="17">
        <v>2014174193420.8999</v>
      </c>
    </row>
    <row r="453" spans="1:48" x14ac:dyDescent="0.25">
      <c r="A453" s="10">
        <v>452</v>
      </c>
      <c r="B453" s="11" t="s">
        <v>925</v>
      </c>
      <c r="C453" s="12" t="s">
        <v>926</v>
      </c>
      <c r="D453" s="13" t="s">
        <v>48</v>
      </c>
      <c r="E453" s="14">
        <f t="shared" si="93"/>
        <v>1886827270324.5698</v>
      </c>
      <c r="F453" s="15">
        <f t="shared" si="94"/>
        <v>100843054787.02</v>
      </c>
      <c r="G453" s="16">
        <v>80309111491.720001</v>
      </c>
      <c r="H453" s="17"/>
      <c r="I453" s="17">
        <v>11947692194</v>
      </c>
      <c r="J453" s="17">
        <v>1365307487</v>
      </c>
      <c r="K453" s="17">
        <v>-6871521922.6999998</v>
      </c>
      <c r="L453" s="17"/>
      <c r="M453" s="17">
        <v>14092465537</v>
      </c>
      <c r="N453" s="17"/>
      <c r="O453" s="17"/>
      <c r="P453" s="15">
        <f t="shared" si="95"/>
        <v>104390524622</v>
      </c>
      <c r="Q453" s="17"/>
      <c r="R453" s="17">
        <v>104390524622</v>
      </c>
      <c r="S453" s="15">
        <f t="shared" si="96"/>
        <v>1366646278980.6897</v>
      </c>
      <c r="T453" s="17">
        <v>75635737321</v>
      </c>
      <c r="U453" s="17">
        <v>340848439487</v>
      </c>
      <c r="V453" s="17">
        <v>720207289552.63</v>
      </c>
      <c r="W453" s="17">
        <v>909882331272.96997</v>
      </c>
      <c r="X453" s="17">
        <v>24742211910.759998</v>
      </c>
      <c r="Y453" s="17">
        <v>32199920435.880001</v>
      </c>
      <c r="Z453" s="17">
        <v>-736869650999.55005</v>
      </c>
      <c r="AA453" s="15">
        <f t="shared" si="97"/>
        <v>0</v>
      </c>
      <c r="AB453" s="17"/>
      <c r="AC453" s="15">
        <f t="shared" si="98"/>
        <v>314947411934.85999</v>
      </c>
      <c r="AD453" s="17">
        <v>45549306099.080002</v>
      </c>
      <c r="AE453" s="17"/>
      <c r="AF453" s="17">
        <v>770000000</v>
      </c>
      <c r="AG453" s="17">
        <v>268628105835.78</v>
      </c>
      <c r="AH453" s="14">
        <f t="shared" si="99"/>
        <v>1886827270324.5701</v>
      </c>
      <c r="AI453" s="15">
        <f t="shared" si="100"/>
        <v>10707733076.1</v>
      </c>
      <c r="AJ453" s="18">
        <f t="shared" si="101"/>
        <v>10707733076.1</v>
      </c>
      <c r="AK453" s="17">
        <v>7667296796</v>
      </c>
      <c r="AL453" s="17"/>
      <c r="AM453" s="17"/>
      <c r="AN453" s="17"/>
      <c r="AO453" s="17">
        <v>3039911280.0999999</v>
      </c>
      <c r="AP453" s="17">
        <v>525000</v>
      </c>
      <c r="AQ453" s="18">
        <f t="shared" si="102"/>
        <v>0</v>
      </c>
      <c r="AR453" s="17"/>
      <c r="AS453" s="17"/>
      <c r="AT453" s="15">
        <f t="shared" si="92"/>
        <v>1876119537248.47</v>
      </c>
      <c r="AU453" s="18">
        <f t="shared" si="92"/>
        <v>1876119537248.47</v>
      </c>
      <c r="AV453" s="17">
        <v>1876119537248.47</v>
      </c>
    </row>
    <row r="454" spans="1:48" x14ac:dyDescent="0.25">
      <c r="A454" s="10">
        <v>453</v>
      </c>
      <c r="B454" s="11" t="s">
        <v>927</v>
      </c>
      <c r="C454" s="12" t="s">
        <v>928</v>
      </c>
      <c r="D454" s="13" t="s">
        <v>48</v>
      </c>
      <c r="E454" s="14">
        <f t="shared" si="93"/>
        <v>2600645445464.8154</v>
      </c>
      <c r="F454" s="15">
        <f t="shared" si="94"/>
        <v>108279794196.99002</v>
      </c>
      <c r="G454" s="16">
        <v>37380666262.82</v>
      </c>
      <c r="H454" s="17"/>
      <c r="I454" s="17">
        <v>80370561189</v>
      </c>
      <c r="J454" s="17">
        <v>7052007799.8000002</v>
      </c>
      <c r="K454" s="17">
        <v>-26622960649.23</v>
      </c>
      <c r="L454" s="17"/>
      <c r="M454" s="17">
        <v>10099519594.6</v>
      </c>
      <c r="N454" s="17"/>
      <c r="O454" s="17"/>
      <c r="P454" s="15">
        <f t="shared" si="95"/>
        <v>88497235880</v>
      </c>
      <c r="Q454" s="17"/>
      <c r="R454" s="17">
        <v>88497235880</v>
      </c>
      <c r="S454" s="15">
        <f t="shared" si="96"/>
        <v>2309560959723.9902</v>
      </c>
      <c r="T454" s="17">
        <v>801114014530.23999</v>
      </c>
      <c r="U454" s="17">
        <v>348835952798.98999</v>
      </c>
      <c r="V454" s="17">
        <v>1090118767484.8</v>
      </c>
      <c r="W454" s="17">
        <v>831691846802.09998</v>
      </c>
      <c r="X454" s="17">
        <v>7521978274.2600002</v>
      </c>
      <c r="Y454" s="17">
        <v>172933923088</v>
      </c>
      <c r="Z454" s="17">
        <v>-942655523254.40002</v>
      </c>
      <c r="AA454" s="15">
        <f t="shared" si="97"/>
        <v>0</v>
      </c>
      <c r="AB454" s="17"/>
      <c r="AC454" s="15">
        <f t="shared" si="98"/>
        <v>94307455663.834991</v>
      </c>
      <c r="AD454" s="17">
        <v>392213833.32999998</v>
      </c>
      <c r="AE454" s="17">
        <v>27123567645</v>
      </c>
      <c r="AF454" s="17">
        <v>923013020.80000019</v>
      </c>
      <c r="AG454" s="17">
        <v>65868661164.704994</v>
      </c>
      <c r="AH454" s="14">
        <f t="shared" si="99"/>
        <v>2600645445464.7998</v>
      </c>
      <c r="AI454" s="15">
        <f t="shared" si="100"/>
        <v>2130628474</v>
      </c>
      <c r="AJ454" s="18">
        <f t="shared" si="101"/>
        <v>2130628474</v>
      </c>
      <c r="AK454" s="17">
        <v>25114954</v>
      </c>
      <c r="AL454" s="17"/>
      <c r="AM454" s="17"/>
      <c r="AN454" s="17"/>
      <c r="AO454" s="17">
        <v>2105513520</v>
      </c>
      <c r="AP454" s="17"/>
      <c r="AQ454" s="18">
        <f t="shared" si="102"/>
        <v>0</v>
      </c>
      <c r="AR454" s="17"/>
      <c r="AS454" s="17"/>
      <c r="AT454" s="15">
        <f t="shared" si="92"/>
        <v>2598514816990.7998</v>
      </c>
      <c r="AU454" s="18">
        <f t="shared" si="92"/>
        <v>2598514816990.7998</v>
      </c>
      <c r="AV454" s="17">
        <v>2598514816990.7998</v>
      </c>
    </row>
    <row r="455" spans="1:48" x14ac:dyDescent="0.25">
      <c r="A455" s="10">
        <v>454</v>
      </c>
      <c r="B455" s="11" t="s">
        <v>929</v>
      </c>
      <c r="C455" s="12" t="s">
        <v>930</v>
      </c>
      <c r="D455" s="13" t="s">
        <v>48</v>
      </c>
      <c r="E455" s="14">
        <f t="shared" si="93"/>
        <v>2087317913844.46</v>
      </c>
      <c r="F455" s="15">
        <f t="shared" si="94"/>
        <v>117100028534.28999</v>
      </c>
      <c r="G455" s="16">
        <v>107728854644.28999</v>
      </c>
      <c r="H455" s="17"/>
      <c r="I455" s="17">
        <v>3009864072</v>
      </c>
      <c r="J455" s="17">
        <v>299000000</v>
      </c>
      <c r="K455" s="17"/>
      <c r="L455" s="17"/>
      <c r="M455" s="17">
        <v>6062309818</v>
      </c>
      <c r="N455" s="17"/>
      <c r="O455" s="17"/>
      <c r="P455" s="15">
        <f t="shared" si="95"/>
        <v>52500000000</v>
      </c>
      <c r="Q455" s="17"/>
      <c r="R455" s="17">
        <v>52500000000</v>
      </c>
      <c r="S455" s="15">
        <f t="shared" si="96"/>
        <v>1726283858458.1699</v>
      </c>
      <c r="T455" s="17">
        <v>59730242155</v>
      </c>
      <c r="U455" s="17">
        <v>540683575741.5</v>
      </c>
      <c r="V455" s="17">
        <v>586462923574.67004</v>
      </c>
      <c r="W455" s="17">
        <v>1507438924459</v>
      </c>
      <c r="X455" s="17">
        <v>50608962637</v>
      </c>
      <c r="Y455" s="17">
        <v>18481005200</v>
      </c>
      <c r="Z455" s="17">
        <v>-1037121775309</v>
      </c>
      <c r="AA455" s="15">
        <f t="shared" si="97"/>
        <v>0</v>
      </c>
      <c r="AB455" s="17"/>
      <c r="AC455" s="15">
        <f t="shared" si="98"/>
        <v>191434026852</v>
      </c>
      <c r="AD455" s="17"/>
      <c r="AE455" s="17"/>
      <c r="AF455" s="17">
        <v>467879499</v>
      </c>
      <c r="AG455" s="17">
        <v>190966147353</v>
      </c>
      <c r="AH455" s="14">
        <f t="shared" si="99"/>
        <v>2087317913844.5</v>
      </c>
      <c r="AI455" s="15">
        <f t="shared" si="100"/>
        <v>389209819</v>
      </c>
      <c r="AJ455" s="18">
        <f t="shared" si="101"/>
        <v>389209819</v>
      </c>
      <c r="AK455" s="17">
        <v>140239819</v>
      </c>
      <c r="AL455" s="17"/>
      <c r="AM455" s="17"/>
      <c r="AN455" s="17"/>
      <c r="AO455" s="17"/>
      <c r="AP455" s="17">
        <v>248970000</v>
      </c>
      <c r="AQ455" s="18">
        <f t="shared" si="102"/>
        <v>0</v>
      </c>
      <c r="AR455" s="17"/>
      <c r="AS455" s="17"/>
      <c r="AT455" s="15">
        <f t="shared" si="92"/>
        <v>2086928704025.5</v>
      </c>
      <c r="AU455" s="18">
        <f t="shared" si="92"/>
        <v>2086928704025.5</v>
      </c>
      <c r="AV455" s="17">
        <v>2086928704025.5</v>
      </c>
    </row>
    <row r="456" spans="1:48" x14ac:dyDescent="0.25">
      <c r="A456" s="10">
        <v>455</v>
      </c>
      <c r="B456" s="11" t="s">
        <v>931</v>
      </c>
      <c r="C456" s="12" t="s">
        <v>932</v>
      </c>
      <c r="D456" s="13" t="s">
        <v>48</v>
      </c>
      <c r="E456" s="14">
        <f t="shared" si="93"/>
        <v>2328567864953.25</v>
      </c>
      <c r="F456" s="15">
        <f t="shared" si="94"/>
        <v>106594842904.38</v>
      </c>
      <c r="G456" s="16">
        <v>72311276842.380005</v>
      </c>
      <c r="H456" s="17"/>
      <c r="I456" s="17">
        <v>9579849772</v>
      </c>
      <c r="J456" s="17"/>
      <c r="K456" s="17">
        <v>-5012869541</v>
      </c>
      <c r="L456" s="17">
        <v>113833333</v>
      </c>
      <c r="M456" s="17">
        <v>29602752498</v>
      </c>
      <c r="N456" s="17"/>
      <c r="O456" s="17"/>
      <c r="P456" s="15">
        <f t="shared" si="95"/>
        <v>30000000000</v>
      </c>
      <c r="Q456" s="17"/>
      <c r="R456" s="17">
        <v>30000000000</v>
      </c>
      <c r="S456" s="15">
        <f t="shared" si="96"/>
        <v>1600346277033.28</v>
      </c>
      <c r="T456" s="17">
        <v>62752895253.75</v>
      </c>
      <c r="U456" s="17">
        <v>309016144598.29999</v>
      </c>
      <c r="V456" s="17">
        <v>684070922191</v>
      </c>
      <c r="W456" s="17">
        <v>1165565431173.25</v>
      </c>
      <c r="X456" s="17">
        <v>14265604662.219999</v>
      </c>
      <c r="Y456" s="17">
        <v>140614975262</v>
      </c>
      <c r="Z456" s="17">
        <v>-775939696107.23999</v>
      </c>
      <c r="AA456" s="15">
        <f t="shared" si="97"/>
        <v>3595907290</v>
      </c>
      <c r="AB456" s="17">
        <v>3595907290</v>
      </c>
      <c r="AC456" s="15">
        <f t="shared" si="98"/>
        <v>588030837725.58997</v>
      </c>
      <c r="AD456" s="17"/>
      <c r="AE456" s="17">
        <v>1198045000</v>
      </c>
      <c r="AF456" s="17">
        <v>6520431332</v>
      </c>
      <c r="AG456" s="17">
        <v>580312361393.58997</v>
      </c>
      <c r="AH456" s="14">
        <f t="shared" si="99"/>
        <v>2328567864953.25</v>
      </c>
      <c r="AI456" s="15">
        <f t="shared" si="100"/>
        <v>248489175985</v>
      </c>
      <c r="AJ456" s="18">
        <f t="shared" si="101"/>
        <v>48489175985</v>
      </c>
      <c r="AK456" s="17">
        <v>3703236</v>
      </c>
      <c r="AL456" s="17">
        <v>1155555556</v>
      </c>
      <c r="AM456" s="17"/>
      <c r="AN456" s="17"/>
      <c r="AO456" s="17">
        <v>7248364050</v>
      </c>
      <c r="AP456" s="17">
        <v>40081553143</v>
      </c>
      <c r="AQ456" s="18">
        <f t="shared" si="102"/>
        <v>200000000000</v>
      </c>
      <c r="AR456" s="17">
        <v>200000000000</v>
      </c>
      <c r="AS456" s="17"/>
      <c r="AT456" s="15">
        <f t="shared" si="92"/>
        <v>2080078688968.25</v>
      </c>
      <c r="AU456" s="18">
        <f t="shared" si="92"/>
        <v>2080078688968.25</v>
      </c>
      <c r="AV456" s="17">
        <v>2080078688968.25</v>
      </c>
    </row>
    <row r="457" spans="1:48" x14ac:dyDescent="0.25">
      <c r="A457" s="10">
        <v>456</v>
      </c>
      <c r="B457" s="11" t="s">
        <v>933</v>
      </c>
      <c r="C457" s="12" t="s">
        <v>934</v>
      </c>
      <c r="D457" s="13" t="s">
        <v>48</v>
      </c>
      <c r="E457" s="14">
        <f t="shared" si="93"/>
        <v>1817573626895.4399</v>
      </c>
      <c r="F457" s="15">
        <f t="shared" si="94"/>
        <v>131290530713.03999</v>
      </c>
      <c r="G457" s="16">
        <v>123819947214.03999</v>
      </c>
      <c r="H457" s="17"/>
      <c r="I457" s="17">
        <v>1627153994</v>
      </c>
      <c r="J457" s="17">
        <v>506967575</v>
      </c>
      <c r="K457" s="17">
        <v>-1831412634</v>
      </c>
      <c r="L457" s="17"/>
      <c r="M457" s="17">
        <v>7167874564</v>
      </c>
      <c r="N457" s="17"/>
      <c r="O457" s="17"/>
      <c r="P457" s="15">
        <f t="shared" si="95"/>
        <v>13459472799</v>
      </c>
      <c r="Q457" s="17"/>
      <c r="R457" s="17">
        <v>13459472799</v>
      </c>
      <c r="S457" s="15">
        <f t="shared" si="96"/>
        <v>1609255882570.6499</v>
      </c>
      <c r="T457" s="17">
        <v>30418325000</v>
      </c>
      <c r="U457" s="17">
        <v>384701375165.32001</v>
      </c>
      <c r="V457" s="17">
        <v>1132664955482.3999</v>
      </c>
      <c r="W457" s="17">
        <v>1019299777273</v>
      </c>
      <c r="X457" s="17">
        <v>8341203886.6000004</v>
      </c>
      <c r="Y457" s="17">
        <v>34261553765.93</v>
      </c>
      <c r="Z457" s="17">
        <v>-1000431308002.6</v>
      </c>
      <c r="AA457" s="15">
        <f t="shared" si="97"/>
        <v>5000000000</v>
      </c>
      <c r="AB457" s="17">
        <v>5000000000</v>
      </c>
      <c r="AC457" s="15">
        <f t="shared" si="98"/>
        <v>58567740812.75</v>
      </c>
      <c r="AD457" s="17">
        <v>404145000</v>
      </c>
      <c r="AE457" s="17">
        <v>5299687124</v>
      </c>
      <c r="AF457" s="17"/>
      <c r="AG457" s="17">
        <v>52863908688.75</v>
      </c>
      <c r="AH457" s="14">
        <f t="shared" si="99"/>
        <v>1817573626895.48</v>
      </c>
      <c r="AI457" s="15">
        <f t="shared" si="100"/>
        <v>2104803720.8800001</v>
      </c>
      <c r="AJ457" s="18">
        <f t="shared" si="101"/>
        <v>2104803720.8800001</v>
      </c>
      <c r="AK457" s="17">
        <v>1714515184.8800001</v>
      </c>
      <c r="AL457" s="17"/>
      <c r="AM457" s="17"/>
      <c r="AN457" s="17"/>
      <c r="AO457" s="17">
        <v>390288536</v>
      </c>
      <c r="AP457" s="17"/>
      <c r="AQ457" s="18">
        <f t="shared" si="102"/>
        <v>0</v>
      </c>
      <c r="AR457" s="17"/>
      <c r="AS457" s="17"/>
      <c r="AT457" s="15">
        <f t="shared" si="92"/>
        <v>1815468823174.6001</v>
      </c>
      <c r="AU457" s="18">
        <f t="shared" si="92"/>
        <v>1815468823174.6001</v>
      </c>
      <c r="AV457" s="17">
        <v>1815468823174.6001</v>
      </c>
    </row>
    <row r="458" spans="1:48" x14ac:dyDescent="0.25">
      <c r="A458" s="10">
        <v>457</v>
      </c>
      <c r="B458" s="11" t="s">
        <v>935</v>
      </c>
      <c r="C458" s="12" t="s">
        <v>936</v>
      </c>
      <c r="D458" s="13" t="s">
        <v>48</v>
      </c>
      <c r="E458" s="14">
        <f t="shared" si="93"/>
        <v>3327126461202.6401</v>
      </c>
      <c r="F458" s="15">
        <f t="shared" si="94"/>
        <v>180330834445.64001</v>
      </c>
      <c r="G458" s="16">
        <v>152147667663.75</v>
      </c>
      <c r="H458" s="17"/>
      <c r="I458" s="17">
        <v>5840986393</v>
      </c>
      <c r="J458" s="17">
        <v>18175586610</v>
      </c>
      <c r="K458" s="17">
        <v>-5727866422</v>
      </c>
      <c r="L458" s="17">
        <v>695496000</v>
      </c>
      <c r="M458" s="17">
        <v>9198964200.8899994</v>
      </c>
      <c r="N458" s="17"/>
      <c r="O458" s="17"/>
      <c r="P458" s="15">
        <f t="shared" si="95"/>
        <v>59000000000</v>
      </c>
      <c r="Q458" s="17"/>
      <c r="R458" s="17">
        <v>59000000000</v>
      </c>
      <c r="S458" s="15">
        <f t="shared" si="96"/>
        <v>2475830130833</v>
      </c>
      <c r="T458" s="17">
        <v>49418954200</v>
      </c>
      <c r="U458" s="17">
        <v>313542109286</v>
      </c>
      <c r="V458" s="17">
        <v>1607893555237</v>
      </c>
      <c r="W458" s="17">
        <v>1178671621035</v>
      </c>
      <c r="X458" s="17">
        <v>63611518484</v>
      </c>
      <c r="Y458" s="17">
        <v>135454394452</v>
      </c>
      <c r="Z458" s="17">
        <v>-872762021861</v>
      </c>
      <c r="AA458" s="15">
        <f t="shared" si="97"/>
        <v>0</v>
      </c>
      <c r="AB458" s="17"/>
      <c r="AC458" s="15">
        <f t="shared" si="98"/>
        <v>611965495924</v>
      </c>
      <c r="AD458" s="17"/>
      <c r="AE458" s="17"/>
      <c r="AF458" s="17">
        <v>29156832000</v>
      </c>
      <c r="AG458" s="17">
        <v>582808663924</v>
      </c>
      <c r="AH458" s="14">
        <f t="shared" si="99"/>
        <v>3327126461202.6802</v>
      </c>
      <c r="AI458" s="15">
        <f t="shared" si="100"/>
        <v>3315691360</v>
      </c>
      <c r="AJ458" s="18">
        <f t="shared" si="101"/>
        <v>3315691360</v>
      </c>
      <c r="AK458" s="17">
        <v>311470815</v>
      </c>
      <c r="AL458" s="17"/>
      <c r="AM458" s="17"/>
      <c r="AN458" s="17"/>
      <c r="AO458" s="17">
        <v>4913291</v>
      </c>
      <c r="AP458" s="17">
        <v>2999307254</v>
      </c>
      <c r="AQ458" s="18">
        <f t="shared" si="102"/>
        <v>0</v>
      </c>
      <c r="AR458" s="17"/>
      <c r="AS458" s="17"/>
      <c r="AT458" s="15">
        <f t="shared" si="92"/>
        <v>3323810769842.6802</v>
      </c>
      <c r="AU458" s="18">
        <f t="shared" si="92"/>
        <v>3323810769842.6802</v>
      </c>
      <c r="AV458" s="17">
        <v>3323810769842.6802</v>
      </c>
    </row>
    <row r="459" spans="1:48" x14ac:dyDescent="0.25">
      <c r="A459" s="10">
        <v>458</v>
      </c>
      <c r="B459" s="11" t="s">
        <v>937</v>
      </c>
      <c r="C459" s="12" t="s">
        <v>938</v>
      </c>
      <c r="D459" s="13" t="s">
        <v>48</v>
      </c>
      <c r="E459" s="14">
        <f t="shared" si="93"/>
        <v>2972057965162.73</v>
      </c>
      <c r="F459" s="15">
        <f t="shared" si="94"/>
        <v>280185082959.13</v>
      </c>
      <c r="G459" s="16">
        <v>123036854902.8</v>
      </c>
      <c r="H459" s="17"/>
      <c r="I459" s="17">
        <v>353787738</v>
      </c>
      <c r="J459" s="17">
        <v>6116141369.25</v>
      </c>
      <c r="K459" s="17">
        <v>-917421204.91999996</v>
      </c>
      <c r="L459" s="17"/>
      <c r="M459" s="17">
        <v>151595720154</v>
      </c>
      <c r="N459" s="17"/>
      <c r="O459" s="17"/>
      <c r="P459" s="15">
        <f t="shared" si="95"/>
        <v>38155518790</v>
      </c>
      <c r="Q459" s="17"/>
      <c r="R459" s="17">
        <v>38155518790</v>
      </c>
      <c r="S459" s="15">
        <f t="shared" si="96"/>
        <v>1744732134552.5601</v>
      </c>
      <c r="T459" s="17">
        <v>114465254807</v>
      </c>
      <c r="U459" s="17">
        <v>237130443419</v>
      </c>
      <c r="V459" s="17">
        <v>1045349654636</v>
      </c>
      <c r="W459" s="17">
        <v>1287752161197</v>
      </c>
      <c r="X459" s="17">
        <v>18873226887</v>
      </c>
      <c r="Y459" s="17">
        <v>151344507845</v>
      </c>
      <c r="Z459" s="17">
        <v>-1110183114238.4399</v>
      </c>
      <c r="AA459" s="15">
        <f t="shared" si="97"/>
        <v>0</v>
      </c>
      <c r="AB459" s="17"/>
      <c r="AC459" s="15">
        <f t="shared" si="98"/>
        <v>908985228861.04004</v>
      </c>
      <c r="AD459" s="17"/>
      <c r="AE459" s="17"/>
      <c r="AF459" s="17">
        <v>-40442784125</v>
      </c>
      <c r="AG459" s="17">
        <v>949428012986.04004</v>
      </c>
      <c r="AH459" s="14">
        <f t="shared" si="99"/>
        <v>2972057965162.73</v>
      </c>
      <c r="AI459" s="15">
        <f t="shared" si="100"/>
        <v>237521379757</v>
      </c>
      <c r="AJ459" s="18">
        <f t="shared" si="101"/>
        <v>237521379757</v>
      </c>
      <c r="AK459" s="17">
        <v>865893444</v>
      </c>
      <c r="AL459" s="17"/>
      <c r="AM459" s="17"/>
      <c r="AN459" s="17"/>
      <c r="AO459" s="17"/>
      <c r="AP459" s="17">
        <v>236655486313</v>
      </c>
      <c r="AQ459" s="18">
        <f t="shared" si="102"/>
        <v>0</v>
      </c>
      <c r="AR459" s="17"/>
      <c r="AS459" s="17"/>
      <c r="AT459" s="15">
        <f t="shared" si="92"/>
        <v>2734536585405.73</v>
      </c>
      <c r="AU459" s="18">
        <f t="shared" si="92"/>
        <v>2734536585405.73</v>
      </c>
      <c r="AV459" s="17">
        <v>2734536585405.73</v>
      </c>
    </row>
    <row r="460" spans="1:48" x14ac:dyDescent="0.25">
      <c r="A460" s="10">
        <v>459</v>
      </c>
      <c r="B460" s="11" t="s">
        <v>939</v>
      </c>
      <c r="C460" s="12" t="s">
        <v>940</v>
      </c>
      <c r="D460" s="13" t="s">
        <v>59</v>
      </c>
      <c r="E460" s="14">
        <f t="shared" si="93"/>
        <v>3414386355686.8296</v>
      </c>
      <c r="F460" s="15">
        <f t="shared" si="94"/>
        <v>267073548234.04999</v>
      </c>
      <c r="G460" s="16">
        <v>207214748312.89999</v>
      </c>
      <c r="H460" s="17"/>
      <c r="I460" s="17">
        <v>27367672855.940002</v>
      </c>
      <c r="J460" s="17"/>
      <c r="K460" s="17"/>
      <c r="L460" s="17"/>
      <c r="M460" s="17">
        <v>32491127065.209999</v>
      </c>
      <c r="N460" s="17"/>
      <c r="O460" s="17"/>
      <c r="P460" s="15">
        <f t="shared" si="95"/>
        <v>32110000000</v>
      </c>
      <c r="Q460" s="17"/>
      <c r="R460" s="17">
        <v>32110000000</v>
      </c>
      <c r="S460" s="15">
        <f t="shared" si="96"/>
        <v>2633377139433.3896</v>
      </c>
      <c r="T460" s="17">
        <v>148361590576</v>
      </c>
      <c r="U460" s="17">
        <v>314864514415.84998</v>
      </c>
      <c r="V460" s="17">
        <v>1065456680574.08</v>
      </c>
      <c r="W460" s="17">
        <v>2594727510611</v>
      </c>
      <c r="X460" s="17">
        <v>16726256520</v>
      </c>
      <c r="Y460" s="17">
        <v>51031589574</v>
      </c>
      <c r="Z460" s="17">
        <v>-1557791002837.54</v>
      </c>
      <c r="AA460" s="15">
        <f t="shared" si="97"/>
        <v>0</v>
      </c>
      <c r="AB460" s="17"/>
      <c r="AC460" s="15">
        <f t="shared" si="98"/>
        <v>481825668019.39001</v>
      </c>
      <c r="AD460" s="17"/>
      <c r="AE460" s="17"/>
      <c r="AF460" s="17">
        <v>14706245000</v>
      </c>
      <c r="AG460" s="17">
        <v>467119423019.39001</v>
      </c>
      <c r="AH460" s="14">
        <f t="shared" si="99"/>
        <v>3414386355686.8203</v>
      </c>
      <c r="AI460" s="15">
        <f t="shared" si="100"/>
        <v>14731924957.450001</v>
      </c>
      <c r="AJ460" s="18">
        <f t="shared" si="101"/>
        <v>14731924957.450001</v>
      </c>
      <c r="AK460" s="17">
        <v>526692421.44999999</v>
      </c>
      <c r="AL460" s="17"/>
      <c r="AM460" s="17"/>
      <c r="AN460" s="17"/>
      <c r="AO460" s="17">
        <v>1390592000</v>
      </c>
      <c r="AP460" s="17">
        <v>12814640536</v>
      </c>
      <c r="AQ460" s="18">
        <f t="shared" si="102"/>
        <v>0</v>
      </c>
      <c r="AR460" s="17"/>
      <c r="AS460" s="17"/>
      <c r="AT460" s="15">
        <f t="shared" si="92"/>
        <v>3399654430729.3701</v>
      </c>
      <c r="AU460" s="18">
        <f t="shared" si="92"/>
        <v>3399654430729.3701</v>
      </c>
      <c r="AV460" s="17">
        <v>3399654430729.3701</v>
      </c>
    </row>
    <row r="461" spans="1:48" x14ac:dyDescent="0.25">
      <c r="A461" s="10">
        <v>460</v>
      </c>
      <c r="B461" s="11" t="s">
        <v>941</v>
      </c>
      <c r="C461" s="12" t="s">
        <v>942</v>
      </c>
      <c r="D461" s="13" t="s">
        <v>59</v>
      </c>
      <c r="E461" s="14">
        <f t="shared" si="93"/>
        <v>2661548818389.2402</v>
      </c>
      <c r="F461" s="15">
        <f t="shared" si="94"/>
        <v>351859606811.58002</v>
      </c>
      <c r="G461" s="16">
        <v>131346256584.58</v>
      </c>
      <c r="H461" s="17"/>
      <c r="I461" s="17"/>
      <c r="J461" s="17">
        <v>229239576</v>
      </c>
      <c r="K461" s="17"/>
      <c r="L461" s="17"/>
      <c r="M461" s="17">
        <v>220284110651</v>
      </c>
      <c r="N461" s="17"/>
      <c r="O461" s="17"/>
      <c r="P461" s="15">
        <f t="shared" si="95"/>
        <v>32640000000</v>
      </c>
      <c r="Q461" s="17">
        <v>640000000</v>
      </c>
      <c r="R461" s="22">
        <v>32000000000</v>
      </c>
      <c r="S461" s="15">
        <f t="shared" si="96"/>
        <v>2108836214331.6604</v>
      </c>
      <c r="T461" s="17">
        <v>142975856800</v>
      </c>
      <c r="U461" s="17">
        <v>505330613882.34003</v>
      </c>
      <c r="V461" s="17">
        <v>909363588926</v>
      </c>
      <c r="W461" s="17">
        <v>1446364193324.3101</v>
      </c>
      <c r="X461" s="17">
        <v>25533012396</v>
      </c>
      <c r="Y461" s="17">
        <v>115843218929</v>
      </c>
      <c r="Z461" s="22">
        <v>-1036574269925.99</v>
      </c>
      <c r="AA461" s="15">
        <f t="shared" si="97"/>
        <v>0</v>
      </c>
      <c r="AB461" s="17"/>
      <c r="AC461" s="15">
        <f t="shared" si="98"/>
        <v>168212997246</v>
      </c>
      <c r="AD461" s="17"/>
      <c r="AE461" s="17"/>
      <c r="AF461" s="17">
        <v>928576000</v>
      </c>
      <c r="AG461" s="17">
        <v>167284421246</v>
      </c>
      <c r="AH461" s="14">
        <f t="shared" si="99"/>
        <v>2661548818389.2402</v>
      </c>
      <c r="AI461" s="15">
        <f t="shared" si="100"/>
        <v>642296700</v>
      </c>
      <c r="AJ461" s="18">
        <f t="shared" si="101"/>
        <v>642296700</v>
      </c>
      <c r="AK461" s="17"/>
      <c r="AL461" s="17"/>
      <c r="AM461" s="17"/>
      <c r="AN461" s="17"/>
      <c r="AO461" s="17">
        <v>642296700</v>
      </c>
      <c r="AP461" s="17"/>
      <c r="AQ461" s="18">
        <f t="shared" si="102"/>
        <v>0</v>
      </c>
      <c r="AR461" s="17"/>
      <c r="AS461" s="17"/>
      <c r="AT461" s="15">
        <f t="shared" si="92"/>
        <v>2660906521689.2402</v>
      </c>
      <c r="AU461" s="18">
        <f t="shared" si="92"/>
        <v>2660906521689.2402</v>
      </c>
      <c r="AV461" s="17">
        <v>2660906521689.2402</v>
      </c>
    </row>
    <row r="462" spans="1:48" x14ac:dyDescent="0.25">
      <c r="A462" s="10">
        <v>461</v>
      </c>
      <c r="B462" s="11" t="s">
        <v>943</v>
      </c>
      <c r="C462" s="12" t="s">
        <v>944</v>
      </c>
      <c r="D462" s="13" t="s">
        <v>59</v>
      </c>
      <c r="E462" s="14">
        <f t="shared" si="93"/>
        <v>2637391923710.8799</v>
      </c>
      <c r="F462" s="15">
        <f t="shared" si="94"/>
        <v>184548193113.59998</v>
      </c>
      <c r="G462" s="16">
        <v>120411687983.34</v>
      </c>
      <c r="H462" s="17"/>
      <c r="I462" s="17">
        <v>18539862774</v>
      </c>
      <c r="J462" s="17">
        <v>5362858966.3999996</v>
      </c>
      <c r="K462" s="17">
        <v>-10833394320.07</v>
      </c>
      <c r="L462" s="17">
        <v>132570833.33</v>
      </c>
      <c r="M462" s="17">
        <v>50934606876.599998</v>
      </c>
      <c r="N462" s="17"/>
      <c r="O462" s="17"/>
      <c r="P462" s="15">
        <f t="shared" si="95"/>
        <v>43000000000</v>
      </c>
      <c r="Q462" s="17"/>
      <c r="R462" s="17">
        <v>43000000000</v>
      </c>
      <c r="S462" s="15">
        <f t="shared" si="96"/>
        <v>2279762278985.8096</v>
      </c>
      <c r="T462" s="17">
        <v>62342853419</v>
      </c>
      <c r="U462" s="17">
        <v>438399591100.59003</v>
      </c>
      <c r="V462" s="17">
        <v>1204541011207.45</v>
      </c>
      <c r="W462" s="17">
        <v>1312388663762.1499</v>
      </c>
      <c r="X462" s="17">
        <v>51444297034.550003</v>
      </c>
      <c r="Y462" s="17">
        <v>91165574414.669998</v>
      </c>
      <c r="Z462" s="17">
        <v>-880519711952.59998</v>
      </c>
      <c r="AA462" s="15">
        <f t="shared" si="97"/>
        <v>0</v>
      </c>
      <c r="AB462" s="17"/>
      <c r="AC462" s="15">
        <f t="shared" si="98"/>
        <v>130081451611.47</v>
      </c>
      <c r="AD462" s="17"/>
      <c r="AE462" s="17">
        <v>13974925712</v>
      </c>
      <c r="AF462" s="17">
        <v>707215000</v>
      </c>
      <c r="AG462" s="17">
        <v>115399310899.47</v>
      </c>
      <c r="AH462" s="14">
        <f t="shared" si="99"/>
        <v>2637391923710.8799</v>
      </c>
      <c r="AI462" s="15">
        <f t="shared" si="100"/>
        <v>70043080537.339996</v>
      </c>
      <c r="AJ462" s="18">
        <f t="shared" si="101"/>
        <v>70043080537.339996</v>
      </c>
      <c r="AK462" s="17">
        <v>389739221</v>
      </c>
      <c r="AL462" s="17"/>
      <c r="AM462" s="17"/>
      <c r="AN462" s="17">
        <v>254483333.34</v>
      </c>
      <c r="AO462" s="17">
        <v>66842173900</v>
      </c>
      <c r="AP462" s="17">
        <v>2556684083</v>
      </c>
      <c r="AQ462" s="18">
        <f t="shared" si="102"/>
        <v>0</v>
      </c>
      <c r="AR462" s="17"/>
      <c r="AS462" s="17"/>
      <c r="AT462" s="15">
        <f t="shared" ref="AT462:AU481" si="103">SUM(AU462)</f>
        <v>2567348843173.54</v>
      </c>
      <c r="AU462" s="18">
        <f t="shared" si="103"/>
        <v>2567348843173.54</v>
      </c>
      <c r="AV462" s="17">
        <v>2567348843173.54</v>
      </c>
    </row>
    <row r="463" spans="1:48" x14ac:dyDescent="0.25">
      <c r="A463" s="10">
        <v>462</v>
      </c>
      <c r="B463" s="11" t="s">
        <v>945</v>
      </c>
      <c r="C463" s="12" t="s">
        <v>946</v>
      </c>
      <c r="D463" s="13" t="s">
        <v>59</v>
      </c>
      <c r="E463" s="14">
        <f t="shared" si="93"/>
        <v>2107765987330.0396</v>
      </c>
      <c r="F463" s="15">
        <f t="shared" si="94"/>
        <v>61294501537.099998</v>
      </c>
      <c r="G463" s="16">
        <v>26502565973</v>
      </c>
      <c r="H463" s="17"/>
      <c r="I463" s="17">
        <v>4208537900</v>
      </c>
      <c r="J463" s="17">
        <v>39304545</v>
      </c>
      <c r="K463" s="17">
        <v>-250416115.90000001</v>
      </c>
      <c r="L463" s="17"/>
      <c r="M463" s="17">
        <v>30794509235</v>
      </c>
      <c r="N463" s="17"/>
      <c r="O463" s="17"/>
      <c r="P463" s="15">
        <f t="shared" si="95"/>
        <v>27551367359</v>
      </c>
      <c r="Q463" s="17"/>
      <c r="R463" s="17">
        <v>27551367359</v>
      </c>
      <c r="S463" s="15">
        <f t="shared" si="96"/>
        <v>1914485360952.9395</v>
      </c>
      <c r="T463" s="17">
        <v>86143066395</v>
      </c>
      <c r="U463" s="17">
        <v>434837019654.62</v>
      </c>
      <c r="V463" s="17">
        <v>828583529195.71997</v>
      </c>
      <c r="W463" s="17">
        <v>1236772106333.1399</v>
      </c>
      <c r="X463" s="17">
        <v>57856350942</v>
      </c>
      <c r="Y463" s="17">
        <v>89338662458</v>
      </c>
      <c r="Z463" s="17">
        <v>-819045374025.54004</v>
      </c>
      <c r="AA463" s="15">
        <f t="shared" si="97"/>
        <v>0</v>
      </c>
      <c r="AB463" s="17"/>
      <c r="AC463" s="15">
        <f t="shared" si="98"/>
        <v>104434757481</v>
      </c>
      <c r="AD463" s="17"/>
      <c r="AE463" s="17"/>
      <c r="AF463" s="17"/>
      <c r="AG463" s="17">
        <v>104434757481</v>
      </c>
      <c r="AH463" s="14">
        <f t="shared" si="99"/>
        <v>2107765987330.04</v>
      </c>
      <c r="AI463" s="15">
        <f t="shared" si="100"/>
        <v>111704793693</v>
      </c>
      <c r="AJ463" s="18">
        <f t="shared" si="101"/>
        <v>20008127027</v>
      </c>
      <c r="AK463" s="17">
        <v>7645956940</v>
      </c>
      <c r="AL463" s="17"/>
      <c r="AM463" s="17"/>
      <c r="AN463" s="17">
        <v>300000</v>
      </c>
      <c r="AO463" s="17"/>
      <c r="AP463" s="17">
        <v>12361870087</v>
      </c>
      <c r="AQ463" s="18">
        <f t="shared" si="102"/>
        <v>91696666666</v>
      </c>
      <c r="AR463" s="17">
        <v>91696666666</v>
      </c>
      <c r="AS463" s="17"/>
      <c r="AT463" s="15">
        <f t="shared" si="103"/>
        <v>1996061193637.04</v>
      </c>
      <c r="AU463" s="18">
        <f t="shared" si="103"/>
        <v>1996061193637.04</v>
      </c>
      <c r="AV463" s="17">
        <v>1996061193637.04</v>
      </c>
    </row>
    <row r="464" spans="1:48" x14ac:dyDescent="0.25">
      <c r="A464" s="10">
        <v>463</v>
      </c>
      <c r="B464" s="11" t="s">
        <v>947</v>
      </c>
      <c r="C464" s="12" t="s">
        <v>948</v>
      </c>
      <c r="D464" s="13" t="s">
        <v>48</v>
      </c>
      <c r="E464" s="14">
        <f t="shared" si="93"/>
        <v>2154920980646.2983</v>
      </c>
      <c r="F464" s="15">
        <f t="shared" si="94"/>
        <v>96876129081.430008</v>
      </c>
      <c r="G464" s="16">
        <v>58487408117.160004</v>
      </c>
      <c r="H464" s="17"/>
      <c r="I464" s="17">
        <v>17938977004</v>
      </c>
      <c r="J464" s="17">
        <v>13960000000</v>
      </c>
      <c r="K464" s="17">
        <v>-652835836.20000005</v>
      </c>
      <c r="L464" s="17">
        <v>100909813.59999999</v>
      </c>
      <c r="M464" s="17">
        <v>7041669982.8699999</v>
      </c>
      <c r="N464" s="17"/>
      <c r="O464" s="17"/>
      <c r="P464" s="15">
        <f t="shared" si="95"/>
        <v>19657051038</v>
      </c>
      <c r="Q464" s="17"/>
      <c r="R464" s="17">
        <v>19657051038</v>
      </c>
      <c r="S464" s="15">
        <f t="shared" si="96"/>
        <v>1957442506149.9585</v>
      </c>
      <c r="T464" s="17">
        <v>166289001239</v>
      </c>
      <c r="U464" s="17">
        <v>384303537648.70862</v>
      </c>
      <c r="V464" s="17">
        <v>774450298606</v>
      </c>
      <c r="W464" s="17">
        <v>1055443370493</v>
      </c>
      <c r="X464" s="17">
        <v>21022597260.330002</v>
      </c>
      <c r="Y464" s="17">
        <v>219824597870</v>
      </c>
      <c r="Z464" s="17">
        <v>-663890896967.07996</v>
      </c>
      <c r="AA464" s="15">
        <f t="shared" si="97"/>
        <v>0</v>
      </c>
      <c r="AB464" s="17"/>
      <c r="AC464" s="15">
        <f t="shared" si="98"/>
        <v>80945294376.910004</v>
      </c>
      <c r="AD464" s="17">
        <v>1195971542</v>
      </c>
      <c r="AE464" s="17"/>
      <c r="AF464" s="17">
        <v>11751846687.5</v>
      </c>
      <c r="AG464" s="17">
        <v>67997476147.410004</v>
      </c>
      <c r="AH464" s="14">
        <f t="shared" si="99"/>
        <v>2154920980646.2986</v>
      </c>
      <c r="AI464" s="15">
        <f t="shared" si="100"/>
        <v>5093841031.96</v>
      </c>
      <c r="AJ464" s="18">
        <f t="shared" si="101"/>
        <v>5093841031.96</v>
      </c>
      <c r="AK464" s="17">
        <v>3769907019.96</v>
      </c>
      <c r="AL464" s="17"/>
      <c r="AM464" s="17"/>
      <c r="AN464" s="17"/>
      <c r="AO464" s="17"/>
      <c r="AP464" s="17">
        <v>1323934012</v>
      </c>
      <c r="AQ464" s="18">
        <f t="shared" si="102"/>
        <v>0</v>
      </c>
      <c r="AR464" s="17"/>
      <c r="AS464" s="17"/>
      <c r="AT464" s="15">
        <f t="shared" si="103"/>
        <v>2149827139614.3386</v>
      </c>
      <c r="AU464" s="18">
        <f t="shared" si="103"/>
        <v>2149827139614.3386</v>
      </c>
      <c r="AV464" s="17">
        <v>2149827139614.3386</v>
      </c>
    </row>
    <row r="465" spans="1:48" x14ac:dyDescent="0.25">
      <c r="A465" s="10">
        <v>464</v>
      </c>
      <c r="B465" s="11" t="s">
        <v>949</v>
      </c>
      <c r="C465" s="12" t="s">
        <v>950</v>
      </c>
      <c r="D465" s="13" t="s">
        <v>59</v>
      </c>
      <c r="E465" s="14">
        <f t="shared" si="93"/>
        <v>2483248781775.75</v>
      </c>
      <c r="F465" s="15">
        <f t="shared" si="94"/>
        <v>64801290550.68</v>
      </c>
      <c r="G465" s="16">
        <v>61757157077.580002</v>
      </c>
      <c r="H465" s="17"/>
      <c r="I465" s="17">
        <v>5389500</v>
      </c>
      <c r="J465" s="17"/>
      <c r="K465" s="17">
        <v>-538950</v>
      </c>
      <c r="L465" s="17"/>
      <c r="M465" s="17">
        <v>3039282923.0999999</v>
      </c>
      <c r="N465" s="17"/>
      <c r="O465" s="17"/>
      <c r="P465" s="15">
        <f t="shared" si="95"/>
        <v>23000000000</v>
      </c>
      <c r="Q465" s="17"/>
      <c r="R465" s="17">
        <v>23000000000</v>
      </c>
      <c r="S465" s="15">
        <f t="shared" si="96"/>
        <v>1688647816734.46</v>
      </c>
      <c r="T465" s="17">
        <v>34338869350</v>
      </c>
      <c r="U465" s="17">
        <v>354729646165.81</v>
      </c>
      <c r="V465" s="17">
        <v>885178193764</v>
      </c>
      <c r="W465" s="17">
        <v>1727543952262</v>
      </c>
      <c r="X465" s="17">
        <v>17831641000</v>
      </c>
      <c r="Y465" s="17">
        <v>60247954730</v>
      </c>
      <c r="Z465" s="17">
        <v>-1391222440537.3501</v>
      </c>
      <c r="AA465" s="15">
        <f t="shared" si="97"/>
        <v>0</v>
      </c>
      <c r="AB465" s="17"/>
      <c r="AC465" s="15">
        <f t="shared" si="98"/>
        <v>706799674490.60999</v>
      </c>
      <c r="AD465" s="17"/>
      <c r="AE465" s="17"/>
      <c r="AF465" s="17">
        <v>3753470000</v>
      </c>
      <c r="AG465" s="17">
        <v>703046204490.60999</v>
      </c>
      <c r="AH465" s="14">
        <f t="shared" si="99"/>
        <v>2483248781775.75</v>
      </c>
      <c r="AI465" s="15">
        <f t="shared" si="100"/>
        <v>8272999474.3999996</v>
      </c>
      <c r="AJ465" s="18">
        <f t="shared" si="101"/>
        <v>8272999474.3999996</v>
      </c>
      <c r="AK465" s="17">
        <v>1367084091.4000001</v>
      </c>
      <c r="AL465" s="17"/>
      <c r="AM465" s="17"/>
      <c r="AN465" s="17"/>
      <c r="AO465" s="17"/>
      <c r="AP465" s="17">
        <v>6905915383</v>
      </c>
      <c r="AQ465" s="18">
        <f t="shared" si="102"/>
        <v>0</v>
      </c>
      <c r="AR465" s="17"/>
      <c r="AS465" s="17"/>
      <c r="AT465" s="15">
        <f t="shared" si="103"/>
        <v>2474975782301.3501</v>
      </c>
      <c r="AU465" s="18">
        <f t="shared" si="103"/>
        <v>2474975782301.3501</v>
      </c>
      <c r="AV465" s="17">
        <v>2474975782301.3501</v>
      </c>
    </row>
    <row r="466" spans="1:48" x14ac:dyDescent="0.25">
      <c r="A466" s="10">
        <v>465</v>
      </c>
      <c r="B466" s="11" t="s">
        <v>951</v>
      </c>
      <c r="C466" s="12" t="s">
        <v>952</v>
      </c>
      <c r="D466" s="13" t="s">
        <v>48</v>
      </c>
      <c r="E466" s="14">
        <f t="shared" si="93"/>
        <v>2240060017423.4502</v>
      </c>
      <c r="F466" s="15">
        <f t="shared" si="94"/>
        <v>74219629747</v>
      </c>
      <c r="G466" s="16">
        <v>73210601455</v>
      </c>
      <c r="H466" s="17"/>
      <c r="I466" s="17">
        <v>31181252</v>
      </c>
      <c r="J466" s="17"/>
      <c r="K466" s="17"/>
      <c r="L466" s="17"/>
      <c r="M466" s="17">
        <v>977847040</v>
      </c>
      <c r="N466" s="17"/>
      <c r="O466" s="17"/>
      <c r="P466" s="15">
        <f t="shared" si="95"/>
        <v>5183789120</v>
      </c>
      <c r="Q466" s="17"/>
      <c r="R466" s="17">
        <v>5183789120</v>
      </c>
      <c r="S466" s="15">
        <f t="shared" si="96"/>
        <v>1623735888187.1301</v>
      </c>
      <c r="T466" s="17">
        <v>60863298548</v>
      </c>
      <c r="U466" s="17">
        <v>296884007298</v>
      </c>
      <c r="V466" s="17">
        <v>1091901678862.48</v>
      </c>
      <c r="W466" s="17">
        <v>1211253527913</v>
      </c>
      <c r="X466" s="17">
        <v>10190364342.18</v>
      </c>
      <c r="Y466" s="17">
        <v>76132126000</v>
      </c>
      <c r="Z466" s="17">
        <v>-1123489114776.53</v>
      </c>
      <c r="AA466" s="15">
        <f t="shared" si="97"/>
        <v>0</v>
      </c>
      <c r="AB466" s="17"/>
      <c r="AC466" s="15">
        <f t="shared" si="98"/>
        <v>536920710369.32001</v>
      </c>
      <c r="AD466" s="17"/>
      <c r="AE466" s="17"/>
      <c r="AF466" s="17">
        <v>17293693898</v>
      </c>
      <c r="AG466" s="17">
        <v>519627016471.32001</v>
      </c>
      <c r="AH466" s="14">
        <f t="shared" si="99"/>
        <v>2240060017423.4502</v>
      </c>
      <c r="AI466" s="15">
        <f t="shared" si="100"/>
        <v>3059342056</v>
      </c>
      <c r="AJ466" s="18">
        <f t="shared" si="101"/>
        <v>3059342056</v>
      </c>
      <c r="AK466" s="17">
        <v>503946221</v>
      </c>
      <c r="AL466" s="17"/>
      <c r="AM466" s="17"/>
      <c r="AN466" s="17"/>
      <c r="AO466" s="17"/>
      <c r="AP466" s="17">
        <v>2555395835</v>
      </c>
      <c r="AQ466" s="18">
        <f t="shared" si="102"/>
        <v>0</v>
      </c>
      <c r="AR466" s="17"/>
      <c r="AS466" s="17"/>
      <c r="AT466" s="15">
        <f t="shared" si="103"/>
        <v>2237000675367.4502</v>
      </c>
      <c r="AU466" s="18">
        <f t="shared" si="103"/>
        <v>2237000675367.4502</v>
      </c>
      <c r="AV466" s="17">
        <v>2237000675367.4502</v>
      </c>
    </row>
    <row r="467" spans="1:48" x14ac:dyDescent="0.25">
      <c r="A467" s="10">
        <v>466</v>
      </c>
      <c r="B467" s="11" t="s">
        <v>953</v>
      </c>
      <c r="C467" s="12" t="s">
        <v>954</v>
      </c>
      <c r="D467" s="13" t="s">
        <v>48</v>
      </c>
      <c r="E467" s="14">
        <f t="shared" si="93"/>
        <v>1718724843821.7402</v>
      </c>
      <c r="F467" s="15">
        <f t="shared" si="94"/>
        <v>103128036695.3</v>
      </c>
      <c r="G467" s="16">
        <v>70950897487.839996</v>
      </c>
      <c r="H467" s="17"/>
      <c r="I467" s="17">
        <v>2514055551.3800001</v>
      </c>
      <c r="J467" s="17">
        <v>19308012299</v>
      </c>
      <c r="K467" s="17">
        <v>-740730059.91999996</v>
      </c>
      <c r="L467" s="17">
        <v>1197557333.3299999</v>
      </c>
      <c r="M467" s="17">
        <v>9898244083.6700001</v>
      </c>
      <c r="N467" s="17"/>
      <c r="O467" s="17"/>
      <c r="P467" s="15">
        <f t="shared" si="95"/>
        <v>7095000000</v>
      </c>
      <c r="Q467" s="17"/>
      <c r="R467" s="17">
        <v>7095000000</v>
      </c>
      <c r="S467" s="15">
        <f t="shared" si="96"/>
        <v>1558549428356.2202</v>
      </c>
      <c r="T467" s="17">
        <v>93686837500</v>
      </c>
      <c r="U467" s="17">
        <v>227052807388.12</v>
      </c>
      <c r="V467" s="17">
        <v>1203105213523.3301</v>
      </c>
      <c r="W467" s="17">
        <v>1041283662235</v>
      </c>
      <c r="X467" s="17">
        <v>10079439719</v>
      </c>
      <c r="Y467" s="17">
        <v>74164587750</v>
      </c>
      <c r="Z467" s="17">
        <v>-1090823119759.23</v>
      </c>
      <c r="AA467" s="15">
        <f t="shared" si="97"/>
        <v>0</v>
      </c>
      <c r="AB467" s="17"/>
      <c r="AC467" s="15">
        <f t="shared" si="98"/>
        <v>49952378770.220001</v>
      </c>
      <c r="AD467" s="17">
        <v>864513038</v>
      </c>
      <c r="AE467" s="17"/>
      <c r="AF467" s="17">
        <v>2523922500</v>
      </c>
      <c r="AG467" s="17">
        <v>46563943232.220001</v>
      </c>
      <c r="AH467" s="14">
        <f t="shared" si="99"/>
        <v>1718724843821.74</v>
      </c>
      <c r="AI467" s="15">
        <f t="shared" si="100"/>
        <v>896878591.63</v>
      </c>
      <c r="AJ467" s="18">
        <f t="shared" si="101"/>
        <v>896878591.63</v>
      </c>
      <c r="AK467" s="17">
        <v>545289861.63</v>
      </c>
      <c r="AL467" s="17"/>
      <c r="AM467" s="17"/>
      <c r="AN467" s="17"/>
      <c r="AO467" s="17">
        <v>351588730</v>
      </c>
      <c r="AP467" s="17"/>
      <c r="AQ467" s="18">
        <f t="shared" si="102"/>
        <v>0</v>
      </c>
      <c r="AR467" s="17"/>
      <c r="AS467" s="17"/>
      <c r="AT467" s="15">
        <f t="shared" si="103"/>
        <v>1717827965230.1101</v>
      </c>
      <c r="AU467" s="18">
        <f t="shared" si="103"/>
        <v>1717827965230.1101</v>
      </c>
      <c r="AV467" s="17">
        <v>1717827965230.1101</v>
      </c>
    </row>
    <row r="468" spans="1:48" x14ac:dyDescent="0.25">
      <c r="A468" s="10">
        <v>467</v>
      </c>
      <c r="B468" s="11" t="s">
        <v>955</v>
      </c>
      <c r="C468" s="12" t="s">
        <v>956</v>
      </c>
      <c r="D468" s="13" t="s">
        <v>59</v>
      </c>
      <c r="E468" s="14">
        <f t="shared" si="93"/>
        <v>2184723296140.78</v>
      </c>
      <c r="F468" s="15">
        <f t="shared" si="94"/>
        <v>37040148632.869995</v>
      </c>
      <c r="G468" s="16">
        <v>30865476164.369999</v>
      </c>
      <c r="H468" s="23"/>
      <c r="I468" s="23">
        <v>246875888.5</v>
      </c>
      <c r="J468" s="24">
        <v>66141000</v>
      </c>
      <c r="K468" s="23"/>
      <c r="L468" s="24">
        <v>723549086</v>
      </c>
      <c r="M468" s="24">
        <v>5138106494</v>
      </c>
      <c r="N468" s="23"/>
      <c r="O468" s="17"/>
      <c r="P468" s="15">
        <f t="shared" si="95"/>
        <v>12500000000</v>
      </c>
      <c r="Q468" s="17"/>
      <c r="R468" s="19">
        <v>12500000000</v>
      </c>
      <c r="S468" s="15">
        <f t="shared" si="96"/>
        <v>2000908611066.1099</v>
      </c>
      <c r="T468" s="17">
        <v>82074986267.610001</v>
      </c>
      <c r="U468" s="17">
        <v>236325053381.66</v>
      </c>
      <c r="V468" s="17">
        <v>911168137059.15002</v>
      </c>
      <c r="W468" s="17">
        <v>1351281692570.77</v>
      </c>
      <c r="X468" s="17">
        <v>12306493000</v>
      </c>
      <c r="Y468" s="17">
        <v>121250396371.39999</v>
      </c>
      <c r="Z468" s="17">
        <v>-713498147584.47998</v>
      </c>
      <c r="AA468" s="15">
        <f t="shared" si="97"/>
        <v>0</v>
      </c>
      <c r="AB468" s="17"/>
      <c r="AC468" s="15">
        <f t="shared" si="98"/>
        <v>134274536441.8</v>
      </c>
      <c r="AD468" s="17"/>
      <c r="AE468" s="17"/>
      <c r="AF468" s="17">
        <v>4719420400.8999996</v>
      </c>
      <c r="AG468" s="17">
        <v>129555116040.90001</v>
      </c>
      <c r="AH468" s="14">
        <f t="shared" si="99"/>
        <v>2184723296140.77</v>
      </c>
      <c r="AI468" s="15">
        <f t="shared" si="100"/>
        <v>1440986169.3600001</v>
      </c>
      <c r="AJ468" s="18">
        <f t="shared" si="101"/>
        <v>1440986169.3600001</v>
      </c>
      <c r="AK468" s="19">
        <v>495238921.36000001</v>
      </c>
      <c r="AL468" s="17"/>
      <c r="AM468" s="17"/>
      <c r="AN468" s="17"/>
      <c r="AO468" s="17">
        <v>945747248</v>
      </c>
      <c r="AP468" s="17"/>
      <c r="AQ468" s="18">
        <f t="shared" si="102"/>
        <v>0</v>
      </c>
      <c r="AR468" s="17"/>
      <c r="AS468" s="17"/>
      <c r="AT468" s="15">
        <f t="shared" si="103"/>
        <v>2183282309971.4099</v>
      </c>
      <c r="AU468" s="18">
        <f t="shared" si="103"/>
        <v>2183282309971.4099</v>
      </c>
      <c r="AV468" s="19">
        <v>2183282309971.4099</v>
      </c>
    </row>
    <row r="469" spans="1:48" x14ac:dyDescent="0.25">
      <c r="A469" s="10">
        <v>468</v>
      </c>
      <c r="B469" s="11" t="s">
        <v>957</v>
      </c>
      <c r="C469" s="12" t="s">
        <v>958</v>
      </c>
      <c r="D469" s="13" t="s">
        <v>59</v>
      </c>
      <c r="E469" s="14">
        <f t="shared" si="93"/>
        <v>2202914023536.4697</v>
      </c>
      <c r="F469" s="15">
        <f t="shared" si="94"/>
        <v>67875507735.529999</v>
      </c>
      <c r="G469" s="16">
        <v>45249831487.529999</v>
      </c>
      <c r="H469" s="17">
        <v>16665000000</v>
      </c>
      <c r="I469" s="17"/>
      <c r="J469" s="17"/>
      <c r="K469" s="17"/>
      <c r="L469" s="17">
        <v>912000000</v>
      </c>
      <c r="M469" s="17">
        <v>5048676248</v>
      </c>
      <c r="N469" s="17"/>
      <c r="O469" s="17"/>
      <c r="P469" s="15">
        <f t="shared" si="95"/>
        <v>0</v>
      </c>
      <c r="Q469" s="17"/>
      <c r="R469" s="17"/>
      <c r="S469" s="15">
        <f t="shared" si="96"/>
        <v>2103956346116.5898</v>
      </c>
      <c r="T469" s="17">
        <v>61378765780</v>
      </c>
      <c r="U469" s="17">
        <v>174686981957</v>
      </c>
      <c r="V469" s="17">
        <v>1067411529280.61</v>
      </c>
      <c r="W469" s="17">
        <v>1128598494102.3899</v>
      </c>
      <c r="X469" s="17">
        <v>16184781573</v>
      </c>
      <c r="Y469" s="17">
        <v>255725677293</v>
      </c>
      <c r="Z469" s="17">
        <v>-600029883869.41003</v>
      </c>
      <c r="AA469" s="15">
        <f t="shared" si="97"/>
        <v>0</v>
      </c>
      <c r="AB469" s="17"/>
      <c r="AC469" s="15">
        <f t="shared" si="98"/>
        <v>31082169684.349998</v>
      </c>
      <c r="AD469" s="17"/>
      <c r="AE469" s="17"/>
      <c r="AF469" s="17">
        <v>651981667</v>
      </c>
      <c r="AG469" s="17">
        <v>30430188017.349998</v>
      </c>
      <c r="AH469" s="14">
        <f t="shared" si="99"/>
        <v>2202914023536.4702</v>
      </c>
      <c r="AI469" s="15">
        <f t="shared" si="100"/>
        <v>2936139551</v>
      </c>
      <c r="AJ469" s="18">
        <f t="shared" si="101"/>
        <v>2936139551</v>
      </c>
      <c r="AK469" s="17">
        <v>434674876</v>
      </c>
      <c r="AL469" s="17"/>
      <c r="AM469" s="17"/>
      <c r="AN469" s="17"/>
      <c r="AO469" s="17">
        <v>2501464675</v>
      </c>
      <c r="AP469" s="17"/>
      <c r="AQ469" s="18">
        <f t="shared" si="102"/>
        <v>0</v>
      </c>
      <c r="AR469" s="17"/>
      <c r="AS469" s="17"/>
      <c r="AT469" s="15">
        <f t="shared" si="103"/>
        <v>2199977883985.4702</v>
      </c>
      <c r="AU469" s="18">
        <f t="shared" si="103"/>
        <v>2199977883985.4702</v>
      </c>
      <c r="AV469" s="17">
        <v>2199977883985.4702</v>
      </c>
    </row>
    <row r="470" spans="1:48" x14ac:dyDescent="0.25">
      <c r="A470" s="10">
        <v>469</v>
      </c>
      <c r="B470" s="11" t="s">
        <v>959</v>
      </c>
      <c r="C470" s="12" t="s">
        <v>960</v>
      </c>
      <c r="D470" s="13" t="s">
        <v>48</v>
      </c>
      <c r="E470" s="14">
        <f t="shared" si="93"/>
        <v>1585478402859.8301</v>
      </c>
      <c r="F470" s="15">
        <f t="shared" si="94"/>
        <v>54830627008.829994</v>
      </c>
      <c r="G470" s="16">
        <v>42529718674.489998</v>
      </c>
      <c r="H470" s="17"/>
      <c r="I470" s="17">
        <v>5064529319</v>
      </c>
      <c r="J470" s="17"/>
      <c r="K470" s="17">
        <v>-1947500</v>
      </c>
      <c r="L470" s="17">
        <v>218333333.34</v>
      </c>
      <c r="M470" s="17">
        <v>7019993182</v>
      </c>
      <c r="N470" s="17"/>
      <c r="O470" s="17"/>
      <c r="P470" s="15">
        <f t="shared" si="95"/>
        <v>19370000000</v>
      </c>
      <c r="Q470" s="17"/>
      <c r="R470" s="17">
        <v>19370000000</v>
      </c>
      <c r="S470" s="15">
        <f t="shared" si="96"/>
        <v>1424428031750</v>
      </c>
      <c r="T470" s="17">
        <v>102255964074</v>
      </c>
      <c r="U470" s="17">
        <v>245039013892</v>
      </c>
      <c r="V470" s="17">
        <v>664440558116</v>
      </c>
      <c r="W470" s="17">
        <v>786689527360</v>
      </c>
      <c r="X470" s="17">
        <v>23786653525</v>
      </c>
      <c r="Y470" s="17">
        <v>11570875000</v>
      </c>
      <c r="Z470" s="17">
        <v>-409354560217</v>
      </c>
      <c r="AA470" s="15">
        <f t="shared" si="97"/>
        <v>0</v>
      </c>
      <c r="AB470" s="17"/>
      <c r="AC470" s="15">
        <f t="shared" si="98"/>
        <v>86849744101</v>
      </c>
      <c r="AD470" s="17"/>
      <c r="AE470" s="17"/>
      <c r="AF470" s="17">
        <v>5344411400</v>
      </c>
      <c r="AG470" s="17">
        <v>81505332701</v>
      </c>
      <c r="AH470" s="14">
        <f t="shared" si="99"/>
        <v>1585478402859.8</v>
      </c>
      <c r="AI470" s="15">
        <f t="shared" si="100"/>
        <v>19659249041</v>
      </c>
      <c r="AJ470" s="18">
        <f t="shared" si="101"/>
        <v>19659249041</v>
      </c>
      <c r="AK470" s="17">
        <v>660901941</v>
      </c>
      <c r="AL470" s="17"/>
      <c r="AM470" s="17"/>
      <c r="AN470" s="17"/>
      <c r="AO470" s="17">
        <v>3998347100</v>
      </c>
      <c r="AP470" s="17">
        <v>15000000000</v>
      </c>
      <c r="AQ470" s="18">
        <f t="shared" si="102"/>
        <v>0</v>
      </c>
      <c r="AR470" s="17"/>
      <c r="AS470" s="17"/>
      <c r="AT470" s="15">
        <f t="shared" si="103"/>
        <v>1565819153818.8</v>
      </c>
      <c r="AU470" s="18">
        <f t="shared" si="103"/>
        <v>1565819153818.8</v>
      </c>
      <c r="AV470" s="17">
        <v>1565819153818.8</v>
      </c>
    </row>
    <row r="471" spans="1:48" x14ac:dyDescent="0.25">
      <c r="A471" s="10">
        <v>470</v>
      </c>
      <c r="B471" s="11" t="s">
        <v>961</v>
      </c>
      <c r="C471" s="12" t="s">
        <v>962</v>
      </c>
      <c r="D471" s="13" t="s">
        <v>48</v>
      </c>
      <c r="E471" s="14">
        <f t="shared" si="93"/>
        <v>2312289246847.7998</v>
      </c>
      <c r="F471" s="15">
        <f t="shared" si="94"/>
        <v>20349927856.279999</v>
      </c>
      <c r="G471" s="16">
        <v>8747218346.2800007</v>
      </c>
      <c r="H471" s="17"/>
      <c r="I471" s="17">
        <v>102561876</v>
      </c>
      <c r="J471" s="17">
        <v>1182065113</v>
      </c>
      <c r="K471" s="17"/>
      <c r="L471" s="17"/>
      <c r="M471" s="17">
        <v>10318082521</v>
      </c>
      <c r="N471" s="17"/>
      <c r="O471" s="17"/>
      <c r="P471" s="15">
        <f t="shared" si="95"/>
        <v>95905845681</v>
      </c>
      <c r="Q471" s="17"/>
      <c r="R471" s="17">
        <v>95905845681</v>
      </c>
      <c r="S471" s="15">
        <f t="shared" si="96"/>
        <v>1777659704040.96</v>
      </c>
      <c r="T471" s="17">
        <v>59480696670</v>
      </c>
      <c r="U471" s="17">
        <v>216671703106.59</v>
      </c>
      <c r="V471" s="17">
        <v>1026192427022.4399</v>
      </c>
      <c r="W471" s="17">
        <v>1133425134360</v>
      </c>
      <c r="X471" s="17">
        <v>20538438970</v>
      </c>
      <c r="Y471" s="17">
        <v>215694282276</v>
      </c>
      <c r="Z471" s="17">
        <v>-894342978364.06995</v>
      </c>
      <c r="AA471" s="15">
        <f t="shared" si="97"/>
        <v>0</v>
      </c>
      <c r="AB471" s="17"/>
      <c r="AC471" s="15">
        <f t="shared" si="98"/>
        <v>418373769269.56</v>
      </c>
      <c r="AD471" s="17"/>
      <c r="AE471" s="17"/>
      <c r="AF471" s="17">
        <v>7276470000</v>
      </c>
      <c r="AG471" s="17">
        <v>411097299269.56</v>
      </c>
      <c r="AH471" s="14">
        <f t="shared" si="99"/>
        <v>2312289246847.8101</v>
      </c>
      <c r="AI471" s="15">
        <f t="shared" si="100"/>
        <v>144295504328</v>
      </c>
      <c r="AJ471" s="18">
        <f t="shared" si="101"/>
        <v>144295504328</v>
      </c>
      <c r="AK471" s="17">
        <v>40286363</v>
      </c>
      <c r="AL471" s="17"/>
      <c r="AM471" s="17"/>
      <c r="AN471" s="17"/>
      <c r="AO471" s="17">
        <v>124737192819</v>
      </c>
      <c r="AP471" s="17">
        <v>19518025146</v>
      </c>
      <c r="AQ471" s="18">
        <f t="shared" si="102"/>
        <v>0</v>
      </c>
      <c r="AR471" s="17"/>
      <c r="AS471" s="17"/>
      <c r="AT471" s="15">
        <f t="shared" si="103"/>
        <v>2167993742519.8101</v>
      </c>
      <c r="AU471" s="18">
        <f t="shared" si="103"/>
        <v>2167993742519.8101</v>
      </c>
      <c r="AV471" s="17">
        <v>2167993742519.8101</v>
      </c>
    </row>
    <row r="472" spans="1:48" x14ac:dyDescent="0.25">
      <c r="A472" s="10">
        <v>471</v>
      </c>
      <c r="B472" s="11" t="s">
        <v>963</v>
      </c>
      <c r="C472" s="12" t="s">
        <v>964</v>
      </c>
      <c r="D472" s="13" t="s">
        <v>59</v>
      </c>
      <c r="E472" s="14">
        <f t="shared" si="93"/>
        <v>2725928629316.04</v>
      </c>
      <c r="F472" s="15">
        <f t="shared" si="94"/>
        <v>140245215343.56</v>
      </c>
      <c r="G472" s="16">
        <v>110293777136.75999</v>
      </c>
      <c r="H472" s="17"/>
      <c r="I472" s="17">
        <v>15291818949</v>
      </c>
      <c r="J472" s="17"/>
      <c r="K472" s="17"/>
      <c r="L472" s="17">
        <v>9337871697.8400002</v>
      </c>
      <c r="M472" s="17">
        <v>5321747559.96</v>
      </c>
      <c r="N472" s="17"/>
      <c r="O472" s="17"/>
      <c r="P472" s="15">
        <f t="shared" si="95"/>
        <v>10735156478</v>
      </c>
      <c r="Q472" s="17"/>
      <c r="R472" s="17">
        <v>10735156478</v>
      </c>
      <c r="S472" s="15">
        <f t="shared" si="96"/>
        <v>2485412125375.48</v>
      </c>
      <c r="T472" s="17">
        <v>181118868400</v>
      </c>
      <c r="U472" s="17">
        <v>215054818952</v>
      </c>
      <c r="V472" s="17">
        <v>1215394546201</v>
      </c>
      <c r="W472" s="17">
        <v>1330458772014</v>
      </c>
      <c r="X472" s="17">
        <v>24335879096</v>
      </c>
      <c r="Y472" s="17">
        <v>34914522946</v>
      </c>
      <c r="Z472" s="17">
        <v>-515865282233.52002</v>
      </c>
      <c r="AA472" s="15">
        <f t="shared" si="97"/>
        <v>0</v>
      </c>
      <c r="AB472" s="17"/>
      <c r="AC472" s="15">
        <f t="shared" si="98"/>
        <v>89536132119</v>
      </c>
      <c r="AD472" s="17"/>
      <c r="AE472" s="17"/>
      <c r="AF472" s="17">
        <v>16272122000</v>
      </c>
      <c r="AG472" s="17">
        <v>73264010119</v>
      </c>
      <c r="AH472" s="14">
        <f t="shared" si="99"/>
        <v>2725928629316.0801</v>
      </c>
      <c r="AI472" s="15">
        <f t="shared" si="100"/>
        <v>9324368138</v>
      </c>
      <c r="AJ472" s="18">
        <f t="shared" si="101"/>
        <v>9324368138</v>
      </c>
      <c r="AK472" s="17">
        <v>134103138</v>
      </c>
      <c r="AL472" s="17"/>
      <c r="AM472" s="17"/>
      <c r="AN472" s="17"/>
      <c r="AO472" s="17"/>
      <c r="AP472" s="17">
        <v>9190265000</v>
      </c>
      <c r="AQ472" s="18">
        <f t="shared" si="102"/>
        <v>0</v>
      </c>
      <c r="AR472" s="17"/>
      <c r="AS472" s="17"/>
      <c r="AT472" s="15">
        <f t="shared" si="103"/>
        <v>2716604261178.0801</v>
      </c>
      <c r="AU472" s="18">
        <f t="shared" si="103"/>
        <v>2716604261178.0801</v>
      </c>
      <c r="AV472" s="17">
        <v>2716604261178.0801</v>
      </c>
    </row>
    <row r="473" spans="1:48" x14ac:dyDescent="0.25">
      <c r="A473" s="10">
        <v>472</v>
      </c>
      <c r="B473" s="11" t="s">
        <v>965</v>
      </c>
      <c r="C473" s="12" t="s">
        <v>966</v>
      </c>
      <c r="D473" s="13" t="s">
        <v>48</v>
      </c>
      <c r="E473" s="14">
        <f t="shared" si="93"/>
        <v>1522297354245.9619</v>
      </c>
      <c r="F473" s="15">
        <f t="shared" si="94"/>
        <v>38531616913.400002</v>
      </c>
      <c r="G473" s="16">
        <v>12893826736.4</v>
      </c>
      <c r="H473" s="17"/>
      <c r="I473" s="17">
        <v>14239861003</v>
      </c>
      <c r="J473" s="17">
        <v>7979446264</v>
      </c>
      <c r="K473" s="17">
        <v>-582311507</v>
      </c>
      <c r="L473" s="17">
        <v>2882500000</v>
      </c>
      <c r="M473" s="17">
        <v>1118294417</v>
      </c>
      <c r="N473" s="17"/>
      <c r="O473" s="17"/>
      <c r="P473" s="15">
        <f t="shared" si="95"/>
        <v>7500000000</v>
      </c>
      <c r="Q473" s="17"/>
      <c r="R473" s="17">
        <v>7500000000</v>
      </c>
      <c r="S473" s="15">
        <f t="shared" si="96"/>
        <v>1285403899990.562</v>
      </c>
      <c r="T473" s="17">
        <v>100032216400</v>
      </c>
      <c r="U473" s="17">
        <v>243791939058.00201</v>
      </c>
      <c r="V473" s="17">
        <v>690483959815</v>
      </c>
      <c r="W473" s="17">
        <v>612309094496</v>
      </c>
      <c r="X473" s="17">
        <v>18820975850</v>
      </c>
      <c r="Y473" s="17">
        <v>99191760080</v>
      </c>
      <c r="Z473" s="17">
        <v>-479226045708.44</v>
      </c>
      <c r="AA473" s="15">
        <f t="shared" si="97"/>
        <v>0</v>
      </c>
      <c r="AB473" s="17"/>
      <c r="AC473" s="15">
        <f t="shared" si="98"/>
        <v>190861837342</v>
      </c>
      <c r="AD473" s="17"/>
      <c r="AE473" s="17"/>
      <c r="AF473" s="17">
        <v>239648450</v>
      </c>
      <c r="AG473" s="17">
        <v>190622188892</v>
      </c>
      <c r="AH473" s="14">
        <f t="shared" si="99"/>
        <v>1522297354245.9619</v>
      </c>
      <c r="AI473" s="15">
        <f t="shared" si="100"/>
        <v>12969154031.200001</v>
      </c>
      <c r="AJ473" s="18">
        <f t="shared" si="101"/>
        <v>12969154031.200001</v>
      </c>
      <c r="AK473" s="17">
        <v>388227608</v>
      </c>
      <c r="AL473" s="17"/>
      <c r="AM473" s="17"/>
      <c r="AN473" s="17"/>
      <c r="AO473" s="17">
        <v>455924442</v>
      </c>
      <c r="AP473" s="17">
        <v>12125001981.200001</v>
      </c>
      <c r="AQ473" s="18">
        <f t="shared" si="102"/>
        <v>0</v>
      </c>
      <c r="AR473" s="17"/>
      <c r="AS473" s="17"/>
      <c r="AT473" s="15">
        <f t="shared" si="103"/>
        <v>1509328200214.762</v>
      </c>
      <c r="AU473" s="18">
        <f t="shared" si="103"/>
        <v>1509328200214.762</v>
      </c>
      <c r="AV473" s="17">
        <v>1509328200214.762</v>
      </c>
    </row>
    <row r="474" spans="1:48" x14ac:dyDescent="0.25">
      <c r="A474" s="10">
        <v>473</v>
      </c>
      <c r="B474" s="11" t="s">
        <v>967</v>
      </c>
      <c r="C474" s="12" t="s">
        <v>1185</v>
      </c>
      <c r="D474" s="13" t="s">
        <v>59</v>
      </c>
      <c r="E474" s="14">
        <f t="shared" si="93"/>
        <v>4240084218456.1924</v>
      </c>
      <c r="F474" s="15">
        <f t="shared" si="94"/>
        <v>144465552573.88</v>
      </c>
      <c r="G474" s="16">
        <v>77638634755.279999</v>
      </c>
      <c r="H474" s="17"/>
      <c r="I474" s="17">
        <v>12692291458.65</v>
      </c>
      <c r="J474" s="17">
        <v>43051253470.050003</v>
      </c>
      <c r="K474" s="17"/>
      <c r="L474" s="17">
        <v>165500000</v>
      </c>
      <c r="M474" s="17">
        <v>10917872889.9</v>
      </c>
      <c r="N474" s="17"/>
      <c r="O474" s="17"/>
      <c r="P474" s="15">
        <f t="shared" si="95"/>
        <v>6818377689</v>
      </c>
      <c r="Q474" s="17">
        <v>105978950</v>
      </c>
      <c r="R474" s="17">
        <v>6712398739</v>
      </c>
      <c r="S474" s="15">
        <f t="shared" si="96"/>
        <v>4051526298624.6123</v>
      </c>
      <c r="T474" s="17">
        <v>955296652864.06995</v>
      </c>
      <c r="U474" s="17">
        <v>532892656970.88</v>
      </c>
      <c r="V474" s="17">
        <v>1121043054266.7</v>
      </c>
      <c r="W474" s="17">
        <v>2220154719082.0723</v>
      </c>
      <c r="X474" s="17">
        <v>46875937695.349998</v>
      </c>
      <c r="Y474" s="17">
        <v>251713958726.28</v>
      </c>
      <c r="Z474" s="17">
        <v>-1076450680980.74</v>
      </c>
      <c r="AA474" s="15">
        <f t="shared" si="97"/>
        <v>0</v>
      </c>
      <c r="AB474" s="17"/>
      <c r="AC474" s="15">
        <f t="shared" si="98"/>
        <v>37273989568.699997</v>
      </c>
      <c r="AD474" s="17"/>
      <c r="AE474" s="17"/>
      <c r="AF474" s="17">
        <v>3823075000</v>
      </c>
      <c r="AG474" s="17">
        <v>33450914568.700001</v>
      </c>
      <c r="AH474" s="14">
        <f t="shared" si="99"/>
        <v>4240084218456.1924</v>
      </c>
      <c r="AI474" s="15">
        <f t="shared" si="100"/>
        <v>136756373136.0224</v>
      </c>
      <c r="AJ474" s="18">
        <f t="shared" si="101"/>
        <v>136756373136.0224</v>
      </c>
      <c r="AK474" s="17">
        <v>91593741.060000002</v>
      </c>
      <c r="AL474" s="17"/>
      <c r="AM474" s="17"/>
      <c r="AN474" s="17">
        <v>15079166.66</v>
      </c>
      <c r="AO474" s="17">
        <v>90563337557.889999</v>
      </c>
      <c r="AP474" s="17">
        <v>46086362670.412399</v>
      </c>
      <c r="AQ474" s="18">
        <f t="shared" si="102"/>
        <v>0</v>
      </c>
      <c r="AR474" s="17"/>
      <c r="AS474" s="17"/>
      <c r="AT474" s="15">
        <f t="shared" si="103"/>
        <v>4103327845320.1699</v>
      </c>
      <c r="AU474" s="18">
        <f t="shared" si="103"/>
        <v>4103327845320.1699</v>
      </c>
      <c r="AV474" s="17">
        <v>4103327845320.1699</v>
      </c>
    </row>
    <row r="475" spans="1:48" x14ac:dyDescent="0.25">
      <c r="A475" s="10">
        <v>474</v>
      </c>
      <c r="B475" s="11" t="s">
        <v>968</v>
      </c>
      <c r="C475" s="12" t="s">
        <v>969</v>
      </c>
      <c r="D475" s="13" t="s">
        <v>48</v>
      </c>
      <c r="E475" s="14">
        <f t="shared" si="93"/>
        <v>1994584256379.2197</v>
      </c>
      <c r="F475" s="15">
        <f t="shared" si="94"/>
        <v>100766424466.63</v>
      </c>
      <c r="G475" s="16">
        <v>27273299420.220001</v>
      </c>
      <c r="H475" s="17"/>
      <c r="I475" s="17">
        <v>5735440453</v>
      </c>
      <c r="J475" s="17">
        <v>17950001264</v>
      </c>
      <c r="K475" s="17">
        <v>-9736696503.5499992</v>
      </c>
      <c r="L475" s="17"/>
      <c r="M475" s="17">
        <v>59544379832.959999</v>
      </c>
      <c r="N475" s="17"/>
      <c r="O475" s="17"/>
      <c r="P475" s="15">
        <f t="shared" si="95"/>
        <v>7183444100</v>
      </c>
      <c r="Q475" s="17"/>
      <c r="R475" s="17">
        <v>7183444100</v>
      </c>
      <c r="S475" s="15">
        <f t="shared" si="96"/>
        <v>1783270517594.5898</v>
      </c>
      <c r="T475" s="17">
        <v>362087194809</v>
      </c>
      <c r="U475" s="17">
        <v>174343309201.57999</v>
      </c>
      <c r="V475" s="17">
        <v>680183106376.34998</v>
      </c>
      <c r="W475" s="17">
        <v>943929476834</v>
      </c>
      <c r="X475" s="17">
        <v>6435302367.1599998</v>
      </c>
      <c r="Y475" s="17">
        <v>77294456794</v>
      </c>
      <c r="Z475" s="17">
        <v>-461002328787.5</v>
      </c>
      <c r="AA475" s="15">
        <f t="shared" si="97"/>
        <v>0</v>
      </c>
      <c r="AB475" s="17"/>
      <c r="AC475" s="15">
        <f t="shared" si="98"/>
        <v>103363870218</v>
      </c>
      <c r="AD475" s="17">
        <v>1161183165</v>
      </c>
      <c r="AE475" s="17"/>
      <c r="AF475" s="17">
        <v>15800000</v>
      </c>
      <c r="AG475" s="17">
        <v>102186887053</v>
      </c>
      <c r="AH475" s="14">
        <f t="shared" si="99"/>
        <v>1994584256379.25</v>
      </c>
      <c r="AI475" s="15">
        <f t="shared" si="100"/>
        <v>45944316409.650002</v>
      </c>
      <c r="AJ475" s="18">
        <f t="shared" si="101"/>
        <v>45944316409.650002</v>
      </c>
      <c r="AK475" s="17">
        <v>2154353182.6500001</v>
      </c>
      <c r="AL475" s="17"/>
      <c r="AM475" s="17"/>
      <c r="AN475" s="17"/>
      <c r="AO475" s="17">
        <v>7875602749</v>
      </c>
      <c r="AP475" s="17">
        <v>35914360478</v>
      </c>
      <c r="AQ475" s="18">
        <f t="shared" si="102"/>
        <v>0</v>
      </c>
      <c r="AR475" s="17"/>
      <c r="AS475" s="17"/>
      <c r="AT475" s="15">
        <f t="shared" si="103"/>
        <v>1948639939969.6001</v>
      </c>
      <c r="AU475" s="18">
        <f t="shared" si="103"/>
        <v>1948639939969.6001</v>
      </c>
      <c r="AV475" s="17">
        <v>1948639939969.6001</v>
      </c>
    </row>
    <row r="476" spans="1:48" x14ac:dyDescent="0.25">
      <c r="A476" s="10">
        <v>475</v>
      </c>
      <c r="B476" s="11" t="s">
        <v>970</v>
      </c>
      <c r="C476" s="12" t="s">
        <v>971</v>
      </c>
      <c r="D476" s="13" t="s">
        <v>48</v>
      </c>
      <c r="E476" s="14">
        <f t="shared" si="93"/>
        <v>2343038469427.04</v>
      </c>
      <c r="F476" s="15">
        <f t="shared" si="94"/>
        <v>30624244738.749702</v>
      </c>
      <c r="G476" s="16">
        <v>2634826413.2399998</v>
      </c>
      <c r="H476" s="17"/>
      <c r="I476" s="17">
        <v>24533584475.880001</v>
      </c>
      <c r="J476" s="17">
        <v>186378585.99970001</v>
      </c>
      <c r="K476" s="17">
        <v>-7920989311</v>
      </c>
      <c r="L476" s="17">
        <v>456870772.24000001</v>
      </c>
      <c r="M476" s="17">
        <v>10733573802.389999</v>
      </c>
      <c r="N476" s="17"/>
      <c r="O476" s="17"/>
      <c r="P476" s="15">
        <f t="shared" si="95"/>
        <v>52222776699.919998</v>
      </c>
      <c r="Q476" s="17"/>
      <c r="R476" s="17">
        <v>52222776699.919998</v>
      </c>
      <c r="S476" s="15">
        <f t="shared" si="96"/>
        <v>2197460463401.7002</v>
      </c>
      <c r="T476" s="17">
        <v>1064147930646</v>
      </c>
      <c r="U476" s="17">
        <v>247091134184.81</v>
      </c>
      <c r="V476" s="17">
        <v>824855882698.09998</v>
      </c>
      <c r="W476" s="17">
        <v>920377929455.12</v>
      </c>
      <c r="X476" s="17">
        <v>39949226441</v>
      </c>
      <c r="Y476" s="17">
        <v>129935342287.07001</v>
      </c>
      <c r="Z476" s="17">
        <v>-1028896982310.4</v>
      </c>
      <c r="AA476" s="15">
        <f t="shared" si="97"/>
        <v>0</v>
      </c>
      <c r="AB476" s="17"/>
      <c r="AC476" s="15">
        <f t="shared" si="98"/>
        <v>62730984586.669998</v>
      </c>
      <c r="AD476" s="17"/>
      <c r="AE476" s="17">
        <v>33356080000</v>
      </c>
      <c r="AF476" s="17">
        <v>2337353973</v>
      </c>
      <c r="AG476" s="17">
        <v>27037550613.669998</v>
      </c>
      <c r="AH476" s="14">
        <f t="shared" si="99"/>
        <v>2343038469427.0498</v>
      </c>
      <c r="AI476" s="15">
        <f t="shared" si="100"/>
        <v>26699045662.25</v>
      </c>
      <c r="AJ476" s="18">
        <f t="shared" si="101"/>
        <v>26699045662.25</v>
      </c>
      <c r="AK476" s="17">
        <v>10700070985.25</v>
      </c>
      <c r="AL476" s="17"/>
      <c r="AM476" s="17"/>
      <c r="AN476" s="17"/>
      <c r="AO476" s="17">
        <v>2533754389</v>
      </c>
      <c r="AP476" s="17">
        <v>13465220288</v>
      </c>
      <c r="AQ476" s="18">
        <f t="shared" si="102"/>
        <v>0</v>
      </c>
      <c r="AR476" s="17"/>
      <c r="AS476" s="17"/>
      <c r="AT476" s="15">
        <f t="shared" si="103"/>
        <v>2316339423764.7998</v>
      </c>
      <c r="AU476" s="18">
        <f t="shared" si="103"/>
        <v>2316339423764.7998</v>
      </c>
      <c r="AV476" s="17">
        <v>2316339423764.7998</v>
      </c>
    </row>
    <row r="477" spans="1:48" x14ac:dyDescent="0.25">
      <c r="A477" s="10">
        <v>476</v>
      </c>
      <c r="B477" s="11" t="s">
        <v>972</v>
      </c>
      <c r="C477" s="12" t="s">
        <v>973</v>
      </c>
      <c r="D477" s="13" t="s">
        <v>59</v>
      </c>
      <c r="E477" s="14">
        <f t="shared" si="93"/>
        <v>1331362984416.0898</v>
      </c>
      <c r="F477" s="15">
        <f t="shared" si="94"/>
        <v>75015488719.790009</v>
      </c>
      <c r="G477" s="16">
        <v>35879213499.25</v>
      </c>
      <c r="H477" s="17"/>
      <c r="I477" s="17">
        <v>10495220171</v>
      </c>
      <c r="J477" s="17">
        <v>25044961657.849998</v>
      </c>
      <c r="K477" s="17">
        <v>-4289689220.77</v>
      </c>
      <c r="L477" s="17"/>
      <c r="M477" s="17">
        <v>7885782612.46</v>
      </c>
      <c r="N477" s="17"/>
      <c r="O477" s="17"/>
      <c r="P477" s="15">
        <f t="shared" si="95"/>
        <v>11146246990.579998</v>
      </c>
      <c r="Q477" s="17">
        <v>968951312.86999989</v>
      </c>
      <c r="R477" s="17">
        <v>10177295677.709999</v>
      </c>
      <c r="S477" s="15">
        <f t="shared" si="96"/>
        <v>1242268695857.5498</v>
      </c>
      <c r="T477" s="17">
        <v>283192622576</v>
      </c>
      <c r="U477" s="17">
        <v>291081876177.95001</v>
      </c>
      <c r="V477" s="17">
        <v>399222711737.20001</v>
      </c>
      <c r="W477" s="17">
        <v>692604232644.5</v>
      </c>
      <c r="X477" s="17">
        <v>33775613196</v>
      </c>
      <c r="Y477" s="17">
        <v>165188181984.20001</v>
      </c>
      <c r="Z477" s="17">
        <v>-622796542458.30005</v>
      </c>
      <c r="AA477" s="15">
        <f t="shared" si="97"/>
        <v>0</v>
      </c>
      <c r="AB477" s="17"/>
      <c r="AC477" s="15">
        <f t="shared" si="98"/>
        <v>2932552848.1700001</v>
      </c>
      <c r="AD477" s="17"/>
      <c r="AE477" s="17"/>
      <c r="AF477" s="17">
        <v>1351219979.1700001</v>
      </c>
      <c r="AG477" s="17">
        <v>1581332869</v>
      </c>
      <c r="AH477" s="14">
        <f t="shared" si="99"/>
        <v>1331362984416.0298</v>
      </c>
      <c r="AI477" s="15">
        <f t="shared" si="100"/>
        <v>152135815580.13</v>
      </c>
      <c r="AJ477" s="18">
        <f t="shared" si="101"/>
        <v>94366293971.369995</v>
      </c>
      <c r="AK477" s="17">
        <v>13117805194.049999</v>
      </c>
      <c r="AL477" s="17">
        <v>-73842592.599999994</v>
      </c>
      <c r="AM477" s="17">
        <v>53166666666.720001</v>
      </c>
      <c r="AN477" s="17">
        <v>4927500</v>
      </c>
      <c r="AO477" s="17">
        <v>69423000</v>
      </c>
      <c r="AP477" s="17">
        <v>28081314203.200001</v>
      </c>
      <c r="AQ477" s="18">
        <f t="shared" si="102"/>
        <v>57769521608.760002</v>
      </c>
      <c r="AR477" s="17">
        <v>57769521608.760002</v>
      </c>
      <c r="AS477" s="17"/>
      <c r="AT477" s="15">
        <f t="shared" si="103"/>
        <v>1179227168835.8999</v>
      </c>
      <c r="AU477" s="18">
        <f t="shared" si="103"/>
        <v>1179227168835.8999</v>
      </c>
      <c r="AV477" s="17">
        <v>1179227168835.8999</v>
      </c>
    </row>
    <row r="478" spans="1:48" x14ac:dyDescent="0.25">
      <c r="A478" s="10">
        <v>477</v>
      </c>
      <c r="B478" s="11" t="s">
        <v>974</v>
      </c>
      <c r="C478" s="12" t="s">
        <v>975</v>
      </c>
      <c r="D478" s="13" t="s">
        <v>48</v>
      </c>
      <c r="E478" s="14">
        <f t="shared" si="93"/>
        <v>2157813509433.78</v>
      </c>
      <c r="F478" s="15">
        <f t="shared" si="94"/>
        <v>18357632214.91</v>
      </c>
      <c r="G478" s="16">
        <v>5524766872.4799995</v>
      </c>
      <c r="H478" s="17"/>
      <c r="I478" s="17">
        <v>11111185285.92</v>
      </c>
      <c r="J478" s="17"/>
      <c r="K478" s="17">
        <v>-1748480149.3399999</v>
      </c>
      <c r="L478" s="17"/>
      <c r="M478" s="17">
        <v>3470160205.8499999</v>
      </c>
      <c r="N478" s="17"/>
      <c r="O478" s="17"/>
      <c r="P478" s="15">
        <f t="shared" si="95"/>
        <v>12691334485.369999</v>
      </c>
      <c r="Q478" s="17">
        <v>328246557.71999979</v>
      </c>
      <c r="R478" s="17">
        <v>12363087927.65</v>
      </c>
      <c r="S478" s="15">
        <f t="shared" si="96"/>
        <v>2109131515729.5</v>
      </c>
      <c r="T478" s="17">
        <v>132766546550</v>
      </c>
      <c r="U478" s="17">
        <v>182411243329.50201</v>
      </c>
      <c r="V478" s="17">
        <v>635157840244</v>
      </c>
      <c r="W478" s="17">
        <v>1613257121177</v>
      </c>
      <c r="X478" s="17">
        <v>19139404267</v>
      </c>
      <c r="Y478" s="17">
        <v>146387191796</v>
      </c>
      <c r="Z478" s="17">
        <v>-619987831634.00195</v>
      </c>
      <c r="AA478" s="15">
        <f t="shared" si="97"/>
        <v>0</v>
      </c>
      <c r="AB478" s="17"/>
      <c r="AC478" s="15">
        <f t="shared" si="98"/>
        <v>17633027004</v>
      </c>
      <c r="AD478" s="17"/>
      <c r="AE478" s="17"/>
      <c r="AF478" s="17"/>
      <c r="AG478" s="17">
        <v>17633027004</v>
      </c>
      <c r="AH478" s="14">
        <f t="shared" si="99"/>
        <v>2157813509433.78</v>
      </c>
      <c r="AI478" s="15">
        <f t="shared" si="100"/>
        <v>128786471168</v>
      </c>
      <c r="AJ478" s="18">
        <f t="shared" si="101"/>
        <v>128786471168</v>
      </c>
      <c r="AK478" s="17">
        <v>405590544</v>
      </c>
      <c r="AL478" s="17"/>
      <c r="AM478" s="17"/>
      <c r="AN478" s="17"/>
      <c r="AO478" s="17">
        <v>13276943895</v>
      </c>
      <c r="AP478" s="17">
        <v>115103936729</v>
      </c>
      <c r="AQ478" s="18">
        <f t="shared" si="102"/>
        <v>0</v>
      </c>
      <c r="AR478" s="17"/>
      <c r="AS478" s="17"/>
      <c r="AT478" s="15">
        <f t="shared" si="103"/>
        <v>2029027038265.78</v>
      </c>
      <c r="AU478" s="18">
        <f t="shared" si="103"/>
        <v>2029027038265.78</v>
      </c>
      <c r="AV478" s="17">
        <v>2029027038265.78</v>
      </c>
    </row>
    <row r="479" spans="1:48" x14ac:dyDescent="0.25">
      <c r="A479" s="10">
        <v>478</v>
      </c>
      <c r="B479" s="11" t="s">
        <v>976</v>
      </c>
      <c r="C479" s="12" t="s">
        <v>977</v>
      </c>
      <c r="D479" s="13" t="s">
        <v>59</v>
      </c>
      <c r="E479" s="14">
        <f t="shared" si="93"/>
        <v>1875288706138.1062</v>
      </c>
      <c r="F479" s="15">
        <f t="shared" si="94"/>
        <v>52505436621.115997</v>
      </c>
      <c r="G479" s="16">
        <v>28749038235.276001</v>
      </c>
      <c r="H479" s="17"/>
      <c r="I479" s="17">
        <v>13354699138</v>
      </c>
      <c r="J479" s="17"/>
      <c r="K479" s="17">
        <v>-4746004557.1599998</v>
      </c>
      <c r="L479" s="17">
        <v>50000000</v>
      </c>
      <c r="M479" s="17">
        <v>15097703805</v>
      </c>
      <c r="N479" s="17"/>
      <c r="O479" s="17"/>
      <c r="P479" s="15">
        <f t="shared" si="95"/>
        <v>48368485615</v>
      </c>
      <c r="Q479" s="17"/>
      <c r="R479" s="17">
        <v>48368485615</v>
      </c>
      <c r="S479" s="15">
        <f t="shared" si="96"/>
        <v>1740262374968.8701</v>
      </c>
      <c r="T479" s="17">
        <v>187213612976.48999</v>
      </c>
      <c r="U479" s="17">
        <v>419709824250.83002</v>
      </c>
      <c r="V479" s="17">
        <v>550320197872.72998</v>
      </c>
      <c r="W479" s="17">
        <v>1054787513467.34</v>
      </c>
      <c r="X479" s="17">
        <v>39284563759.120003</v>
      </c>
      <c r="Y479" s="17">
        <v>173134610417.35999</v>
      </c>
      <c r="Z479" s="17">
        <v>-684187947775</v>
      </c>
      <c r="AA479" s="15">
        <f t="shared" si="97"/>
        <v>0</v>
      </c>
      <c r="AB479" s="17"/>
      <c r="AC479" s="15">
        <f t="shared" si="98"/>
        <v>34152408933.120003</v>
      </c>
      <c r="AD479" s="17">
        <v>5580910120.6499996</v>
      </c>
      <c r="AE479" s="17"/>
      <c r="AF479" s="17">
        <v>287946667</v>
      </c>
      <c r="AG479" s="17">
        <v>28283552145.470001</v>
      </c>
      <c r="AH479" s="14">
        <f t="shared" si="99"/>
        <v>1875288706138.106</v>
      </c>
      <c r="AI479" s="15">
        <f t="shared" si="100"/>
        <v>52270378952.619995</v>
      </c>
      <c r="AJ479" s="18">
        <f t="shared" si="101"/>
        <v>30144728402.619999</v>
      </c>
      <c r="AK479" s="17">
        <v>2406115847.8099999</v>
      </c>
      <c r="AL479" s="17"/>
      <c r="AM479" s="17"/>
      <c r="AN479" s="17">
        <v>4500000</v>
      </c>
      <c r="AO479" s="17">
        <v>2584632288.6700001</v>
      </c>
      <c r="AP479" s="17">
        <v>25149480266.139999</v>
      </c>
      <c r="AQ479" s="18">
        <f t="shared" si="102"/>
        <v>22125650550</v>
      </c>
      <c r="AR479" s="17">
        <v>22125650550</v>
      </c>
      <c r="AS479" s="17"/>
      <c r="AT479" s="15">
        <f t="shared" si="103"/>
        <v>1823018327185.4861</v>
      </c>
      <c r="AU479" s="18">
        <f t="shared" si="103"/>
        <v>1823018327185.4861</v>
      </c>
      <c r="AV479" s="17">
        <v>1823018327185.4861</v>
      </c>
    </row>
    <row r="480" spans="1:48" x14ac:dyDescent="0.25">
      <c r="A480" s="10">
        <v>479</v>
      </c>
      <c r="B480" s="11" t="s">
        <v>978</v>
      </c>
      <c r="C480" s="12" t="s">
        <v>979</v>
      </c>
      <c r="D480" s="13" t="s">
        <v>59</v>
      </c>
      <c r="E480" s="14">
        <f t="shared" si="93"/>
        <v>1744521332981.4099</v>
      </c>
      <c r="F480" s="15">
        <f t="shared" si="94"/>
        <v>38254601520.639999</v>
      </c>
      <c r="G480" s="16">
        <v>12585581569.5</v>
      </c>
      <c r="H480" s="17"/>
      <c r="I480" s="17">
        <v>20154381616.77</v>
      </c>
      <c r="J480" s="17">
        <v>6545455</v>
      </c>
      <c r="K480" s="17">
        <v>-2535732897.04</v>
      </c>
      <c r="L480" s="17">
        <v>91208333.340000004</v>
      </c>
      <c r="M480" s="17">
        <v>7952617443.0699997</v>
      </c>
      <c r="N480" s="17"/>
      <c r="O480" s="17"/>
      <c r="P480" s="15">
        <f t="shared" si="95"/>
        <v>31944481185.52</v>
      </c>
      <c r="Q480" s="17">
        <v>0</v>
      </c>
      <c r="R480" s="17">
        <v>31944481185.52</v>
      </c>
      <c r="S480" s="15">
        <f t="shared" si="96"/>
        <v>1654128505518.25</v>
      </c>
      <c r="T480" s="17">
        <v>616613558140</v>
      </c>
      <c r="U480" s="17">
        <v>293904087203.88</v>
      </c>
      <c r="V480" s="17">
        <v>540046039980.59998</v>
      </c>
      <c r="W480" s="17">
        <v>972462591315.40002</v>
      </c>
      <c r="X480" s="17">
        <v>59569096030</v>
      </c>
      <c r="Y480" s="17">
        <v>20485109900</v>
      </c>
      <c r="Z480" s="17">
        <v>-848951977051.63</v>
      </c>
      <c r="AA480" s="15">
        <f t="shared" si="97"/>
        <v>0</v>
      </c>
      <c r="AB480" s="17"/>
      <c r="AC480" s="15">
        <f t="shared" si="98"/>
        <v>20193744757</v>
      </c>
      <c r="AD480" s="17">
        <v>42925000</v>
      </c>
      <c r="AE480" s="17"/>
      <c r="AF480" s="17">
        <v>1068367499</v>
      </c>
      <c r="AG480" s="17">
        <v>19082452258</v>
      </c>
      <c r="AH480" s="14">
        <f t="shared" si="99"/>
        <v>1744521332981.4102</v>
      </c>
      <c r="AI480" s="15">
        <f t="shared" si="100"/>
        <v>54512147003.369995</v>
      </c>
      <c r="AJ480" s="18">
        <f t="shared" si="101"/>
        <v>54512147003.369995</v>
      </c>
      <c r="AK480" s="17">
        <v>605526584.37</v>
      </c>
      <c r="AL480" s="17"/>
      <c r="AM480" s="17"/>
      <c r="AN480" s="17"/>
      <c r="AO480" s="17">
        <v>17548188538</v>
      </c>
      <c r="AP480" s="17">
        <v>36358431881</v>
      </c>
      <c r="AQ480" s="18">
        <f t="shared" si="102"/>
        <v>0</v>
      </c>
      <c r="AR480" s="17"/>
      <c r="AS480" s="17"/>
      <c r="AT480" s="15">
        <f t="shared" si="103"/>
        <v>1690009185978.04</v>
      </c>
      <c r="AU480" s="18">
        <f t="shared" si="103"/>
        <v>1690009185978.04</v>
      </c>
      <c r="AV480" s="17">
        <v>1690009185978.04</v>
      </c>
    </row>
    <row r="481" spans="1:48" x14ac:dyDescent="0.25">
      <c r="A481" s="10">
        <v>480</v>
      </c>
      <c r="B481" s="11" t="s">
        <v>980</v>
      </c>
      <c r="C481" s="12" t="s">
        <v>981</v>
      </c>
      <c r="D481" s="13" t="s">
        <v>59</v>
      </c>
      <c r="E481" s="14">
        <f t="shared" si="93"/>
        <v>1349754964908.52</v>
      </c>
      <c r="F481" s="15">
        <f t="shared" si="94"/>
        <v>102975413624.84001</v>
      </c>
      <c r="G481" s="16">
        <v>82568407497.600006</v>
      </c>
      <c r="H481" s="17"/>
      <c r="I481" s="17">
        <v>6751988576</v>
      </c>
      <c r="J481" s="17"/>
      <c r="K481" s="17">
        <v>-438050210.72000003</v>
      </c>
      <c r="L481" s="17">
        <v>260916666.66</v>
      </c>
      <c r="M481" s="17">
        <v>13832151095.299999</v>
      </c>
      <c r="N481" s="17"/>
      <c r="O481" s="17"/>
      <c r="P481" s="15">
        <f t="shared" si="95"/>
        <v>3000000000</v>
      </c>
      <c r="Q481" s="17"/>
      <c r="R481" s="17">
        <v>3000000000</v>
      </c>
      <c r="S481" s="15">
        <f t="shared" si="96"/>
        <v>1226583194324.1699</v>
      </c>
      <c r="T481" s="17">
        <v>130386730290</v>
      </c>
      <c r="U481" s="17">
        <v>249465468688.54001</v>
      </c>
      <c r="V481" s="17">
        <v>685680854672.66003</v>
      </c>
      <c r="W481" s="17">
        <v>704243144819.56995</v>
      </c>
      <c r="X481" s="17">
        <v>8550342251.7700005</v>
      </c>
      <c r="Y481" s="17">
        <v>60578664199.879997</v>
      </c>
      <c r="Z481" s="17">
        <v>-612322010598.25</v>
      </c>
      <c r="AA481" s="15">
        <f t="shared" si="97"/>
        <v>0</v>
      </c>
      <c r="AB481" s="17"/>
      <c r="AC481" s="15">
        <f t="shared" si="98"/>
        <v>17196356959.509998</v>
      </c>
      <c r="AD481" s="17">
        <v>1559721132.6800001</v>
      </c>
      <c r="AE481" s="17"/>
      <c r="AF481" s="17">
        <v>289868000</v>
      </c>
      <c r="AG481" s="17">
        <v>15346767826.83</v>
      </c>
      <c r="AH481" s="14">
        <f t="shared" si="99"/>
        <v>1349754964908.51</v>
      </c>
      <c r="AI481" s="15">
        <f t="shared" si="100"/>
        <v>19261725942.610001</v>
      </c>
      <c r="AJ481" s="18">
        <f t="shared" si="101"/>
        <v>19261725942.610001</v>
      </c>
      <c r="AK481" s="17">
        <v>310014166.48000002</v>
      </c>
      <c r="AL481" s="17"/>
      <c r="AM481" s="17"/>
      <c r="AN481" s="17"/>
      <c r="AO481" s="17">
        <v>18108784121.130001</v>
      </c>
      <c r="AP481" s="17">
        <v>842927655</v>
      </c>
      <c r="AQ481" s="18">
        <f t="shared" si="102"/>
        <v>0</v>
      </c>
      <c r="AR481" s="17"/>
      <c r="AS481" s="17"/>
      <c r="AT481" s="15">
        <f t="shared" si="103"/>
        <v>1330493238965.8999</v>
      </c>
      <c r="AU481" s="18">
        <f t="shared" si="103"/>
        <v>1330493238965.8999</v>
      </c>
      <c r="AV481" s="17">
        <v>1330493238965.8999</v>
      </c>
    </row>
    <row r="482" spans="1:48" x14ac:dyDescent="0.25">
      <c r="A482" s="10">
        <v>481</v>
      </c>
      <c r="B482" s="11" t="s">
        <v>982</v>
      </c>
      <c r="C482" s="12" t="s">
        <v>983</v>
      </c>
      <c r="D482" s="13" t="s">
        <v>48</v>
      </c>
      <c r="E482" s="14">
        <f t="shared" si="93"/>
        <v>1500009412237</v>
      </c>
      <c r="F482" s="15">
        <f t="shared" si="94"/>
        <v>59301916774</v>
      </c>
      <c r="G482" s="16">
        <v>31835430046</v>
      </c>
      <c r="H482" s="17"/>
      <c r="I482" s="17">
        <v>17749860244</v>
      </c>
      <c r="J482" s="17">
        <v>1048699703</v>
      </c>
      <c r="K482" s="17">
        <v>-8348121251</v>
      </c>
      <c r="L482" s="17"/>
      <c r="M482" s="17">
        <v>17016048032</v>
      </c>
      <c r="N482" s="17"/>
      <c r="O482" s="17"/>
      <c r="P482" s="15">
        <f t="shared" si="95"/>
        <v>18851248200</v>
      </c>
      <c r="Q482" s="17"/>
      <c r="R482" s="17">
        <v>18851248200</v>
      </c>
      <c r="S482" s="15">
        <f t="shared" si="96"/>
        <v>1406078635539</v>
      </c>
      <c r="T482" s="17">
        <v>185929862400</v>
      </c>
      <c r="U482" s="17">
        <v>229579161451</v>
      </c>
      <c r="V482" s="17">
        <v>525355184650</v>
      </c>
      <c r="W482" s="17">
        <v>962693659203</v>
      </c>
      <c r="X482" s="17">
        <v>6746854294</v>
      </c>
      <c r="Y482" s="17">
        <v>15008826229</v>
      </c>
      <c r="Z482" s="17">
        <v>-519234912688</v>
      </c>
      <c r="AA482" s="15">
        <f t="shared" si="97"/>
        <v>0</v>
      </c>
      <c r="AB482" s="17"/>
      <c r="AC482" s="15">
        <f t="shared" si="98"/>
        <v>15777611724</v>
      </c>
      <c r="AD482" s="17"/>
      <c r="AE482" s="17"/>
      <c r="AF482" s="17">
        <v>6251957488</v>
      </c>
      <c r="AG482" s="17">
        <v>9525654236</v>
      </c>
      <c r="AH482" s="14">
        <f t="shared" si="99"/>
        <v>1500009412237</v>
      </c>
      <c r="AI482" s="15">
        <f t="shared" si="100"/>
        <v>3064357233</v>
      </c>
      <c r="AJ482" s="18">
        <f t="shared" si="101"/>
        <v>3064357233</v>
      </c>
      <c r="AK482" s="17">
        <v>47462075</v>
      </c>
      <c r="AL482" s="17"/>
      <c r="AM482" s="17"/>
      <c r="AN482" s="17">
        <v>7120220</v>
      </c>
      <c r="AO482" s="17">
        <v>2192269714</v>
      </c>
      <c r="AP482" s="17">
        <v>817505224</v>
      </c>
      <c r="AQ482" s="18">
        <f t="shared" si="102"/>
        <v>0</v>
      </c>
      <c r="AR482" s="17"/>
      <c r="AS482" s="17"/>
      <c r="AT482" s="15">
        <f t="shared" ref="AT482:AU501" si="104">SUM(AU482)</f>
        <v>1496945055004</v>
      </c>
      <c r="AU482" s="18">
        <f t="shared" si="104"/>
        <v>1496945055004</v>
      </c>
      <c r="AV482" s="17">
        <v>1496945055004</v>
      </c>
    </row>
    <row r="483" spans="1:48" x14ac:dyDescent="0.25">
      <c r="A483" s="10">
        <v>482</v>
      </c>
      <c r="B483" s="11" t="s">
        <v>984</v>
      </c>
      <c r="C483" s="12" t="s">
        <v>985</v>
      </c>
      <c r="D483" s="13" t="s">
        <v>48</v>
      </c>
      <c r="E483" s="14">
        <f t="shared" si="93"/>
        <v>996528808316.14001</v>
      </c>
      <c r="F483" s="15">
        <f t="shared" si="94"/>
        <v>24771760985.770004</v>
      </c>
      <c r="G483" s="16">
        <v>2682873245.3500004</v>
      </c>
      <c r="H483" s="17"/>
      <c r="I483" s="17">
        <v>4737450412.8100004</v>
      </c>
      <c r="J483" s="17">
        <v>5075638495.8500004</v>
      </c>
      <c r="K483" s="17">
        <v>-678661426.69000006</v>
      </c>
      <c r="L483" s="17">
        <v>121333333.34</v>
      </c>
      <c r="M483" s="17">
        <v>12833126925.110001</v>
      </c>
      <c r="N483" s="17"/>
      <c r="O483" s="17"/>
      <c r="P483" s="15">
        <f t="shared" si="95"/>
        <v>3965444301.98</v>
      </c>
      <c r="Q483" s="17"/>
      <c r="R483" s="17">
        <v>3965444301.98</v>
      </c>
      <c r="S483" s="15">
        <f t="shared" si="96"/>
        <v>964712304995.06006</v>
      </c>
      <c r="T483" s="17">
        <v>111764825773.10001</v>
      </c>
      <c r="U483" s="17">
        <v>245249707381.70999</v>
      </c>
      <c r="V483" s="17">
        <v>292322762999</v>
      </c>
      <c r="W483" s="17">
        <v>438488442768.63</v>
      </c>
      <c r="X483" s="17">
        <v>17747995524</v>
      </c>
      <c r="Y483" s="17">
        <v>121596637351.62</v>
      </c>
      <c r="Z483" s="17">
        <v>-262458066803</v>
      </c>
      <c r="AA483" s="15">
        <f t="shared" si="97"/>
        <v>0</v>
      </c>
      <c r="AB483" s="17"/>
      <c r="AC483" s="15">
        <f t="shared" si="98"/>
        <v>3079298033.3299999</v>
      </c>
      <c r="AD483" s="17"/>
      <c r="AE483" s="17"/>
      <c r="AF483" s="17">
        <v>27408333.329999998</v>
      </c>
      <c r="AG483" s="17">
        <v>3051889700</v>
      </c>
      <c r="AH483" s="14">
        <f t="shared" si="99"/>
        <v>996528808316.14001</v>
      </c>
      <c r="AI483" s="15">
        <f t="shared" si="100"/>
        <v>42674407118.580002</v>
      </c>
      <c r="AJ483" s="18">
        <f t="shared" si="101"/>
        <v>42674407118.580002</v>
      </c>
      <c r="AK483" s="17">
        <v>5534828629.7200003</v>
      </c>
      <c r="AL483" s="17"/>
      <c r="AM483" s="17"/>
      <c r="AN483" s="17">
        <v>275583333</v>
      </c>
      <c r="AO483" s="17">
        <v>5740475597</v>
      </c>
      <c r="AP483" s="17">
        <v>31123519558.860001</v>
      </c>
      <c r="AQ483" s="18">
        <f t="shared" si="102"/>
        <v>0</v>
      </c>
      <c r="AR483" s="17"/>
      <c r="AS483" s="17"/>
      <c r="AT483" s="15">
        <f t="shared" si="104"/>
        <v>953854401197.56006</v>
      </c>
      <c r="AU483" s="18">
        <f t="shared" si="104"/>
        <v>953854401197.56006</v>
      </c>
      <c r="AV483" s="17">
        <v>953854401197.56006</v>
      </c>
    </row>
    <row r="484" spans="1:48" x14ac:dyDescent="0.25">
      <c r="A484" s="10">
        <v>483</v>
      </c>
      <c r="B484" s="11" t="s">
        <v>986</v>
      </c>
      <c r="C484" s="12" t="s">
        <v>987</v>
      </c>
      <c r="D484" s="13" t="s">
        <v>59</v>
      </c>
      <c r="E484" s="14">
        <f t="shared" si="93"/>
        <v>1186228043673.0232</v>
      </c>
      <c r="F484" s="15">
        <f t="shared" si="94"/>
        <v>81540685423.338013</v>
      </c>
      <c r="G484" s="16">
        <v>18099718130.968002</v>
      </c>
      <c r="H484" s="17"/>
      <c r="I484" s="17">
        <v>52127130634</v>
      </c>
      <c r="J484" s="17">
        <v>3449333150</v>
      </c>
      <c r="K484" s="17">
        <v>-155563832.19999999</v>
      </c>
      <c r="L484" s="17">
        <v>234583334</v>
      </c>
      <c r="M484" s="17">
        <v>7785484006.5699997</v>
      </c>
      <c r="N484" s="17"/>
      <c r="O484" s="17"/>
      <c r="P484" s="15">
        <f t="shared" si="95"/>
        <v>1664971691</v>
      </c>
      <c r="Q484" s="17"/>
      <c r="R484" s="17">
        <v>1664971691</v>
      </c>
      <c r="S484" s="15">
        <f t="shared" si="96"/>
        <v>1056283462218.53</v>
      </c>
      <c r="T484" s="17">
        <v>85314568748</v>
      </c>
      <c r="U484" s="17">
        <v>173917004984.39001</v>
      </c>
      <c r="V484" s="17">
        <v>240814937629.91</v>
      </c>
      <c r="W484" s="17">
        <v>549343557707.46002</v>
      </c>
      <c r="X484" s="17">
        <v>2591694170.1300001</v>
      </c>
      <c r="Y484" s="17">
        <v>164773829420.95999</v>
      </c>
      <c r="Z484" s="17">
        <v>-160472130442.32001</v>
      </c>
      <c r="AA484" s="15">
        <f t="shared" si="97"/>
        <v>0</v>
      </c>
      <c r="AB484" s="17"/>
      <c r="AC484" s="15">
        <f t="shared" si="98"/>
        <v>46738924340.154999</v>
      </c>
      <c r="AD484" s="17"/>
      <c r="AE484" s="17"/>
      <c r="AF484" s="17"/>
      <c r="AG484" s="17">
        <v>46738924340.154999</v>
      </c>
      <c r="AH484" s="14">
        <f t="shared" si="99"/>
        <v>1186228043672.998</v>
      </c>
      <c r="AI484" s="15">
        <f t="shared" si="100"/>
        <v>45536737216.897995</v>
      </c>
      <c r="AJ484" s="18">
        <f t="shared" si="101"/>
        <v>45536737216.897995</v>
      </c>
      <c r="AK484" s="17">
        <v>19235057870.237999</v>
      </c>
      <c r="AL484" s="17"/>
      <c r="AM484" s="17"/>
      <c r="AN484" s="17"/>
      <c r="AO484" s="17"/>
      <c r="AP484" s="17">
        <v>26301679346.66</v>
      </c>
      <c r="AQ484" s="18">
        <f t="shared" si="102"/>
        <v>0</v>
      </c>
      <c r="AR484" s="17"/>
      <c r="AS484" s="17"/>
      <c r="AT484" s="15">
        <f t="shared" si="104"/>
        <v>1140691306456.1001</v>
      </c>
      <c r="AU484" s="18">
        <f t="shared" si="104"/>
        <v>1140691306456.1001</v>
      </c>
      <c r="AV484" s="17">
        <v>1140691306456.1001</v>
      </c>
    </row>
    <row r="485" spans="1:48" x14ac:dyDescent="0.25">
      <c r="A485" s="10">
        <v>484</v>
      </c>
      <c r="B485" s="11" t="s">
        <v>988</v>
      </c>
      <c r="C485" s="12" t="s">
        <v>1186</v>
      </c>
      <c r="D485" s="13" t="s">
        <v>48</v>
      </c>
      <c r="E485" s="14">
        <f t="shared" si="93"/>
        <v>17096535268555.758</v>
      </c>
      <c r="F485" s="15">
        <f t="shared" si="94"/>
        <v>1245982369031.8826</v>
      </c>
      <c r="G485" s="16">
        <v>1080176954633.7046</v>
      </c>
      <c r="H485" s="17"/>
      <c r="I485" s="17">
        <v>6959049296.0500002</v>
      </c>
      <c r="J485" s="17">
        <v>6587577876.9700003</v>
      </c>
      <c r="K485" s="17"/>
      <c r="L485" s="17">
        <v>4160823359.2380786</v>
      </c>
      <c r="M485" s="17">
        <v>148097963865.92001</v>
      </c>
      <c r="N485" s="17"/>
      <c r="O485" s="17"/>
      <c r="P485" s="15">
        <f t="shared" si="95"/>
        <v>897692425502.97998</v>
      </c>
      <c r="Q485" s="17"/>
      <c r="R485" s="17">
        <v>897692425502.97998</v>
      </c>
      <c r="S485" s="15">
        <f t="shared" si="96"/>
        <v>14652540681379.094</v>
      </c>
      <c r="T485" s="17">
        <v>8757076274950.8994</v>
      </c>
      <c r="U485" s="17">
        <v>2233684989061.5298</v>
      </c>
      <c r="V485" s="17">
        <v>3155062834041.3501</v>
      </c>
      <c r="W485" s="17">
        <v>6208827426277.9023</v>
      </c>
      <c r="X485" s="17">
        <v>143877783240.10962</v>
      </c>
      <c r="Y485" s="17">
        <v>126825091870.44</v>
      </c>
      <c r="Z485" s="17">
        <v>-5972813718063.1357</v>
      </c>
      <c r="AA485" s="15">
        <f t="shared" si="97"/>
        <v>0</v>
      </c>
      <c r="AB485" s="17"/>
      <c r="AC485" s="15">
        <f t="shared" si="98"/>
        <v>300319792641.79993</v>
      </c>
      <c r="AD485" s="17">
        <v>192845926.16999999</v>
      </c>
      <c r="AE485" s="17"/>
      <c r="AF485" s="17">
        <v>23593669001.919998</v>
      </c>
      <c r="AG485" s="17">
        <v>276533277713.7099</v>
      </c>
      <c r="AH485" s="14">
        <f t="shared" si="99"/>
        <v>17096535268555.559</v>
      </c>
      <c r="AI485" s="15">
        <f t="shared" si="100"/>
        <v>268978514736.65891</v>
      </c>
      <c r="AJ485" s="18">
        <f t="shared" si="101"/>
        <v>268978514736.65891</v>
      </c>
      <c r="AK485" s="17">
        <v>227395677.23999977</v>
      </c>
      <c r="AL485" s="17"/>
      <c r="AM485" s="17"/>
      <c r="AN485" s="17">
        <v>63593753.418904006</v>
      </c>
      <c r="AO485" s="17">
        <v>265836204250</v>
      </c>
      <c r="AP485" s="17">
        <v>2851321056</v>
      </c>
      <c r="AQ485" s="18">
        <f t="shared" si="102"/>
        <v>0</v>
      </c>
      <c r="AR485" s="17"/>
      <c r="AS485" s="17"/>
      <c r="AT485" s="15">
        <f t="shared" si="104"/>
        <v>16827556753818.9</v>
      </c>
      <c r="AU485" s="18">
        <f t="shared" si="104"/>
        <v>16827556753818.9</v>
      </c>
      <c r="AV485" s="17">
        <v>16827556753818.9</v>
      </c>
    </row>
    <row r="486" spans="1:48" x14ac:dyDescent="0.25">
      <c r="A486" s="10">
        <v>485</v>
      </c>
      <c r="B486" s="11" t="s">
        <v>989</v>
      </c>
      <c r="C486" s="12" t="s">
        <v>990</v>
      </c>
      <c r="D486" s="13" t="s">
        <v>48</v>
      </c>
      <c r="E486" s="14">
        <f t="shared" si="93"/>
        <v>4140801892178.8564</v>
      </c>
      <c r="F486" s="15">
        <f t="shared" si="94"/>
        <v>482238388103.96002</v>
      </c>
      <c r="G486" s="16">
        <v>252955046741.45001</v>
      </c>
      <c r="H486" s="17"/>
      <c r="I486" s="17">
        <v>33915002792</v>
      </c>
      <c r="J486" s="17">
        <v>42510617806</v>
      </c>
      <c r="K486" s="17">
        <v>-13585034383.48</v>
      </c>
      <c r="L486" s="17">
        <v>402500553.60000002</v>
      </c>
      <c r="M486" s="17">
        <v>166040254594.39001</v>
      </c>
      <c r="N486" s="17"/>
      <c r="O486" s="17"/>
      <c r="P486" s="15">
        <f t="shared" si="95"/>
        <v>110655062378.63998</v>
      </c>
      <c r="Q486" s="17"/>
      <c r="R486" s="17">
        <v>110655062378.63998</v>
      </c>
      <c r="S486" s="15">
        <f t="shared" si="96"/>
        <v>3525083468375.4604</v>
      </c>
      <c r="T486" s="17">
        <v>529681713827.34003</v>
      </c>
      <c r="U486" s="17">
        <v>462504953783.53998</v>
      </c>
      <c r="V486" s="17">
        <v>1127075400026.74</v>
      </c>
      <c r="W486" s="17">
        <v>4827266540608.46</v>
      </c>
      <c r="X486" s="17">
        <v>183255903655.75</v>
      </c>
      <c r="Y486" s="17">
        <v>8709697430</v>
      </c>
      <c r="Z486" s="17">
        <v>-3613410740956.3696</v>
      </c>
      <c r="AA486" s="15">
        <f t="shared" si="97"/>
        <v>0</v>
      </c>
      <c r="AB486" s="17"/>
      <c r="AC486" s="15">
        <f t="shared" si="98"/>
        <v>22824973320.796009</v>
      </c>
      <c r="AD486" s="17"/>
      <c r="AE486" s="17">
        <v>963498350.44000053</v>
      </c>
      <c r="AF486" s="17">
        <v>374194500.00601387</v>
      </c>
      <c r="AG486" s="17">
        <v>21487280470.349995</v>
      </c>
      <c r="AH486" s="14">
        <f t="shared" si="99"/>
        <v>4140801892178.8564</v>
      </c>
      <c r="AI486" s="15">
        <f t="shared" si="100"/>
        <v>29313033263.060005</v>
      </c>
      <c r="AJ486" s="18">
        <f t="shared" si="101"/>
        <v>29313033263.060005</v>
      </c>
      <c r="AK486" s="17"/>
      <c r="AL486" s="17"/>
      <c r="AM486" s="17"/>
      <c r="AN486" s="17">
        <v>753917558.32999992</v>
      </c>
      <c r="AO486" s="17">
        <v>14026292759</v>
      </c>
      <c r="AP486" s="17">
        <v>14532822945.730003</v>
      </c>
      <c r="AQ486" s="18">
        <f t="shared" si="102"/>
        <v>0</v>
      </c>
      <c r="AR486" s="17"/>
      <c r="AS486" s="17"/>
      <c r="AT486" s="15">
        <f t="shared" si="104"/>
        <v>4111488858915.7964</v>
      </c>
      <c r="AU486" s="18">
        <f t="shared" si="104"/>
        <v>4111488858915.7964</v>
      </c>
      <c r="AV486" s="17">
        <v>4111488858915.7964</v>
      </c>
    </row>
    <row r="487" spans="1:48" x14ac:dyDescent="0.25">
      <c r="A487" s="10">
        <v>486</v>
      </c>
      <c r="B487" s="11" t="s">
        <v>991</v>
      </c>
      <c r="C487" s="12" t="s">
        <v>992</v>
      </c>
      <c r="D487" s="13" t="s">
        <v>59</v>
      </c>
      <c r="E487" s="14">
        <f t="shared" si="93"/>
        <v>2920488816249.3101</v>
      </c>
      <c r="F487" s="15">
        <f t="shared" si="94"/>
        <v>182076389850.48001</v>
      </c>
      <c r="G487" s="16">
        <v>93620140679.940002</v>
      </c>
      <c r="H487" s="17"/>
      <c r="I487" s="17">
        <v>143641485898</v>
      </c>
      <c r="J487" s="17">
        <v>2947700428</v>
      </c>
      <c r="K487" s="17">
        <v>-92971825129.039993</v>
      </c>
      <c r="L487" s="17">
        <v>66333333.329999998</v>
      </c>
      <c r="M487" s="17">
        <v>34772554640.25</v>
      </c>
      <c r="N487" s="17"/>
      <c r="O487" s="17"/>
      <c r="P487" s="15">
        <f t="shared" si="95"/>
        <v>82887511259.130005</v>
      </c>
      <c r="Q487" s="17">
        <v>700000000</v>
      </c>
      <c r="R487" s="17">
        <v>82187511259.130005</v>
      </c>
      <c r="S487" s="15">
        <f t="shared" si="96"/>
        <v>2635646138369.3604</v>
      </c>
      <c r="T487" s="17">
        <v>301135926818.73999</v>
      </c>
      <c r="U487" s="17">
        <v>526709242038.35999</v>
      </c>
      <c r="V487" s="17">
        <v>1301055776484.3401</v>
      </c>
      <c r="W487" s="17">
        <v>1207286000249.97</v>
      </c>
      <c r="X487" s="17">
        <v>541337152236.03998</v>
      </c>
      <c r="Y487" s="17">
        <v>29428174501.450001</v>
      </c>
      <c r="Z487" s="17">
        <v>-1271306133959.54</v>
      </c>
      <c r="AA487" s="15">
        <f t="shared" si="97"/>
        <v>0</v>
      </c>
      <c r="AB487" s="17"/>
      <c r="AC487" s="15">
        <f t="shared" si="98"/>
        <v>19878776770.340008</v>
      </c>
      <c r="AD487" s="17"/>
      <c r="AE487" s="17">
        <v>2189454461.6599998</v>
      </c>
      <c r="AF487" s="17">
        <v>2712532875</v>
      </c>
      <c r="AG487" s="17">
        <v>14976789433.680008</v>
      </c>
      <c r="AH487" s="14">
        <f t="shared" si="99"/>
        <v>2920488816249.3101</v>
      </c>
      <c r="AI487" s="15">
        <f t="shared" si="100"/>
        <v>33864074092.900002</v>
      </c>
      <c r="AJ487" s="18">
        <f t="shared" si="101"/>
        <v>33864074092.900002</v>
      </c>
      <c r="AK487" s="17">
        <v>9396793</v>
      </c>
      <c r="AL487" s="17"/>
      <c r="AM487" s="17"/>
      <c r="AN487" s="17">
        <v>7150000</v>
      </c>
      <c r="AO487" s="17">
        <v>33846734031.900002</v>
      </c>
      <c r="AP487" s="17">
        <v>793268</v>
      </c>
      <c r="AQ487" s="18">
        <f t="shared" si="102"/>
        <v>0</v>
      </c>
      <c r="AR487" s="17"/>
      <c r="AS487" s="17"/>
      <c r="AT487" s="15">
        <f t="shared" si="104"/>
        <v>2886624742156.4102</v>
      </c>
      <c r="AU487" s="18">
        <f t="shared" si="104"/>
        <v>2886624742156.4102</v>
      </c>
      <c r="AV487" s="17">
        <v>2886624742156.4102</v>
      </c>
    </row>
    <row r="488" spans="1:48" x14ac:dyDescent="0.25">
      <c r="A488" s="10">
        <v>487</v>
      </c>
      <c r="B488" s="11" t="s">
        <v>993</v>
      </c>
      <c r="C488" s="12" t="s">
        <v>994</v>
      </c>
      <c r="D488" s="13" t="s">
        <v>59</v>
      </c>
      <c r="E488" s="14">
        <f t="shared" si="93"/>
        <v>3858002501553.54</v>
      </c>
      <c r="F488" s="15">
        <f t="shared" si="94"/>
        <v>682679972079.65002</v>
      </c>
      <c r="G488" s="16">
        <v>324346350039.27002</v>
      </c>
      <c r="H488" s="17"/>
      <c r="I488" s="17">
        <v>311696297767.96997</v>
      </c>
      <c r="J488" s="17">
        <v>17310671066.040001</v>
      </c>
      <c r="K488" s="17">
        <v>-173161740644.29999</v>
      </c>
      <c r="L488" s="17">
        <v>217679117.33000001</v>
      </c>
      <c r="M488" s="17">
        <v>202270714733.34</v>
      </c>
      <c r="N488" s="17"/>
      <c r="O488" s="17"/>
      <c r="P488" s="15">
        <f t="shared" si="95"/>
        <v>206765959209.63</v>
      </c>
      <c r="Q488" s="17"/>
      <c r="R488" s="17">
        <v>206765959209.63</v>
      </c>
      <c r="S488" s="15">
        <f t="shared" si="96"/>
        <v>2823300637454.0098</v>
      </c>
      <c r="T488" s="17">
        <v>520420873316.89001</v>
      </c>
      <c r="U488" s="17">
        <v>867123452499.27002</v>
      </c>
      <c r="V488" s="17">
        <v>1429822524244.1399</v>
      </c>
      <c r="W488" s="17">
        <v>1731431725137.48</v>
      </c>
      <c r="X488" s="17">
        <v>34517378227</v>
      </c>
      <c r="Y488" s="17">
        <v>159835939140.66</v>
      </c>
      <c r="Z488" s="17">
        <v>-1919851255111.4299</v>
      </c>
      <c r="AA488" s="15">
        <f t="shared" si="97"/>
        <v>0</v>
      </c>
      <c r="AB488" s="17"/>
      <c r="AC488" s="15">
        <f t="shared" si="98"/>
        <v>145255932810.25</v>
      </c>
      <c r="AD488" s="17"/>
      <c r="AE488" s="17">
        <v>2431888676</v>
      </c>
      <c r="AF488" s="17">
        <v>2438300656.25</v>
      </c>
      <c r="AG488" s="17">
        <v>140385743478</v>
      </c>
      <c r="AH488" s="14">
        <f t="shared" si="99"/>
        <v>3858002501553.54</v>
      </c>
      <c r="AI488" s="15">
        <f t="shared" si="100"/>
        <v>58338605475.959999</v>
      </c>
      <c r="AJ488" s="18">
        <f t="shared" si="101"/>
        <v>58338605475.959999</v>
      </c>
      <c r="AK488" s="17">
        <v>626231954.26999998</v>
      </c>
      <c r="AL488" s="17"/>
      <c r="AM488" s="17"/>
      <c r="AN488" s="17">
        <v>1108057634</v>
      </c>
      <c r="AO488" s="17">
        <v>5995212444.9399996</v>
      </c>
      <c r="AP488" s="17">
        <v>50609103442.75</v>
      </c>
      <c r="AQ488" s="18">
        <f t="shared" si="102"/>
        <v>0</v>
      </c>
      <c r="AR488" s="17"/>
      <c r="AS488" s="17"/>
      <c r="AT488" s="15">
        <f t="shared" si="104"/>
        <v>3799663896077.5801</v>
      </c>
      <c r="AU488" s="18">
        <f t="shared" si="104"/>
        <v>3799663896077.5801</v>
      </c>
      <c r="AV488" s="17">
        <v>3799663896077.5801</v>
      </c>
    </row>
    <row r="489" spans="1:48" x14ac:dyDescent="0.25">
      <c r="A489" s="10">
        <v>488</v>
      </c>
      <c r="B489" s="11" t="s">
        <v>995</v>
      </c>
      <c r="C489" s="12" t="s">
        <v>996</v>
      </c>
      <c r="D489" s="13" t="s">
        <v>48</v>
      </c>
      <c r="E489" s="14">
        <f t="shared" si="93"/>
        <v>14356043519847.238</v>
      </c>
      <c r="F489" s="15">
        <f t="shared" si="94"/>
        <v>1408085249567.7002</v>
      </c>
      <c r="G489" s="16">
        <v>834553445538.16003</v>
      </c>
      <c r="H489" s="17"/>
      <c r="I489" s="17">
        <v>831283872568</v>
      </c>
      <c r="J489" s="17"/>
      <c r="K489" s="17">
        <v>-585485226017</v>
      </c>
      <c r="L489" s="17">
        <v>190041666.66999999</v>
      </c>
      <c r="M489" s="17">
        <v>327543115811.87</v>
      </c>
      <c r="N489" s="17"/>
      <c r="O489" s="17"/>
      <c r="P489" s="15">
        <f t="shared" si="95"/>
        <v>1049107131081.91</v>
      </c>
      <c r="Q489" s="17">
        <v>20828676247</v>
      </c>
      <c r="R489" s="17">
        <v>1028278454834.91</v>
      </c>
      <c r="S489" s="15">
        <f t="shared" si="96"/>
        <v>11573019189019.27</v>
      </c>
      <c r="T489" s="17">
        <v>5064064958121</v>
      </c>
      <c r="U489" s="17">
        <v>1514818922013.8</v>
      </c>
      <c r="V489" s="17">
        <v>3962392759320.5898</v>
      </c>
      <c r="W489" s="17">
        <v>5890807420932.29</v>
      </c>
      <c r="X489" s="17">
        <v>60772544351.220001</v>
      </c>
      <c r="Y489" s="17">
        <v>162113230623.01001</v>
      </c>
      <c r="Z489" s="17">
        <v>-5081950646342.6396</v>
      </c>
      <c r="AA489" s="15">
        <f t="shared" si="97"/>
        <v>0</v>
      </c>
      <c r="AB489" s="17"/>
      <c r="AC489" s="15">
        <f t="shared" si="98"/>
        <v>325831950178.35999</v>
      </c>
      <c r="AD489" s="17">
        <v>128344368</v>
      </c>
      <c r="AE489" s="17"/>
      <c r="AF489" s="17">
        <v>26718750</v>
      </c>
      <c r="AG489" s="17">
        <v>325676887060.35999</v>
      </c>
      <c r="AH489" s="14">
        <f t="shared" si="99"/>
        <v>14356043519847.24</v>
      </c>
      <c r="AI489" s="15">
        <f t="shared" si="100"/>
        <v>69990976143.680008</v>
      </c>
      <c r="AJ489" s="18">
        <f t="shared" si="101"/>
        <v>69812067706.680008</v>
      </c>
      <c r="AK489" s="17">
        <v>2584788714</v>
      </c>
      <c r="AL489" s="17"/>
      <c r="AM489" s="17"/>
      <c r="AN489" s="17">
        <v>7321441100.8599997</v>
      </c>
      <c r="AO489" s="17">
        <v>46462297645.120003</v>
      </c>
      <c r="AP489" s="17">
        <v>13443540246.700001</v>
      </c>
      <c r="AQ489" s="18">
        <f t="shared" si="102"/>
        <v>178908437</v>
      </c>
      <c r="AR489" s="17"/>
      <c r="AS489" s="17">
        <v>178908437</v>
      </c>
      <c r="AT489" s="15">
        <f t="shared" si="104"/>
        <v>14286052543703.561</v>
      </c>
      <c r="AU489" s="18">
        <f t="shared" si="104"/>
        <v>14286052543703.561</v>
      </c>
      <c r="AV489" s="17">
        <v>14286052543703.561</v>
      </c>
    </row>
    <row r="490" spans="1:48" x14ac:dyDescent="0.25">
      <c r="A490" s="10">
        <v>489</v>
      </c>
      <c r="B490" s="11" t="s">
        <v>997</v>
      </c>
      <c r="C490" s="12" t="s">
        <v>998</v>
      </c>
      <c r="D490" s="13" t="s">
        <v>48</v>
      </c>
      <c r="E490" s="14">
        <f t="shared" si="93"/>
        <v>4520506103109</v>
      </c>
      <c r="F490" s="15">
        <f t="shared" si="94"/>
        <v>310146805583</v>
      </c>
      <c r="G490" s="16">
        <v>192902114842</v>
      </c>
      <c r="H490" s="17"/>
      <c r="I490" s="17">
        <v>165599602798</v>
      </c>
      <c r="J490" s="17">
        <v>33802652230</v>
      </c>
      <c r="K490" s="17">
        <v>-102612076080</v>
      </c>
      <c r="L490" s="17">
        <v>2639536814</v>
      </c>
      <c r="M490" s="17">
        <v>17814974979</v>
      </c>
      <c r="N490" s="17"/>
      <c r="O490" s="17"/>
      <c r="P490" s="15">
        <f t="shared" si="95"/>
        <v>1390816166246</v>
      </c>
      <c r="Q490" s="17">
        <v>5028832394</v>
      </c>
      <c r="R490" s="17">
        <v>1385787333852</v>
      </c>
      <c r="S490" s="15">
        <f t="shared" si="96"/>
        <v>2779496804419</v>
      </c>
      <c r="T490" s="17">
        <v>683799065335</v>
      </c>
      <c r="U490" s="17">
        <v>592607978460</v>
      </c>
      <c r="V490" s="17">
        <v>867884393534</v>
      </c>
      <c r="W490" s="17">
        <v>1710178685204</v>
      </c>
      <c r="X490" s="17">
        <v>118000635706</v>
      </c>
      <c r="Y490" s="17">
        <v>167456703571</v>
      </c>
      <c r="Z490" s="17">
        <v>-1360430657391</v>
      </c>
      <c r="AA490" s="15">
        <f t="shared" si="97"/>
        <v>0</v>
      </c>
      <c r="AB490" s="17"/>
      <c r="AC490" s="15">
        <f t="shared" si="98"/>
        <v>40046326861</v>
      </c>
      <c r="AD490" s="17">
        <v>216757841</v>
      </c>
      <c r="AE490" s="17"/>
      <c r="AF490" s="17">
        <v>8632011565</v>
      </c>
      <c r="AG490" s="17">
        <v>31197557455</v>
      </c>
      <c r="AH490" s="14">
        <f t="shared" si="99"/>
        <v>4520506103109</v>
      </c>
      <c r="AI490" s="15">
        <f t="shared" si="100"/>
        <v>21417730223</v>
      </c>
      <c r="AJ490" s="18">
        <f t="shared" si="101"/>
        <v>21417730223</v>
      </c>
      <c r="AK490" s="17"/>
      <c r="AL490" s="17"/>
      <c r="AM490" s="17"/>
      <c r="AN490" s="17">
        <v>830507033</v>
      </c>
      <c r="AO490" s="17">
        <v>1782127122</v>
      </c>
      <c r="AP490" s="17">
        <v>18805096068</v>
      </c>
      <c r="AQ490" s="18">
        <f t="shared" si="102"/>
        <v>0</v>
      </c>
      <c r="AR490" s="17"/>
      <c r="AS490" s="17"/>
      <c r="AT490" s="15">
        <f t="shared" si="104"/>
        <v>4499088372886</v>
      </c>
      <c r="AU490" s="18">
        <f t="shared" si="104"/>
        <v>4499088372886</v>
      </c>
      <c r="AV490" s="17">
        <v>4499088372886</v>
      </c>
    </row>
    <row r="491" spans="1:48" x14ac:dyDescent="0.25">
      <c r="A491" s="10">
        <v>490</v>
      </c>
      <c r="B491" s="11" t="s">
        <v>999</v>
      </c>
      <c r="C491" s="12" t="s">
        <v>1000</v>
      </c>
      <c r="D491" s="13" t="s">
        <v>48</v>
      </c>
      <c r="E491" s="14">
        <f t="shared" si="93"/>
        <v>7844681532354.1396</v>
      </c>
      <c r="F491" s="15">
        <f t="shared" si="94"/>
        <v>862290500847.23999</v>
      </c>
      <c r="G491" s="16">
        <v>561015406551.18005</v>
      </c>
      <c r="H491" s="17"/>
      <c r="I491" s="17">
        <v>1015875784057</v>
      </c>
      <c r="J491" s="17">
        <v>21444734057.669998</v>
      </c>
      <c r="K491" s="17">
        <v>-824802243883.66003</v>
      </c>
      <c r="L491" s="17">
        <v>405488281.31999999</v>
      </c>
      <c r="M491" s="17">
        <v>88351331783.729996</v>
      </c>
      <c r="N491" s="17"/>
      <c r="O491" s="17"/>
      <c r="P491" s="15">
        <f t="shared" si="95"/>
        <v>133447552859.11</v>
      </c>
      <c r="Q491" s="17"/>
      <c r="R491" s="17">
        <v>133447552859.11</v>
      </c>
      <c r="S491" s="15">
        <f t="shared" si="96"/>
        <v>6734476475746.0996</v>
      </c>
      <c r="T491" s="17">
        <v>3309229865529.6602</v>
      </c>
      <c r="U491" s="17">
        <v>1335429086208.5601</v>
      </c>
      <c r="V491" s="17">
        <v>2101507177912.4697</v>
      </c>
      <c r="W491" s="17">
        <v>4078432713088.3799</v>
      </c>
      <c r="X491" s="17">
        <v>89471064559.869995</v>
      </c>
      <c r="Y491" s="17">
        <v>44311224838.589996</v>
      </c>
      <c r="Z491" s="17">
        <v>-4223904656391.4302</v>
      </c>
      <c r="AA491" s="15">
        <f t="shared" si="97"/>
        <v>0</v>
      </c>
      <c r="AB491" s="17"/>
      <c r="AC491" s="15">
        <f t="shared" si="98"/>
        <v>114467002901.69</v>
      </c>
      <c r="AD491" s="17">
        <v>18745833.329999998</v>
      </c>
      <c r="AE491" s="17">
        <v>11272000000</v>
      </c>
      <c r="AF491" s="17">
        <v>2649456844.4499969</v>
      </c>
      <c r="AG491" s="17">
        <v>100526800223.91</v>
      </c>
      <c r="AH491" s="14">
        <f t="shared" si="99"/>
        <v>7844681532354.1797</v>
      </c>
      <c r="AI491" s="15">
        <f t="shared" si="100"/>
        <v>9451742859.1499996</v>
      </c>
      <c r="AJ491" s="18">
        <f t="shared" si="101"/>
        <v>9451742859.1499996</v>
      </c>
      <c r="AK491" s="17">
        <v>1022002556.09</v>
      </c>
      <c r="AL491" s="17"/>
      <c r="AM491" s="17"/>
      <c r="AN491" s="17">
        <v>1520230148.0599999</v>
      </c>
      <c r="AO491" s="17">
        <v>6909510155</v>
      </c>
      <c r="AP491" s="17"/>
      <c r="AQ491" s="18">
        <f t="shared" si="102"/>
        <v>0</v>
      </c>
      <c r="AR491" s="17"/>
      <c r="AS491" s="17"/>
      <c r="AT491" s="15">
        <f t="shared" si="104"/>
        <v>7835229789495.0293</v>
      </c>
      <c r="AU491" s="18">
        <f t="shared" si="104"/>
        <v>7835229789495.0293</v>
      </c>
      <c r="AV491" s="17">
        <v>7835229789495.0293</v>
      </c>
    </row>
    <row r="492" spans="1:48" x14ac:dyDescent="0.25">
      <c r="A492" s="10">
        <v>491</v>
      </c>
      <c r="B492" s="11" t="s">
        <v>1001</v>
      </c>
      <c r="C492" s="12" t="s">
        <v>1002</v>
      </c>
      <c r="D492" s="13" t="s">
        <v>48</v>
      </c>
      <c r="E492" s="14">
        <f t="shared" si="93"/>
        <v>2530799809879.0796</v>
      </c>
      <c r="F492" s="15">
        <f t="shared" si="94"/>
        <v>162274923276.01001</v>
      </c>
      <c r="G492" s="16">
        <v>100464152867</v>
      </c>
      <c r="H492" s="17"/>
      <c r="I492" s="17">
        <v>145792314999.81</v>
      </c>
      <c r="J492" s="17"/>
      <c r="K492" s="17">
        <v>-97550067478.179993</v>
      </c>
      <c r="L492" s="17">
        <v>876491209.16999996</v>
      </c>
      <c r="M492" s="17">
        <v>12692031678.209999</v>
      </c>
      <c r="N492" s="17"/>
      <c r="O492" s="17"/>
      <c r="P492" s="15">
        <f t="shared" si="95"/>
        <v>0</v>
      </c>
      <c r="Q492" s="17"/>
      <c r="R492" s="17"/>
      <c r="S492" s="15">
        <f t="shared" si="96"/>
        <v>2282222582736.71</v>
      </c>
      <c r="T492" s="17">
        <v>1056688519267.5</v>
      </c>
      <c r="U492" s="17">
        <v>326067066027.42999</v>
      </c>
      <c r="V492" s="17">
        <v>691739119320.70996</v>
      </c>
      <c r="W492" s="17">
        <v>812582960051.90002</v>
      </c>
      <c r="X492" s="17">
        <v>17063526847.969999</v>
      </c>
      <c r="Y492" s="17">
        <v>13502495200</v>
      </c>
      <c r="Z492" s="17">
        <v>-635421103978.80005</v>
      </c>
      <c r="AA492" s="15">
        <f t="shared" si="97"/>
        <v>0</v>
      </c>
      <c r="AB492" s="17"/>
      <c r="AC492" s="15">
        <f t="shared" si="98"/>
        <v>86302303866.360001</v>
      </c>
      <c r="AD492" s="17">
        <v>1110129411.3599999</v>
      </c>
      <c r="AE492" s="17">
        <v>16714100000</v>
      </c>
      <c r="AF492" s="17">
        <v>2722316882.5999999</v>
      </c>
      <c r="AG492" s="17">
        <v>65755757572.400002</v>
      </c>
      <c r="AH492" s="14">
        <f t="shared" si="99"/>
        <v>2530799809879.0801</v>
      </c>
      <c r="AI492" s="15">
        <f t="shared" si="100"/>
        <v>13021930295</v>
      </c>
      <c r="AJ492" s="18">
        <f t="shared" si="101"/>
        <v>13021930295</v>
      </c>
      <c r="AK492" s="17">
        <v>25563594</v>
      </c>
      <c r="AL492" s="17"/>
      <c r="AM492" s="17"/>
      <c r="AN492" s="17"/>
      <c r="AO492" s="17">
        <v>8009332194</v>
      </c>
      <c r="AP492" s="17">
        <v>4987034507</v>
      </c>
      <c r="AQ492" s="18">
        <f t="shared" si="102"/>
        <v>0</v>
      </c>
      <c r="AR492" s="17"/>
      <c r="AS492" s="17"/>
      <c r="AT492" s="15">
        <f t="shared" si="104"/>
        <v>2517777879584.0801</v>
      </c>
      <c r="AU492" s="18">
        <f t="shared" si="104"/>
        <v>2517777879584.0801</v>
      </c>
      <c r="AV492" s="17">
        <v>2517777879584.0801</v>
      </c>
    </row>
    <row r="493" spans="1:48" x14ac:dyDescent="0.25">
      <c r="A493" s="10">
        <v>492</v>
      </c>
      <c r="B493" s="11" t="s">
        <v>1003</v>
      </c>
      <c r="C493" s="12" t="s">
        <v>1004</v>
      </c>
      <c r="D493" s="13" t="s">
        <v>48</v>
      </c>
      <c r="E493" s="14">
        <f t="shared" si="93"/>
        <v>20358502058443.645</v>
      </c>
      <c r="F493" s="15">
        <f t="shared" si="94"/>
        <v>1007162449146.0902</v>
      </c>
      <c r="G493" s="16">
        <v>461956307491.62</v>
      </c>
      <c r="H493" s="17"/>
      <c r="I493" s="17">
        <v>1206551260277.6401</v>
      </c>
      <c r="J493" s="17">
        <v>684304141</v>
      </c>
      <c r="K493" s="17">
        <v>-720285752687.95996</v>
      </c>
      <c r="L493" s="17">
        <v>5257319595.9499998</v>
      </c>
      <c r="M493" s="17">
        <v>52999010327.839996</v>
      </c>
      <c r="N493" s="17"/>
      <c r="O493" s="17"/>
      <c r="P493" s="15">
        <f t="shared" si="95"/>
        <v>34029385956.970001</v>
      </c>
      <c r="Q493" s="17"/>
      <c r="R493" s="17">
        <v>34029385956.970001</v>
      </c>
      <c r="S493" s="15">
        <f t="shared" si="96"/>
        <v>19055267249748.957</v>
      </c>
      <c r="T493" s="17">
        <v>14406399480925.088</v>
      </c>
      <c r="U493" s="17">
        <v>1157446770825.3999</v>
      </c>
      <c r="V493" s="17">
        <v>1702032374315.03</v>
      </c>
      <c r="W493" s="17">
        <v>2978008606991.8501</v>
      </c>
      <c r="X493" s="17">
        <v>559686634980.10999</v>
      </c>
      <c r="Y493" s="17">
        <v>349322156549.69</v>
      </c>
      <c r="Z493" s="17">
        <v>-2097628774838.21</v>
      </c>
      <c r="AA493" s="15">
        <f t="shared" si="97"/>
        <v>0</v>
      </c>
      <c r="AB493" s="17"/>
      <c r="AC493" s="15">
        <f t="shared" si="98"/>
        <v>262042973591.63</v>
      </c>
      <c r="AD493" s="17"/>
      <c r="AE493" s="17">
        <v>105035790781.51001</v>
      </c>
      <c r="AF493" s="17">
        <v>1457711574.5</v>
      </c>
      <c r="AG493" s="17">
        <v>155549471235.62</v>
      </c>
      <c r="AH493" s="14">
        <f t="shared" si="99"/>
        <v>20358502058443.668</v>
      </c>
      <c r="AI493" s="15">
        <f t="shared" si="100"/>
        <v>17136025837.720001</v>
      </c>
      <c r="AJ493" s="18">
        <f t="shared" si="101"/>
        <v>17136025837.720001</v>
      </c>
      <c r="AK493" s="17">
        <v>88044949.269999981</v>
      </c>
      <c r="AL493" s="17"/>
      <c r="AM493" s="17"/>
      <c r="AN493" s="17">
        <v>9541213683.4500008</v>
      </c>
      <c r="AO493" s="17">
        <v>7506767205</v>
      </c>
      <c r="AP493" s="17"/>
      <c r="AQ493" s="18">
        <f t="shared" si="102"/>
        <v>0</v>
      </c>
      <c r="AR493" s="17"/>
      <c r="AS493" s="17"/>
      <c r="AT493" s="15">
        <f t="shared" si="104"/>
        <v>20341366032605.949</v>
      </c>
      <c r="AU493" s="18">
        <f t="shared" si="104"/>
        <v>20341366032605.949</v>
      </c>
      <c r="AV493" s="17">
        <v>20341366032605.949</v>
      </c>
    </row>
    <row r="494" spans="1:48" x14ac:dyDescent="0.25">
      <c r="A494" s="10">
        <v>493</v>
      </c>
      <c r="B494" s="11" t="s">
        <v>1005</v>
      </c>
      <c r="C494" s="12" t="s">
        <v>1234</v>
      </c>
      <c r="D494" s="13" t="s">
        <v>48</v>
      </c>
      <c r="E494" s="14">
        <f t="shared" si="93"/>
        <v>4254552715678.353</v>
      </c>
      <c r="F494" s="15">
        <f t="shared" si="94"/>
        <v>367282600417.22998</v>
      </c>
      <c r="G494" s="16">
        <v>304799410246.25</v>
      </c>
      <c r="H494" s="17"/>
      <c r="I494" s="17">
        <v>2358773340.2600002</v>
      </c>
      <c r="J494" s="17">
        <v>6004727562.3999996</v>
      </c>
      <c r="K494" s="17">
        <v>-3268362251.2800002</v>
      </c>
      <c r="L494" s="17">
        <v>25997306</v>
      </c>
      <c r="M494" s="17">
        <v>57362054213.599998</v>
      </c>
      <c r="N494" s="17"/>
      <c r="O494" s="17"/>
      <c r="P494" s="15">
        <f t="shared" si="95"/>
        <v>77800341510.059998</v>
      </c>
      <c r="Q494" s="17">
        <v>0</v>
      </c>
      <c r="R494" s="17">
        <v>77800341510.059998</v>
      </c>
      <c r="S494" s="15">
        <f t="shared" si="96"/>
        <v>3729241652344.3896</v>
      </c>
      <c r="T494" s="17">
        <v>654759377563</v>
      </c>
      <c r="U494" s="17">
        <v>822098441502.51001</v>
      </c>
      <c r="V494" s="17">
        <v>1227543841556.7</v>
      </c>
      <c r="W494" s="17">
        <v>2712482234293.2998</v>
      </c>
      <c r="X494" s="17">
        <v>47538848491</v>
      </c>
      <c r="Y494" s="17">
        <v>69930518677.880005</v>
      </c>
      <c r="Z494" s="17">
        <v>-1805111609740</v>
      </c>
      <c r="AA494" s="15">
        <f t="shared" si="97"/>
        <v>0</v>
      </c>
      <c r="AB494" s="17"/>
      <c r="AC494" s="15">
        <f t="shared" si="98"/>
        <v>80228121406.673294</v>
      </c>
      <c r="AD494" s="17"/>
      <c r="AE494" s="17"/>
      <c r="AF494" s="17">
        <v>3277233188.8333001</v>
      </c>
      <c r="AG494" s="17">
        <v>76950888217.839996</v>
      </c>
      <c r="AH494" s="14">
        <f t="shared" si="99"/>
        <v>4254552715678.4199</v>
      </c>
      <c r="AI494" s="15">
        <f t="shared" si="100"/>
        <v>223874892226.71997</v>
      </c>
      <c r="AJ494" s="18">
        <f t="shared" si="101"/>
        <v>223874892226.71997</v>
      </c>
      <c r="AK494" s="17">
        <v>93532330</v>
      </c>
      <c r="AL494" s="17"/>
      <c r="AM494" s="17"/>
      <c r="AN494" s="17">
        <v>26700000</v>
      </c>
      <c r="AO494" s="17">
        <v>21546912381.419998</v>
      </c>
      <c r="AP494" s="17">
        <v>202207747515.29999</v>
      </c>
      <c r="AQ494" s="18">
        <f t="shared" si="102"/>
        <v>0</v>
      </c>
      <c r="AR494" s="17"/>
      <c r="AS494" s="17"/>
      <c r="AT494" s="15">
        <f t="shared" si="104"/>
        <v>4030677823451.7002</v>
      </c>
      <c r="AU494" s="18">
        <f t="shared" si="104"/>
        <v>4030677823451.7002</v>
      </c>
      <c r="AV494" s="17">
        <v>4030677823451.7002</v>
      </c>
    </row>
    <row r="495" spans="1:48" x14ac:dyDescent="0.25">
      <c r="A495" s="10">
        <v>494</v>
      </c>
      <c r="B495" s="11" t="s">
        <v>1006</v>
      </c>
      <c r="C495" s="12" t="s">
        <v>1007</v>
      </c>
      <c r="D495" s="13" t="s">
        <v>48</v>
      </c>
      <c r="E495" s="14">
        <f t="shared" si="93"/>
        <v>1906039597185.0176</v>
      </c>
      <c r="F495" s="15">
        <f t="shared" si="94"/>
        <v>243548065662.25</v>
      </c>
      <c r="G495" s="16">
        <v>113701710104.67</v>
      </c>
      <c r="H495" s="17"/>
      <c r="I495" s="17">
        <v>118810204016.61</v>
      </c>
      <c r="J495" s="17">
        <v>583723611.96000004</v>
      </c>
      <c r="K495" s="17">
        <v>-11094651203.59</v>
      </c>
      <c r="L495" s="17">
        <v>999744455</v>
      </c>
      <c r="M495" s="17">
        <v>20547334677.599998</v>
      </c>
      <c r="N495" s="17"/>
      <c r="O495" s="17"/>
      <c r="P495" s="15">
        <f t="shared" si="95"/>
        <v>73386574650</v>
      </c>
      <c r="Q495" s="17">
        <v>18611117652</v>
      </c>
      <c r="R495" s="17">
        <v>54775456998</v>
      </c>
      <c r="S495" s="15">
        <f t="shared" si="96"/>
        <v>1556462924332.2075</v>
      </c>
      <c r="T495" s="17">
        <v>249697057354.53</v>
      </c>
      <c r="U495" s="17">
        <v>299761619574.91998</v>
      </c>
      <c r="V495" s="17">
        <v>807074601508.34998</v>
      </c>
      <c r="W495" s="17">
        <v>1372242849280.8999</v>
      </c>
      <c r="X495" s="17">
        <v>43503625901.737999</v>
      </c>
      <c r="Y495" s="17">
        <v>3234174997</v>
      </c>
      <c r="Z495" s="17">
        <v>-1219051004285.23</v>
      </c>
      <c r="AA495" s="15">
        <f t="shared" si="97"/>
        <v>0</v>
      </c>
      <c r="AB495" s="17"/>
      <c r="AC495" s="15">
        <f t="shared" si="98"/>
        <v>32642032540.560001</v>
      </c>
      <c r="AD495" s="17">
        <v>1383167250</v>
      </c>
      <c r="AE495" s="17">
        <v>17068151043.790001</v>
      </c>
      <c r="AF495" s="17">
        <v>272450467</v>
      </c>
      <c r="AG495" s="17">
        <v>13918263779.77</v>
      </c>
      <c r="AH495" s="14">
        <f t="shared" si="99"/>
        <v>1906039597185.0701</v>
      </c>
      <c r="AI495" s="15">
        <f t="shared" si="100"/>
        <v>31253291064.360001</v>
      </c>
      <c r="AJ495" s="18">
        <f t="shared" si="101"/>
        <v>31253291064.360001</v>
      </c>
      <c r="AK495" s="17">
        <v>93018682.920000002</v>
      </c>
      <c r="AL495" s="17"/>
      <c r="AM495" s="17"/>
      <c r="AN495" s="17">
        <v>1924567292.4400001</v>
      </c>
      <c r="AO495" s="17">
        <v>19134536347</v>
      </c>
      <c r="AP495" s="17">
        <v>10101168742</v>
      </c>
      <c r="AQ495" s="18">
        <f t="shared" si="102"/>
        <v>0</v>
      </c>
      <c r="AR495" s="17"/>
      <c r="AS495" s="17"/>
      <c r="AT495" s="15">
        <f t="shared" si="104"/>
        <v>1874786306120.71</v>
      </c>
      <c r="AU495" s="18">
        <f t="shared" si="104"/>
        <v>1874786306120.71</v>
      </c>
      <c r="AV495" s="17">
        <v>1874786306120.71</v>
      </c>
    </row>
    <row r="496" spans="1:48" x14ac:dyDescent="0.25">
      <c r="A496" s="10">
        <v>495</v>
      </c>
      <c r="B496" s="11" t="s">
        <v>1008</v>
      </c>
      <c r="C496" s="12" t="s">
        <v>1009</v>
      </c>
      <c r="D496" s="13" t="s">
        <v>48</v>
      </c>
      <c r="E496" s="14">
        <f t="shared" si="93"/>
        <v>2075843726924.5598</v>
      </c>
      <c r="F496" s="15">
        <f t="shared" si="94"/>
        <v>353974404596.72003</v>
      </c>
      <c r="G496" s="16">
        <v>214195128982.01001</v>
      </c>
      <c r="H496" s="17"/>
      <c r="I496" s="17">
        <v>76971167141.119995</v>
      </c>
      <c r="J496" s="17">
        <v>11257262467.799999</v>
      </c>
      <c r="K496" s="17">
        <v>-13411716472.299999</v>
      </c>
      <c r="L496" s="17">
        <v>224910000.21000001</v>
      </c>
      <c r="M496" s="17">
        <v>64737652477.879997</v>
      </c>
      <c r="N496" s="17"/>
      <c r="O496" s="17"/>
      <c r="P496" s="15">
        <f t="shared" si="95"/>
        <v>62745969165.419998</v>
      </c>
      <c r="Q496" s="17"/>
      <c r="R496" s="17">
        <v>62745969165.419998</v>
      </c>
      <c r="S496" s="15">
        <f t="shared" si="96"/>
        <v>1614972093528.8496</v>
      </c>
      <c r="T496" s="17">
        <v>265310068184.29999</v>
      </c>
      <c r="U496" s="17">
        <v>422885557541.65997</v>
      </c>
      <c r="V496" s="17">
        <v>528064516192.13</v>
      </c>
      <c r="W496" s="17">
        <v>1450169713978.27</v>
      </c>
      <c r="X496" s="17">
        <v>60165729390.959999</v>
      </c>
      <c r="Y496" s="17">
        <v>12803552023.51</v>
      </c>
      <c r="Z496" s="17">
        <v>-1124427043781.98</v>
      </c>
      <c r="AA496" s="15">
        <f t="shared" si="97"/>
        <v>0</v>
      </c>
      <c r="AB496" s="17"/>
      <c r="AC496" s="15">
        <f t="shared" si="98"/>
        <v>44151259633.57</v>
      </c>
      <c r="AD496" s="17"/>
      <c r="AE496" s="17">
        <v>9075469049</v>
      </c>
      <c r="AF496" s="17">
        <v>443330354</v>
      </c>
      <c r="AG496" s="17">
        <v>34632460230.57</v>
      </c>
      <c r="AH496" s="14">
        <f t="shared" si="99"/>
        <v>2075843726925.0601</v>
      </c>
      <c r="AI496" s="15">
        <f t="shared" si="100"/>
        <v>9833060170</v>
      </c>
      <c r="AJ496" s="18">
        <f t="shared" si="101"/>
        <v>9833060170</v>
      </c>
      <c r="AK496" s="17">
        <v>2028761870</v>
      </c>
      <c r="AL496" s="17"/>
      <c r="AM496" s="17"/>
      <c r="AN496" s="17">
        <v>662783000</v>
      </c>
      <c r="AO496" s="17">
        <v>6878823809</v>
      </c>
      <c r="AP496" s="17">
        <v>262691491</v>
      </c>
      <c r="AQ496" s="18">
        <f t="shared" si="102"/>
        <v>0</v>
      </c>
      <c r="AR496" s="17"/>
      <c r="AS496" s="17"/>
      <c r="AT496" s="15">
        <f t="shared" si="104"/>
        <v>2066010666755.0601</v>
      </c>
      <c r="AU496" s="18">
        <f t="shared" si="104"/>
        <v>2066010666755.0601</v>
      </c>
      <c r="AV496" s="17">
        <v>2066010666755.0601</v>
      </c>
    </row>
    <row r="497" spans="1:48" x14ac:dyDescent="0.25">
      <c r="A497" s="10">
        <v>496</v>
      </c>
      <c r="B497" s="11" t="s">
        <v>1010</v>
      </c>
      <c r="C497" s="12" t="s">
        <v>1011</v>
      </c>
      <c r="D497" s="13" t="s">
        <v>59</v>
      </c>
      <c r="E497" s="14">
        <f t="shared" si="93"/>
        <v>2991807700072.4492</v>
      </c>
      <c r="F497" s="15">
        <f t="shared" si="94"/>
        <v>261703581972.19998</v>
      </c>
      <c r="G497" s="16">
        <v>180268711384.25</v>
      </c>
      <c r="H497" s="17"/>
      <c r="I497" s="17">
        <v>94302416006.300003</v>
      </c>
      <c r="J497" s="17">
        <v>246449915</v>
      </c>
      <c r="K497" s="17">
        <v>-23791506075.450001</v>
      </c>
      <c r="L497" s="17">
        <v>309566641.67000002</v>
      </c>
      <c r="M497" s="17">
        <v>10367944100.43</v>
      </c>
      <c r="N497" s="17"/>
      <c r="O497" s="17"/>
      <c r="P497" s="15">
        <f t="shared" si="95"/>
        <v>126749893082.32001</v>
      </c>
      <c r="Q497" s="17"/>
      <c r="R497" s="17">
        <v>126749893082.32001</v>
      </c>
      <c r="S497" s="15">
        <f t="shared" si="96"/>
        <v>2560570649521.8091</v>
      </c>
      <c r="T497" s="17">
        <v>934782289778.59998</v>
      </c>
      <c r="U497" s="17">
        <v>282449108606.01001</v>
      </c>
      <c r="V497" s="17">
        <v>762516571298.58997</v>
      </c>
      <c r="W497" s="17">
        <v>1174028573286.21</v>
      </c>
      <c r="X497" s="17">
        <v>9914730606.0300007</v>
      </c>
      <c r="Y497" s="17">
        <v>98721219278.759995</v>
      </c>
      <c r="Z497" s="17">
        <v>-701841843332.39001</v>
      </c>
      <c r="AA497" s="15">
        <f t="shared" si="97"/>
        <v>0</v>
      </c>
      <c r="AB497" s="17"/>
      <c r="AC497" s="15">
        <f t="shared" si="98"/>
        <v>42783575496.119995</v>
      </c>
      <c r="AD497" s="17"/>
      <c r="AE497" s="17">
        <v>27381213241</v>
      </c>
      <c r="AF497" s="17">
        <v>217980510.48999977</v>
      </c>
      <c r="AG497" s="17">
        <v>15184381744.629999</v>
      </c>
      <c r="AH497" s="14">
        <f t="shared" si="99"/>
        <v>2991807700072.4502</v>
      </c>
      <c r="AI497" s="15">
        <f t="shared" si="100"/>
        <v>6509803602.79</v>
      </c>
      <c r="AJ497" s="18">
        <f t="shared" si="101"/>
        <v>6509803602.79</v>
      </c>
      <c r="AK497" s="17">
        <v>381963640</v>
      </c>
      <c r="AL497" s="17"/>
      <c r="AM497" s="17"/>
      <c r="AN497" s="17">
        <v>1604683746.4100001</v>
      </c>
      <c r="AO497" s="17">
        <v>837677653</v>
      </c>
      <c r="AP497" s="17">
        <v>3685478563.3800001</v>
      </c>
      <c r="AQ497" s="18">
        <f t="shared" si="102"/>
        <v>0</v>
      </c>
      <c r="AR497" s="17"/>
      <c r="AS497" s="17"/>
      <c r="AT497" s="15">
        <f t="shared" si="104"/>
        <v>2985297896469.6602</v>
      </c>
      <c r="AU497" s="18">
        <f t="shared" si="104"/>
        <v>2985297896469.6602</v>
      </c>
      <c r="AV497" s="17">
        <v>2985297896469.6602</v>
      </c>
    </row>
    <row r="498" spans="1:48" x14ac:dyDescent="0.25">
      <c r="A498" s="10">
        <v>497</v>
      </c>
      <c r="B498" s="11" t="s">
        <v>1012</v>
      </c>
      <c r="C498" s="12" t="s">
        <v>1013</v>
      </c>
      <c r="D498" s="13" t="s">
        <v>48</v>
      </c>
      <c r="E498" s="14">
        <f t="shared" si="93"/>
        <v>1459982642593.51</v>
      </c>
      <c r="F498" s="15">
        <f t="shared" si="94"/>
        <v>128816292260.54999</v>
      </c>
      <c r="G498" s="16">
        <v>42958294432.860001</v>
      </c>
      <c r="H498" s="17"/>
      <c r="I498" s="17">
        <v>75957440084.149994</v>
      </c>
      <c r="J498" s="17"/>
      <c r="K498" s="17">
        <v>-6073557226.1700001</v>
      </c>
      <c r="L498" s="17"/>
      <c r="M498" s="17">
        <v>15974114969.709999</v>
      </c>
      <c r="N498" s="17"/>
      <c r="O498" s="17"/>
      <c r="P498" s="15">
        <f t="shared" si="95"/>
        <v>34727307685</v>
      </c>
      <c r="Q498" s="17"/>
      <c r="R498" s="17">
        <v>34727307685</v>
      </c>
      <c r="S498" s="15">
        <f t="shared" si="96"/>
        <v>1265757884222.1799</v>
      </c>
      <c r="T498" s="17">
        <v>110640771986</v>
      </c>
      <c r="U498" s="17">
        <v>368045706204.25</v>
      </c>
      <c r="V498" s="17">
        <v>592854936111.97998</v>
      </c>
      <c r="W498" s="17">
        <v>1313930286486.47</v>
      </c>
      <c r="X498" s="17">
        <v>34967370748.029999</v>
      </c>
      <c r="Y498" s="17">
        <v>27344286522</v>
      </c>
      <c r="Z498" s="17">
        <v>-1182025473836.55</v>
      </c>
      <c r="AA498" s="15">
        <f t="shared" si="97"/>
        <v>0</v>
      </c>
      <c r="AB498" s="17"/>
      <c r="AC498" s="15">
        <f t="shared" si="98"/>
        <v>30681158425.779999</v>
      </c>
      <c r="AD498" s="17">
        <v>1127038050.04</v>
      </c>
      <c r="AE498" s="17"/>
      <c r="AF498" s="17">
        <v>3875830587.5999999</v>
      </c>
      <c r="AG498" s="17">
        <v>25678289788.139999</v>
      </c>
      <c r="AH498" s="14">
        <f t="shared" si="99"/>
        <v>1459982642593.51</v>
      </c>
      <c r="AI498" s="15">
        <f t="shared" si="100"/>
        <v>10466919847.67</v>
      </c>
      <c r="AJ498" s="18">
        <f t="shared" si="101"/>
        <v>10466919847.67</v>
      </c>
      <c r="AK498" s="17">
        <v>374605163</v>
      </c>
      <c r="AL498" s="17"/>
      <c r="AM498" s="17"/>
      <c r="AN498" s="17">
        <v>17826666.670000002</v>
      </c>
      <c r="AO498" s="17">
        <v>3609748748</v>
      </c>
      <c r="AP498" s="17">
        <v>6464739270</v>
      </c>
      <c r="AQ498" s="18">
        <f t="shared" si="102"/>
        <v>0</v>
      </c>
      <c r="AR498" s="17"/>
      <c r="AS498" s="17"/>
      <c r="AT498" s="15">
        <f t="shared" si="104"/>
        <v>1449515722745.8401</v>
      </c>
      <c r="AU498" s="18">
        <f t="shared" si="104"/>
        <v>1449515722745.8401</v>
      </c>
      <c r="AV498" s="17">
        <v>1449515722745.8401</v>
      </c>
    </row>
    <row r="499" spans="1:48" x14ac:dyDescent="0.25">
      <c r="A499" s="10">
        <v>498</v>
      </c>
      <c r="B499" s="11" t="s">
        <v>1014</v>
      </c>
      <c r="C499" s="12" t="s">
        <v>1015</v>
      </c>
      <c r="D499" s="13" t="s">
        <v>59</v>
      </c>
      <c r="E499" s="14">
        <f t="shared" si="93"/>
        <v>1386095748341.2202</v>
      </c>
      <c r="F499" s="15">
        <f t="shared" si="94"/>
        <v>129081764689.72998</v>
      </c>
      <c r="G499" s="16">
        <v>27974169641.790001</v>
      </c>
      <c r="H499" s="17"/>
      <c r="I499" s="17">
        <v>19638691580.5</v>
      </c>
      <c r="J499" s="17">
        <v>77107046151.479996</v>
      </c>
      <c r="K499" s="17">
        <v>-17713483386.970001</v>
      </c>
      <c r="L499" s="17">
        <v>5000000</v>
      </c>
      <c r="M499" s="17">
        <v>22070340702.93</v>
      </c>
      <c r="N499" s="17"/>
      <c r="O499" s="17"/>
      <c r="P499" s="15">
        <f t="shared" si="95"/>
        <v>57239432227.870003</v>
      </c>
      <c r="Q499" s="17">
        <v>6500000000</v>
      </c>
      <c r="R499" s="17">
        <v>50739432227.870003</v>
      </c>
      <c r="S499" s="15">
        <f t="shared" si="96"/>
        <v>1184065400356.7002</v>
      </c>
      <c r="T499" s="17">
        <v>169198323610.04001</v>
      </c>
      <c r="U499" s="17">
        <v>302120147035.04999</v>
      </c>
      <c r="V499" s="17">
        <v>591860881628.19995</v>
      </c>
      <c r="W499" s="17">
        <v>1022908308482.79</v>
      </c>
      <c r="X499" s="17">
        <v>7335604603.8400002</v>
      </c>
      <c r="Y499" s="17">
        <v>8315532908</v>
      </c>
      <c r="Z499" s="17">
        <v>-917673397911.21997</v>
      </c>
      <c r="AA499" s="15">
        <f t="shared" si="97"/>
        <v>0</v>
      </c>
      <c r="AB499" s="17"/>
      <c r="AC499" s="15">
        <f t="shared" si="98"/>
        <v>15709151066.92</v>
      </c>
      <c r="AD499" s="17">
        <v>86288500</v>
      </c>
      <c r="AE499" s="17">
        <v>7927574900</v>
      </c>
      <c r="AF499" s="17">
        <v>2457659620</v>
      </c>
      <c r="AG499" s="17">
        <v>5237628046.9200001</v>
      </c>
      <c r="AH499" s="14">
        <f t="shared" si="99"/>
        <v>1386095748341.22</v>
      </c>
      <c r="AI499" s="15">
        <f t="shared" si="100"/>
        <v>11415126454.98</v>
      </c>
      <c r="AJ499" s="18">
        <f t="shared" si="101"/>
        <v>11415126454.98</v>
      </c>
      <c r="AK499" s="17">
        <v>27129453</v>
      </c>
      <c r="AL499" s="17"/>
      <c r="AM499" s="17"/>
      <c r="AN499" s="17">
        <v>1794226354.4200001</v>
      </c>
      <c r="AO499" s="17">
        <v>9175208320.5599995</v>
      </c>
      <c r="AP499" s="17">
        <v>418562327</v>
      </c>
      <c r="AQ499" s="18">
        <f t="shared" si="102"/>
        <v>0</v>
      </c>
      <c r="AR499" s="17"/>
      <c r="AS499" s="17"/>
      <c r="AT499" s="15">
        <f t="shared" si="104"/>
        <v>1374680621886.24</v>
      </c>
      <c r="AU499" s="18">
        <f t="shared" si="104"/>
        <v>1374680621886.24</v>
      </c>
      <c r="AV499" s="17">
        <v>1374680621886.24</v>
      </c>
    </row>
    <row r="500" spans="1:48" x14ac:dyDescent="0.25">
      <c r="A500" s="10">
        <v>499</v>
      </c>
      <c r="B500" s="11" t="s">
        <v>1016</v>
      </c>
      <c r="C500" s="12" t="s">
        <v>1017</v>
      </c>
      <c r="D500" s="13" t="s">
        <v>48</v>
      </c>
      <c r="E500" s="14">
        <f t="shared" si="93"/>
        <v>1379362305808.71</v>
      </c>
      <c r="F500" s="15">
        <f t="shared" si="94"/>
        <v>165378471102.51001</v>
      </c>
      <c r="G500" s="16">
        <v>86521631228.449997</v>
      </c>
      <c r="H500" s="17"/>
      <c r="I500" s="17">
        <v>36939606199.489998</v>
      </c>
      <c r="J500" s="17">
        <v>1332212504</v>
      </c>
      <c r="K500" s="17">
        <v>-6408348822.5</v>
      </c>
      <c r="L500" s="17"/>
      <c r="M500" s="17">
        <v>46993369993.07</v>
      </c>
      <c r="N500" s="17"/>
      <c r="O500" s="17"/>
      <c r="P500" s="15">
        <f t="shared" si="95"/>
        <v>44986884470.200005</v>
      </c>
      <c r="Q500" s="17">
        <v>2154774247.5500002</v>
      </c>
      <c r="R500" s="17">
        <v>42832110222.650002</v>
      </c>
      <c r="S500" s="15">
        <f t="shared" si="96"/>
        <v>1114037164984</v>
      </c>
      <c r="T500" s="17">
        <v>140159562489</v>
      </c>
      <c r="U500" s="17">
        <v>245888954355</v>
      </c>
      <c r="V500" s="17">
        <v>490426732750</v>
      </c>
      <c r="W500" s="17">
        <v>1365795766294</v>
      </c>
      <c r="X500" s="17">
        <v>12181684205</v>
      </c>
      <c r="Y500" s="17">
        <v>3828049100</v>
      </c>
      <c r="Z500" s="17">
        <v>-1144243584209</v>
      </c>
      <c r="AA500" s="15">
        <f t="shared" si="97"/>
        <v>0</v>
      </c>
      <c r="AB500" s="17"/>
      <c r="AC500" s="15">
        <f t="shared" si="98"/>
        <v>54959785252</v>
      </c>
      <c r="AD500" s="17"/>
      <c r="AE500" s="17"/>
      <c r="AF500" s="17">
        <v>485715116</v>
      </c>
      <c r="AG500" s="17">
        <v>54474070136</v>
      </c>
      <c r="AH500" s="14">
        <f t="shared" si="99"/>
        <v>1379362305808.7</v>
      </c>
      <c r="AI500" s="15">
        <f t="shared" si="100"/>
        <v>7553088087.3999996</v>
      </c>
      <c r="AJ500" s="18">
        <f t="shared" si="101"/>
        <v>7553088087.3999996</v>
      </c>
      <c r="AK500" s="17">
        <v>916250</v>
      </c>
      <c r="AL500" s="17"/>
      <c r="AM500" s="17"/>
      <c r="AN500" s="17">
        <v>99474758.400000006</v>
      </c>
      <c r="AO500" s="17">
        <v>137487273</v>
      </c>
      <c r="AP500" s="17">
        <v>7315209806</v>
      </c>
      <c r="AQ500" s="18">
        <f t="shared" si="102"/>
        <v>0</v>
      </c>
      <c r="AR500" s="17"/>
      <c r="AS500" s="17"/>
      <c r="AT500" s="15">
        <f t="shared" si="104"/>
        <v>1371809217721.3</v>
      </c>
      <c r="AU500" s="18">
        <f t="shared" si="104"/>
        <v>1371809217721.3</v>
      </c>
      <c r="AV500" s="17">
        <v>1371809217721.3</v>
      </c>
    </row>
    <row r="501" spans="1:48" x14ac:dyDescent="0.25">
      <c r="A501" s="10">
        <v>500</v>
      </c>
      <c r="B501" s="11" t="s">
        <v>1018</v>
      </c>
      <c r="C501" s="12" t="s">
        <v>1019</v>
      </c>
      <c r="D501" s="13" t="s">
        <v>48</v>
      </c>
      <c r="E501" s="14">
        <f t="shared" si="93"/>
        <v>1469108386395.6125</v>
      </c>
      <c r="F501" s="15">
        <f t="shared" si="94"/>
        <v>123240020803.043</v>
      </c>
      <c r="G501" s="16">
        <v>80272413541.212997</v>
      </c>
      <c r="H501" s="17"/>
      <c r="I501" s="17">
        <v>32737665498.709999</v>
      </c>
      <c r="J501" s="17">
        <v>49243100</v>
      </c>
      <c r="K501" s="17">
        <v>-5288835685.8500004</v>
      </c>
      <c r="L501" s="17"/>
      <c r="M501" s="17">
        <v>15469534348.969999</v>
      </c>
      <c r="N501" s="17"/>
      <c r="O501" s="17"/>
      <c r="P501" s="15">
        <f t="shared" si="95"/>
        <v>39530408969.919998</v>
      </c>
      <c r="Q501" s="17">
        <v>1165954500</v>
      </c>
      <c r="R501" s="17">
        <v>38364454469.919998</v>
      </c>
      <c r="S501" s="15">
        <f t="shared" si="96"/>
        <v>1301647893118.1997</v>
      </c>
      <c r="T501" s="17">
        <v>260049516301.91</v>
      </c>
      <c r="U501" s="17">
        <v>320651356192.54999</v>
      </c>
      <c r="V501" s="17">
        <v>596866630269.47998</v>
      </c>
      <c r="W501" s="17">
        <v>1013547665449.4</v>
      </c>
      <c r="X501" s="17">
        <v>34238064140.880001</v>
      </c>
      <c r="Y501" s="17">
        <v>4831490920.6099997</v>
      </c>
      <c r="Z501" s="17">
        <v>-928536830156.63</v>
      </c>
      <c r="AA501" s="15">
        <f t="shared" si="97"/>
        <v>0</v>
      </c>
      <c r="AB501" s="17"/>
      <c r="AC501" s="15">
        <f t="shared" si="98"/>
        <v>4690063504.4499998</v>
      </c>
      <c r="AD501" s="17">
        <v>2951899858.4499998</v>
      </c>
      <c r="AE501" s="17"/>
      <c r="AF501" s="17">
        <v>251376739</v>
      </c>
      <c r="AG501" s="17">
        <v>1486786907</v>
      </c>
      <c r="AH501" s="14">
        <f t="shared" si="99"/>
        <v>1469108386395.6399</v>
      </c>
      <c r="AI501" s="15">
        <f t="shared" si="100"/>
        <v>6388436459.7399998</v>
      </c>
      <c r="AJ501" s="18">
        <f t="shared" si="101"/>
        <v>6388436459.7399998</v>
      </c>
      <c r="AK501" s="17">
        <v>722417802</v>
      </c>
      <c r="AL501" s="17"/>
      <c r="AM501" s="17"/>
      <c r="AN501" s="17">
        <v>200263760.52000001</v>
      </c>
      <c r="AO501" s="17">
        <v>2900330587.8200002</v>
      </c>
      <c r="AP501" s="17">
        <v>2565424309.4000001</v>
      </c>
      <c r="AQ501" s="18">
        <f t="shared" si="102"/>
        <v>0</v>
      </c>
      <c r="AR501" s="17"/>
      <c r="AS501" s="17"/>
      <c r="AT501" s="15">
        <f t="shared" si="104"/>
        <v>1462719949935.8999</v>
      </c>
      <c r="AU501" s="18">
        <f t="shared" si="104"/>
        <v>1462719949935.8999</v>
      </c>
      <c r="AV501" s="17">
        <v>1462719949935.8999</v>
      </c>
    </row>
    <row r="502" spans="1:48" x14ac:dyDescent="0.25">
      <c r="A502" s="10">
        <v>501</v>
      </c>
      <c r="B502" s="11" t="s">
        <v>1020</v>
      </c>
      <c r="C502" s="12" t="s">
        <v>1188</v>
      </c>
      <c r="D502" s="13" t="s">
        <v>59</v>
      </c>
      <c r="E502" s="14">
        <f t="shared" si="93"/>
        <v>2282380794787.4531</v>
      </c>
      <c r="F502" s="15">
        <f t="shared" si="94"/>
        <v>147854674160.85297</v>
      </c>
      <c r="G502" s="16">
        <v>61388112999.612999</v>
      </c>
      <c r="H502" s="17"/>
      <c r="I502" s="17">
        <v>66930979637.419998</v>
      </c>
      <c r="J502" s="17">
        <v>6457708570.1199999</v>
      </c>
      <c r="K502" s="17">
        <v>-31372482393.32</v>
      </c>
      <c r="L502" s="17">
        <v>724316877.01999998</v>
      </c>
      <c r="M502" s="17">
        <v>43726038470</v>
      </c>
      <c r="N502" s="17"/>
      <c r="O502" s="17"/>
      <c r="P502" s="15">
        <f t="shared" si="95"/>
        <v>55541808938.43</v>
      </c>
      <c r="Q502" s="17"/>
      <c r="R502" s="17">
        <v>55541808938.43</v>
      </c>
      <c r="S502" s="15">
        <f t="shared" si="96"/>
        <v>2020606723671.1699</v>
      </c>
      <c r="T502" s="17">
        <v>380644785646.29999</v>
      </c>
      <c r="U502" s="17">
        <v>455095576725.96997</v>
      </c>
      <c r="V502" s="17">
        <v>809515236220.52002</v>
      </c>
      <c r="W502" s="17">
        <v>1534976184721.77</v>
      </c>
      <c r="X502" s="17">
        <v>50301572845.010002</v>
      </c>
      <c r="Y502" s="17">
        <v>10215517100</v>
      </c>
      <c r="Z502" s="17">
        <v>-1220142149588.3999</v>
      </c>
      <c r="AA502" s="15">
        <f t="shared" si="97"/>
        <v>0</v>
      </c>
      <c r="AB502" s="17"/>
      <c r="AC502" s="15">
        <f t="shared" si="98"/>
        <v>58377588017</v>
      </c>
      <c r="AD502" s="17">
        <v>4252266.67</v>
      </c>
      <c r="AE502" s="17">
        <v>120923233.33</v>
      </c>
      <c r="AF502" s="17">
        <v>1462608040</v>
      </c>
      <c r="AG502" s="17">
        <v>56789804477</v>
      </c>
      <c r="AH502" s="14">
        <f t="shared" si="99"/>
        <v>2282380794787.4502</v>
      </c>
      <c r="AI502" s="15">
        <f t="shared" si="100"/>
        <v>58869280519.120003</v>
      </c>
      <c r="AJ502" s="18">
        <f t="shared" si="101"/>
        <v>58869280519.120003</v>
      </c>
      <c r="AK502" s="17">
        <v>107648328.72</v>
      </c>
      <c r="AL502" s="17"/>
      <c r="AM502" s="17"/>
      <c r="AN502" s="17"/>
      <c r="AO502" s="17">
        <v>56347125079.400002</v>
      </c>
      <c r="AP502" s="17">
        <v>2414507111</v>
      </c>
      <c r="AQ502" s="18">
        <f t="shared" si="102"/>
        <v>0</v>
      </c>
      <c r="AR502" s="17"/>
      <c r="AS502" s="17"/>
      <c r="AT502" s="15">
        <f t="shared" ref="AT502:AU521" si="105">SUM(AU502)</f>
        <v>2223511514268.3301</v>
      </c>
      <c r="AU502" s="18">
        <f t="shared" si="105"/>
        <v>2223511514268.3301</v>
      </c>
      <c r="AV502" s="17">
        <v>2223511514268.3301</v>
      </c>
    </row>
    <row r="503" spans="1:48" x14ac:dyDescent="0.25">
      <c r="A503" s="10">
        <v>502</v>
      </c>
      <c r="B503" s="11" t="s">
        <v>1021</v>
      </c>
      <c r="C503" s="12" t="s">
        <v>1022</v>
      </c>
      <c r="D503" s="13" t="s">
        <v>48</v>
      </c>
      <c r="E503" s="14">
        <f t="shared" si="93"/>
        <v>1434663237608.156</v>
      </c>
      <c r="F503" s="15">
        <f t="shared" si="94"/>
        <v>96916653835.975998</v>
      </c>
      <c r="G503" s="16">
        <v>62754479994.060005</v>
      </c>
      <c r="H503" s="17"/>
      <c r="I503" s="17">
        <v>19695957155</v>
      </c>
      <c r="J503" s="17">
        <v>7432735248.04</v>
      </c>
      <c r="K503" s="17">
        <v>-2186356005.1240001</v>
      </c>
      <c r="L503" s="17"/>
      <c r="M503" s="17">
        <v>9219837444</v>
      </c>
      <c r="N503" s="17"/>
      <c r="O503" s="17"/>
      <c r="P503" s="15">
        <f t="shared" si="95"/>
        <v>58057619538.889999</v>
      </c>
      <c r="Q503" s="17"/>
      <c r="R503" s="17">
        <v>58057619538.889999</v>
      </c>
      <c r="S503" s="15">
        <f t="shared" si="96"/>
        <v>1245996744622.5</v>
      </c>
      <c r="T503" s="17">
        <v>147656618235</v>
      </c>
      <c r="U503" s="17">
        <v>310574352399.03998</v>
      </c>
      <c r="V503" s="17">
        <v>379753483475.19</v>
      </c>
      <c r="W503" s="17">
        <v>1099038969168.3</v>
      </c>
      <c r="X503" s="17">
        <v>29477967612.400002</v>
      </c>
      <c r="Y503" s="17">
        <v>8177520429</v>
      </c>
      <c r="Z503" s="17">
        <v>-728682166696.43005</v>
      </c>
      <c r="AA503" s="15">
        <f t="shared" si="97"/>
        <v>0</v>
      </c>
      <c r="AB503" s="17"/>
      <c r="AC503" s="15">
        <f t="shared" si="98"/>
        <v>33692219610.790001</v>
      </c>
      <c r="AD503" s="17">
        <v>9188585867.7099991</v>
      </c>
      <c r="AE503" s="17"/>
      <c r="AF503" s="17">
        <v>9103497571.3999996</v>
      </c>
      <c r="AG503" s="17">
        <v>15400136171.68</v>
      </c>
      <c r="AH503" s="14">
        <f t="shared" si="99"/>
        <v>1434663237608.0999</v>
      </c>
      <c r="AI503" s="15">
        <f t="shared" si="100"/>
        <v>13466999768.900002</v>
      </c>
      <c r="AJ503" s="18">
        <f t="shared" si="101"/>
        <v>13466999768.900002</v>
      </c>
      <c r="AK503" s="17">
        <v>735919258.87</v>
      </c>
      <c r="AL503" s="17"/>
      <c r="AM503" s="17"/>
      <c r="AN503" s="17">
        <v>72848165.579999998</v>
      </c>
      <c r="AO503" s="17">
        <v>2448562362</v>
      </c>
      <c r="AP503" s="17">
        <v>10209669982.450001</v>
      </c>
      <c r="AQ503" s="18">
        <f t="shared" si="102"/>
        <v>0</v>
      </c>
      <c r="AR503" s="17"/>
      <c r="AS503" s="17"/>
      <c r="AT503" s="15">
        <f t="shared" si="105"/>
        <v>1421196237839.2</v>
      </c>
      <c r="AU503" s="18">
        <f t="shared" si="105"/>
        <v>1421196237839.2</v>
      </c>
      <c r="AV503" s="17">
        <v>1421196237839.2</v>
      </c>
    </row>
    <row r="504" spans="1:48" x14ac:dyDescent="0.25">
      <c r="A504" s="10">
        <v>503</v>
      </c>
      <c r="B504" s="11" t="s">
        <v>1023</v>
      </c>
      <c r="C504" s="12" t="s">
        <v>1024</v>
      </c>
      <c r="D504" s="13" t="s">
        <v>48</v>
      </c>
      <c r="E504" s="14">
        <f t="shared" si="93"/>
        <v>1621056255185.731</v>
      </c>
      <c r="F504" s="15">
        <f t="shared" si="94"/>
        <v>153385729049.63519</v>
      </c>
      <c r="G504" s="16">
        <v>88034669419.986496</v>
      </c>
      <c r="H504" s="17"/>
      <c r="I504" s="17">
        <v>25683652462</v>
      </c>
      <c r="J504" s="17">
        <v>31527932828.77</v>
      </c>
      <c r="K504" s="17">
        <v>-2637354253.2930002</v>
      </c>
      <c r="L504" s="17">
        <v>298084497.18379998</v>
      </c>
      <c r="M504" s="17">
        <v>10478744094.9879</v>
      </c>
      <c r="N504" s="17"/>
      <c r="O504" s="17"/>
      <c r="P504" s="15">
        <f t="shared" si="95"/>
        <v>70143774422.392303</v>
      </c>
      <c r="Q504" s="17">
        <v>875803421.22329998</v>
      </c>
      <c r="R504" s="17">
        <v>69267971001.169006</v>
      </c>
      <c r="S504" s="15">
        <f t="shared" si="96"/>
        <v>1305779280789.8701</v>
      </c>
      <c r="T504" s="17">
        <v>179440061095</v>
      </c>
      <c r="U504" s="17">
        <v>370846143605.45001</v>
      </c>
      <c r="V504" s="17">
        <v>564707492312.46997</v>
      </c>
      <c r="W504" s="17">
        <v>1420558786252</v>
      </c>
      <c r="X504" s="17">
        <v>63014579966.949997</v>
      </c>
      <c r="Y504" s="17">
        <v>50690192837</v>
      </c>
      <c r="Z504" s="17">
        <v>-1343477975279</v>
      </c>
      <c r="AA504" s="15">
        <f t="shared" si="97"/>
        <v>0</v>
      </c>
      <c r="AB504" s="17"/>
      <c r="AC504" s="15">
        <f t="shared" si="98"/>
        <v>91747470923.833298</v>
      </c>
      <c r="AD504" s="17">
        <v>2328760983.6100001</v>
      </c>
      <c r="AE504" s="17">
        <v>20708989000</v>
      </c>
      <c r="AF504" s="17">
        <v>2034623015.9913001</v>
      </c>
      <c r="AG504" s="17">
        <v>66675097924.232002</v>
      </c>
      <c r="AH504" s="14">
        <f t="shared" si="99"/>
        <v>1621056255185.7273</v>
      </c>
      <c r="AI504" s="15">
        <f t="shared" si="100"/>
        <v>30186717480.319</v>
      </c>
      <c r="AJ504" s="18">
        <f t="shared" si="101"/>
        <v>30186717480.319</v>
      </c>
      <c r="AK504" s="17">
        <v>1008616622.5401</v>
      </c>
      <c r="AL504" s="17"/>
      <c r="AM504" s="17"/>
      <c r="AN504" s="17">
        <v>3648576274.5788999</v>
      </c>
      <c r="AO504" s="17">
        <v>420935126.19999999</v>
      </c>
      <c r="AP504" s="17">
        <v>25108589457</v>
      </c>
      <c r="AQ504" s="18">
        <f t="shared" si="102"/>
        <v>0</v>
      </c>
      <c r="AR504" s="17"/>
      <c r="AS504" s="17"/>
      <c r="AT504" s="15">
        <f t="shared" si="105"/>
        <v>1590869537705.4082</v>
      </c>
      <c r="AU504" s="18">
        <f t="shared" si="105"/>
        <v>1590869537705.4082</v>
      </c>
      <c r="AV504" s="17">
        <v>1590869537705.4082</v>
      </c>
    </row>
    <row r="505" spans="1:48" x14ac:dyDescent="0.25">
      <c r="A505" s="10">
        <v>504</v>
      </c>
      <c r="B505" s="11" t="s">
        <v>1025</v>
      </c>
      <c r="C505" s="12" t="s">
        <v>1026</v>
      </c>
      <c r="D505" s="13" t="s">
        <v>48</v>
      </c>
      <c r="E505" s="14">
        <f t="shared" si="93"/>
        <v>1515453879591.1702</v>
      </c>
      <c r="F505" s="15">
        <f t="shared" si="94"/>
        <v>129741409857.18001</v>
      </c>
      <c r="G505" s="16">
        <v>48767306710.550003</v>
      </c>
      <c r="H505" s="17"/>
      <c r="I505" s="17">
        <v>86168144033.190002</v>
      </c>
      <c r="J505" s="17"/>
      <c r="K505" s="17">
        <v>-25906300546.619999</v>
      </c>
      <c r="L505" s="17"/>
      <c r="M505" s="17">
        <v>20712259660.060001</v>
      </c>
      <c r="N505" s="17"/>
      <c r="O505" s="17"/>
      <c r="P505" s="15">
        <f t="shared" si="95"/>
        <v>68175999181.019997</v>
      </c>
      <c r="Q505" s="17">
        <v>97500000</v>
      </c>
      <c r="R505" s="17">
        <v>68078499181.019997</v>
      </c>
      <c r="S505" s="15">
        <f t="shared" si="96"/>
        <v>1315417590688.0903</v>
      </c>
      <c r="T505" s="17">
        <v>474398895824</v>
      </c>
      <c r="U505" s="17">
        <v>388546191614.38</v>
      </c>
      <c r="V505" s="17">
        <v>406964566777.03003</v>
      </c>
      <c r="W505" s="17">
        <v>757502553188.29004</v>
      </c>
      <c r="X505" s="17">
        <v>23686144027.490002</v>
      </c>
      <c r="Y505" s="17">
        <v>881624075</v>
      </c>
      <c r="Z505" s="17">
        <v>-736562384818.09998</v>
      </c>
      <c r="AA505" s="15">
        <f t="shared" si="97"/>
        <v>0</v>
      </c>
      <c r="AB505" s="17"/>
      <c r="AC505" s="15">
        <f t="shared" si="98"/>
        <v>2118879864.8800001</v>
      </c>
      <c r="AD505" s="17">
        <v>851674730.88</v>
      </c>
      <c r="AE505" s="17"/>
      <c r="AF505" s="17">
        <v>1418569600</v>
      </c>
      <c r="AG505" s="17">
        <v>-151364466</v>
      </c>
      <c r="AH505" s="14">
        <f t="shared" si="99"/>
        <v>1515453879591.1702</v>
      </c>
      <c r="AI505" s="15">
        <f t="shared" si="100"/>
        <v>80077074150.350006</v>
      </c>
      <c r="AJ505" s="18">
        <f t="shared" si="101"/>
        <v>80077074150.350006</v>
      </c>
      <c r="AK505" s="17">
        <v>75492841.909999996</v>
      </c>
      <c r="AL505" s="17"/>
      <c r="AM505" s="17"/>
      <c r="AN505" s="17">
        <v>102701277.5</v>
      </c>
      <c r="AO505" s="17">
        <v>44672955505</v>
      </c>
      <c r="AP505" s="17">
        <v>35225924525.940002</v>
      </c>
      <c r="AQ505" s="18">
        <f t="shared" si="102"/>
        <v>0</v>
      </c>
      <c r="AR505" s="17"/>
      <c r="AS505" s="17"/>
      <c r="AT505" s="15">
        <f t="shared" si="105"/>
        <v>1435376805440.8201</v>
      </c>
      <c r="AU505" s="18">
        <f t="shared" si="105"/>
        <v>1435376805440.8201</v>
      </c>
      <c r="AV505" s="17">
        <v>1435376805440.8201</v>
      </c>
    </row>
    <row r="506" spans="1:48" x14ac:dyDescent="0.25">
      <c r="A506" s="10">
        <v>505</v>
      </c>
      <c r="B506" s="11" t="s">
        <v>1027</v>
      </c>
      <c r="C506" s="12" t="s">
        <v>1028</v>
      </c>
      <c r="D506" s="13" t="s">
        <v>48</v>
      </c>
      <c r="E506" s="14">
        <f t="shared" si="93"/>
        <v>1229496440176.6401</v>
      </c>
      <c r="F506" s="15">
        <f t="shared" si="94"/>
        <v>64660073056.580009</v>
      </c>
      <c r="G506" s="16">
        <v>30235369212.310001</v>
      </c>
      <c r="H506" s="17"/>
      <c r="I506" s="17">
        <v>22111012317.290001</v>
      </c>
      <c r="J506" s="17">
        <v>4380203055.0799999</v>
      </c>
      <c r="K506" s="17">
        <v>-3673710515.3600001</v>
      </c>
      <c r="L506" s="17">
        <v>31250000</v>
      </c>
      <c r="M506" s="17">
        <v>11575948987.26</v>
      </c>
      <c r="N506" s="17"/>
      <c r="O506" s="17"/>
      <c r="P506" s="15">
        <f t="shared" si="95"/>
        <v>29759576361.369999</v>
      </c>
      <c r="Q506" s="17"/>
      <c r="R506" s="17">
        <v>29759576361.369999</v>
      </c>
      <c r="S506" s="15">
        <f t="shared" si="96"/>
        <v>1068021437536.4401</v>
      </c>
      <c r="T506" s="17">
        <v>102217721002.03999</v>
      </c>
      <c r="U506" s="17">
        <v>302348520509.40002</v>
      </c>
      <c r="V506" s="17">
        <v>492636066537</v>
      </c>
      <c r="W506" s="17">
        <v>977918569922.09998</v>
      </c>
      <c r="X506" s="17">
        <v>43275168727.300003</v>
      </c>
      <c r="Y506" s="17">
        <v>8005144685</v>
      </c>
      <c r="Z506" s="17">
        <v>-858379753846.40002</v>
      </c>
      <c r="AA506" s="15">
        <f t="shared" si="97"/>
        <v>0</v>
      </c>
      <c r="AB506" s="17"/>
      <c r="AC506" s="15">
        <f t="shared" si="98"/>
        <v>67055353222.25</v>
      </c>
      <c r="AD506" s="17">
        <v>3609032673.21</v>
      </c>
      <c r="AE506" s="17"/>
      <c r="AF506" s="17">
        <v>3333373233</v>
      </c>
      <c r="AG506" s="17">
        <v>60112947316.040001</v>
      </c>
      <c r="AH506" s="14">
        <f t="shared" si="99"/>
        <v>1229496440176.6099</v>
      </c>
      <c r="AI506" s="15">
        <f t="shared" si="100"/>
        <v>11164389149.209999</v>
      </c>
      <c r="AJ506" s="18">
        <f t="shared" si="101"/>
        <v>11164389149.209999</v>
      </c>
      <c r="AK506" s="17">
        <v>1789454150.6800001</v>
      </c>
      <c r="AL506" s="17"/>
      <c r="AM506" s="17"/>
      <c r="AN506" s="17">
        <v>50416667.200000003</v>
      </c>
      <c r="AO506" s="17">
        <v>5046383867</v>
      </c>
      <c r="AP506" s="17">
        <v>4278134464.3299999</v>
      </c>
      <c r="AQ506" s="18">
        <f t="shared" si="102"/>
        <v>0</v>
      </c>
      <c r="AR506" s="17"/>
      <c r="AS506" s="17"/>
      <c r="AT506" s="15">
        <f t="shared" si="105"/>
        <v>1218332051027.3999</v>
      </c>
      <c r="AU506" s="18">
        <f t="shared" si="105"/>
        <v>1218332051027.3999</v>
      </c>
      <c r="AV506" s="17">
        <v>1218332051027.3999</v>
      </c>
    </row>
    <row r="507" spans="1:48" x14ac:dyDescent="0.25">
      <c r="A507" s="10">
        <v>506</v>
      </c>
      <c r="B507" s="11" t="s">
        <v>1029</v>
      </c>
      <c r="C507" s="12" t="s">
        <v>1030</v>
      </c>
      <c r="D507" s="13" t="s">
        <v>48</v>
      </c>
      <c r="E507" s="14">
        <f t="shared" si="93"/>
        <v>1405614750475.9072</v>
      </c>
      <c r="F507" s="15">
        <f t="shared" si="94"/>
        <v>72329939836.166992</v>
      </c>
      <c r="G507" s="16">
        <v>40247106863.239998</v>
      </c>
      <c r="H507" s="17"/>
      <c r="I507" s="17">
        <v>25356909002.5</v>
      </c>
      <c r="J507" s="17">
        <v>1465454081.9400001</v>
      </c>
      <c r="K507" s="17">
        <v>-7074126659.5500002</v>
      </c>
      <c r="L507" s="17">
        <v>162753066.66999999</v>
      </c>
      <c r="M507" s="17">
        <v>12171843481.367001</v>
      </c>
      <c r="N507" s="17"/>
      <c r="O507" s="17"/>
      <c r="P507" s="15">
        <f t="shared" si="95"/>
        <v>72105812209.869995</v>
      </c>
      <c r="Q507" s="17"/>
      <c r="R507" s="17">
        <v>72105812209.869995</v>
      </c>
      <c r="S507" s="15">
        <f t="shared" si="96"/>
        <v>1193336123264.54</v>
      </c>
      <c r="T507" s="17">
        <v>83234996768.759995</v>
      </c>
      <c r="U507" s="17">
        <v>263750364158.67001</v>
      </c>
      <c r="V507" s="17">
        <v>496749561450.27002</v>
      </c>
      <c r="W507" s="17">
        <v>810279159491.55005</v>
      </c>
      <c r="X507" s="17">
        <v>29214593549.68</v>
      </c>
      <c r="Y507" s="17">
        <v>50445806158.330002</v>
      </c>
      <c r="Z507" s="17">
        <v>-540338358312.71997</v>
      </c>
      <c r="AA507" s="15">
        <f t="shared" si="97"/>
        <v>0</v>
      </c>
      <c r="AB507" s="17"/>
      <c r="AC507" s="15">
        <f t="shared" si="98"/>
        <v>67842875165.330002</v>
      </c>
      <c r="AD507" s="17">
        <v>0</v>
      </c>
      <c r="AE507" s="17">
        <v>60317568000</v>
      </c>
      <c r="AF507" s="17">
        <v>830114680</v>
      </c>
      <c r="AG507" s="17">
        <v>6695192485.3299999</v>
      </c>
      <c r="AH507" s="14">
        <f t="shared" si="99"/>
        <v>1405614750475.9099</v>
      </c>
      <c r="AI507" s="15">
        <f t="shared" si="100"/>
        <v>28030234419.959999</v>
      </c>
      <c r="AJ507" s="18">
        <f t="shared" si="101"/>
        <v>28030234419.959999</v>
      </c>
      <c r="AK507" s="17">
        <v>263099353</v>
      </c>
      <c r="AL507" s="17"/>
      <c r="AM507" s="17"/>
      <c r="AN507" s="17">
        <v>124916718.76000001</v>
      </c>
      <c r="AO507" s="17">
        <v>17527629159</v>
      </c>
      <c r="AP507" s="17">
        <v>10114589189.200001</v>
      </c>
      <c r="AQ507" s="18">
        <f t="shared" si="102"/>
        <v>0</v>
      </c>
      <c r="AR507" s="17"/>
      <c r="AS507" s="17"/>
      <c r="AT507" s="15">
        <f t="shared" si="105"/>
        <v>1377584516055.95</v>
      </c>
      <c r="AU507" s="18">
        <f t="shared" si="105"/>
        <v>1377584516055.95</v>
      </c>
      <c r="AV507" s="17">
        <v>1377584516055.95</v>
      </c>
    </row>
    <row r="508" spans="1:48" x14ac:dyDescent="0.25">
      <c r="A508" s="10">
        <v>507</v>
      </c>
      <c r="B508" s="11" t="s">
        <v>1031</v>
      </c>
      <c r="C508" s="12" t="s">
        <v>1032</v>
      </c>
      <c r="D508" s="13" t="s">
        <v>48</v>
      </c>
      <c r="E508" s="14">
        <f t="shared" si="93"/>
        <v>991243377600.9801</v>
      </c>
      <c r="F508" s="15">
        <f t="shared" si="94"/>
        <v>46738491770.189903</v>
      </c>
      <c r="G508" s="16">
        <v>32323109900.400002</v>
      </c>
      <c r="H508" s="17"/>
      <c r="I508" s="17">
        <v>10619067055</v>
      </c>
      <c r="J508" s="17">
        <v>2307368697.6996999</v>
      </c>
      <c r="K508" s="17">
        <v>-2793199520.5098</v>
      </c>
      <c r="L508" s="17"/>
      <c r="M508" s="17">
        <v>4282145637.5999999</v>
      </c>
      <c r="N508" s="17"/>
      <c r="O508" s="17"/>
      <c r="P508" s="15">
        <f t="shared" si="95"/>
        <v>33113329935.73</v>
      </c>
      <c r="Q508" s="17"/>
      <c r="R508" s="17">
        <v>33113329935.73</v>
      </c>
      <c r="S508" s="15">
        <f t="shared" si="96"/>
        <v>856690588897.6499</v>
      </c>
      <c r="T508" s="17">
        <v>85631094954</v>
      </c>
      <c r="U508" s="17">
        <v>168203824146.29001</v>
      </c>
      <c r="V508" s="17">
        <v>396240554650</v>
      </c>
      <c r="W508" s="17">
        <v>887481469872.15002</v>
      </c>
      <c r="X508" s="17">
        <v>17623843466.650002</v>
      </c>
      <c r="Y508" s="17">
        <v>5726091239</v>
      </c>
      <c r="Z508" s="17">
        <v>-704216289430.43994</v>
      </c>
      <c r="AA508" s="15">
        <f t="shared" si="97"/>
        <v>0</v>
      </c>
      <c r="AB508" s="17"/>
      <c r="AC508" s="15">
        <f t="shared" si="98"/>
        <v>54700966997.410301</v>
      </c>
      <c r="AD508" s="17">
        <v>25170800.000300001</v>
      </c>
      <c r="AE508" s="17"/>
      <c r="AF508" s="17">
        <v>3150404170</v>
      </c>
      <c r="AG508" s="17">
        <v>51525392027.410004</v>
      </c>
      <c r="AH508" s="14">
        <f t="shared" si="99"/>
        <v>991243377600.98022</v>
      </c>
      <c r="AI508" s="15">
        <f t="shared" si="100"/>
        <v>7490870728.8500004</v>
      </c>
      <c r="AJ508" s="18">
        <f t="shared" si="101"/>
        <v>7490870728.8500004</v>
      </c>
      <c r="AK508" s="17">
        <v>229247067</v>
      </c>
      <c r="AL508" s="17"/>
      <c r="AM508" s="17"/>
      <c r="AN508" s="17"/>
      <c r="AO508" s="17">
        <v>617533660.85000002</v>
      </c>
      <c r="AP508" s="17">
        <v>6644090001</v>
      </c>
      <c r="AQ508" s="18">
        <f t="shared" si="102"/>
        <v>0</v>
      </c>
      <c r="AR508" s="17"/>
      <c r="AS508" s="17"/>
      <c r="AT508" s="15">
        <f t="shared" si="105"/>
        <v>983752506872.13025</v>
      </c>
      <c r="AU508" s="18">
        <f t="shared" si="105"/>
        <v>983752506872.13025</v>
      </c>
      <c r="AV508" s="17">
        <v>983752506872.13025</v>
      </c>
    </row>
    <row r="509" spans="1:48" x14ac:dyDescent="0.25">
      <c r="A509" s="10">
        <v>508</v>
      </c>
      <c r="B509" s="11" t="s">
        <v>1033</v>
      </c>
      <c r="C509" s="12" t="s">
        <v>1189</v>
      </c>
      <c r="D509" s="13" t="s">
        <v>48</v>
      </c>
      <c r="E509" s="14">
        <f t="shared" si="93"/>
        <v>5916976292334.7871</v>
      </c>
      <c r="F509" s="15">
        <f t="shared" si="94"/>
        <v>797841731687.57703</v>
      </c>
      <c r="G509" s="16">
        <v>322086901003.31702</v>
      </c>
      <c r="H509" s="17"/>
      <c r="I509" s="17">
        <v>99644251838.940002</v>
      </c>
      <c r="J509" s="17">
        <v>64456851654.730003</v>
      </c>
      <c r="K509" s="17">
        <v>-65374738990.739998</v>
      </c>
      <c r="L509" s="17"/>
      <c r="M509" s="17">
        <v>377028466181.33002</v>
      </c>
      <c r="N509" s="17"/>
      <c r="O509" s="17"/>
      <c r="P509" s="15">
        <f t="shared" si="95"/>
        <v>63783140534.449997</v>
      </c>
      <c r="Q509" s="17">
        <v>536639827.25</v>
      </c>
      <c r="R509" s="17">
        <v>63246500707.199997</v>
      </c>
      <c r="S509" s="15">
        <f t="shared" si="96"/>
        <v>4768188039486.8301</v>
      </c>
      <c r="T509" s="17">
        <v>852537966681.68005</v>
      </c>
      <c r="U509" s="17">
        <v>1284168952536.5801</v>
      </c>
      <c r="V509" s="17">
        <v>1917304687500.52</v>
      </c>
      <c r="W509" s="17">
        <v>2732670274875.8301</v>
      </c>
      <c r="X509" s="17">
        <v>163959211629.72</v>
      </c>
      <c r="Y509" s="17">
        <v>47907990800.230003</v>
      </c>
      <c r="Z509" s="17">
        <v>-2230361044537.73</v>
      </c>
      <c r="AA509" s="15">
        <f t="shared" si="97"/>
        <v>0</v>
      </c>
      <c r="AB509" s="17"/>
      <c r="AC509" s="15">
        <f t="shared" si="98"/>
        <v>287163380625.92999</v>
      </c>
      <c r="AD509" s="17">
        <v>1048503950</v>
      </c>
      <c r="AE509" s="17"/>
      <c r="AF509" s="17">
        <v>43550075497.059998</v>
      </c>
      <c r="AG509" s="17">
        <v>242564801178.87</v>
      </c>
      <c r="AH509" s="14">
        <f t="shared" si="99"/>
        <v>5916976292334.7881</v>
      </c>
      <c r="AI509" s="15">
        <f t="shared" si="100"/>
        <v>303001920391.34729</v>
      </c>
      <c r="AJ509" s="18">
        <f t="shared" si="101"/>
        <v>99954849211.34729</v>
      </c>
      <c r="AK509" s="17">
        <v>5332362.9972999999</v>
      </c>
      <c r="AL509" s="17"/>
      <c r="AM509" s="17"/>
      <c r="AN509" s="17"/>
      <c r="AO509" s="17">
        <v>47298446795.309998</v>
      </c>
      <c r="AP509" s="17">
        <v>52651070053.040001</v>
      </c>
      <c r="AQ509" s="18">
        <f t="shared" si="102"/>
        <v>203047071180</v>
      </c>
      <c r="AR509" s="17"/>
      <c r="AS509" s="17">
        <v>203047071180</v>
      </c>
      <c r="AT509" s="15">
        <f t="shared" si="105"/>
        <v>5613974371943.4404</v>
      </c>
      <c r="AU509" s="18">
        <f t="shared" si="105"/>
        <v>5613974371943.4404</v>
      </c>
      <c r="AV509" s="17">
        <v>5613974371943.4404</v>
      </c>
    </row>
    <row r="510" spans="1:48" x14ac:dyDescent="0.25">
      <c r="A510" s="10">
        <v>509</v>
      </c>
      <c r="B510" s="11" t="s">
        <v>1034</v>
      </c>
      <c r="C510" s="12" t="s">
        <v>1035</v>
      </c>
      <c r="D510" s="13" t="s">
        <v>59</v>
      </c>
      <c r="E510" s="14">
        <f t="shared" si="93"/>
        <v>2586148105720.1499</v>
      </c>
      <c r="F510" s="15">
        <f t="shared" si="94"/>
        <v>141915376519.97</v>
      </c>
      <c r="G510" s="16">
        <v>74232874449.290009</v>
      </c>
      <c r="H510" s="17"/>
      <c r="I510" s="17">
        <v>6143758665.3900003</v>
      </c>
      <c r="J510" s="17">
        <v>1993658632</v>
      </c>
      <c r="K510" s="17">
        <v>-163968148.46000001</v>
      </c>
      <c r="L510" s="17">
        <v>400266666.66000003</v>
      </c>
      <c r="M510" s="17">
        <v>59308786255.089996</v>
      </c>
      <c r="N510" s="17"/>
      <c r="O510" s="17"/>
      <c r="P510" s="15">
        <f t="shared" si="95"/>
        <v>59345589396.230003</v>
      </c>
      <c r="Q510" s="17">
        <v>606625750.23000002</v>
      </c>
      <c r="R510" s="17">
        <v>58738963646</v>
      </c>
      <c r="S510" s="15">
        <f t="shared" si="96"/>
        <v>2338075454986.3599</v>
      </c>
      <c r="T510" s="17">
        <v>324483245399.5</v>
      </c>
      <c r="U510" s="17">
        <v>361710047714.94</v>
      </c>
      <c r="V510" s="17">
        <v>1137307082076.54</v>
      </c>
      <c r="W510" s="17">
        <v>1622938727863.9399</v>
      </c>
      <c r="X510" s="17">
        <v>70338219922.919998</v>
      </c>
      <c r="Y510" s="17">
        <v>57843548316</v>
      </c>
      <c r="Z510" s="17">
        <v>-1236545416307.48</v>
      </c>
      <c r="AA510" s="15">
        <f t="shared" si="97"/>
        <v>0</v>
      </c>
      <c r="AB510" s="17"/>
      <c r="AC510" s="15">
        <f t="shared" si="98"/>
        <v>46811684817.590004</v>
      </c>
      <c r="AD510" s="17">
        <v>6979478080.21</v>
      </c>
      <c r="AE510" s="17"/>
      <c r="AF510" s="17">
        <v>4176722415</v>
      </c>
      <c r="AG510" s="17">
        <v>35655484322.380005</v>
      </c>
      <c r="AH510" s="14">
        <f t="shared" si="99"/>
        <v>2586148105720.1602</v>
      </c>
      <c r="AI510" s="15">
        <f t="shared" si="100"/>
        <v>1611008278.3299999</v>
      </c>
      <c r="AJ510" s="18">
        <f t="shared" si="101"/>
        <v>1611008278.3299999</v>
      </c>
      <c r="AK510" s="17"/>
      <c r="AL510" s="17"/>
      <c r="AM510" s="17"/>
      <c r="AN510" s="17">
        <v>102333333.33</v>
      </c>
      <c r="AO510" s="17">
        <v>118540000</v>
      </c>
      <c r="AP510" s="17">
        <v>1390134945</v>
      </c>
      <c r="AQ510" s="18">
        <f t="shared" si="102"/>
        <v>0</v>
      </c>
      <c r="AR510" s="17"/>
      <c r="AS510" s="17"/>
      <c r="AT510" s="15">
        <f t="shared" si="105"/>
        <v>2584537097441.8301</v>
      </c>
      <c r="AU510" s="18">
        <f t="shared" si="105"/>
        <v>2584537097441.8301</v>
      </c>
      <c r="AV510" s="17">
        <v>2584537097441.8301</v>
      </c>
    </row>
    <row r="511" spans="1:48" x14ac:dyDescent="0.25">
      <c r="A511" s="10">
        <v>510</v>
      </c>
      <c r="B511" s="11" t="s">
        <v>1036</v>
      </c>
      <c r="C511" s="12" t="s">
        <v>1037</v>
      </c>
      <c r="D511" s="13" t="s">
        <v>48</v>
      </c>
      <c r="E511" s="14">
        <f t="shared" si="93"/>
        <v>1659742334883.99</v>
      </c>
      <c r="F511" s="15">
        <f t="shared" si="94"/>
        <v>75072031632.130005</v>
      </c>
      <c r="G511" s="16">
        <v>57221052240.420006</v>
      </c>
      <c r="H511" s="17"/>
      <c r="I511" s="17">
        <v>878667498</v>
      </c>
      <c r="J511" s="17"/>
      <c r="K511" s="17">
        <v>-682459112.28999996</v>
      </c>
      <c r="L511" s="17"/>
      <c r="M511" s="17">
        <v>17654771006</v>
      </c>
      <c r="N511" s="17"/>
      <c r="O511" s="17"/>
      <c r="P511" s="15">
        <f t="shared" si="95"/>
        <v>8603316027.5</v>
      </c>
      <c r="Q511" s="17">
        <v>1103316027.5</v>
      </c>
      <c r="R511" s="17">
        <v>7500000000</v>
      </c>
      <c r="S511" s="15">
        <f t="shared" si="96"/>
        <v>1527265033210.1201</v>
      </c>
      <c r="T511" s="17">
        <v>174880863170</v>
      </c>
      <c r="U511" s="17">
        <v>284110185756.28003</v>
      </c>
      <c r="V511" s="17">
        <v>568432112431.54004</v>
      </c>
      <c r="W511" s="17">
        <v>879396259091.06006</v>
      </c>
      <c r="X511" s="17">
        <v>11291064685</v>
      </c>
      <c r="Y511" s="17">
        <v>164615719048.98999</v>
      </c>
      <c r="Z511" s="17">
        <v>-555461170972.75</v>
      </c>
      <c r="AA511" s="15">
        <f t="shared" si="97"/>
        <v>0</v>
      </c>
      <c r="AB511" s="17"/>
      <c r="AC511" s="15">
        <f t="shared" si="98"/>
        <v>48801954014.240005</v>
      </c>
      <c r="AD511" s="17">
        <v>352791629.24000001</v>
      </c>
      <c r="AE511" s="17"/>
      <c r="AF511" s="17">
        <v>19332546796</v>
      </c>
      <c r="AG511" s="17">
        <v>29116615589</v>
      </c>
      <c r="AH511" s="14">
        <f t="shared" si="99"/>
        <v>1659742334883.99</v>
      </c>
      <c r="AI511" s="15">
        <f t="shared" si="100"/>
        <v>9838115641</v>
      </c>
      <c r="AJ511" s="18">
        <f t="shared" si="101"/>
        <v>9838115641</v>
      </c>
      <c r="AK511" s="17"/>
      <c r="AL511" s="17"/>
      <c r="AM511" s="17"/>
      <c r="AN511" s="17"/>
      <c r="AO511" s="17">
        <v>1639113254</v>
      </c>
      <c r="AP511" s="17">
        <v>8199002387</v>
      </c>
      <c r="AQ511" s="18">
        <f t="shared" si="102"/>
        <v>0</v>
      </c>
      <c r="AR511" s="17"/>
      <c r="AS511" s="17"/>
      <c r="AT511" s="15">
        <f t="shared" si="105"/>
        <v>1649904219242.99</v>
      </c>
      <c r="AU511" s="18">
        <f t="shared" si="105"/>
        <v>1649904219242.99</v>
      </c>
      <c r="AV511" s="17">
        <v>1649904219242.99</v>
      </c>
    </row>
    <row r="512" spans="1:48" x14ac:dyDescent="0.25">
      <c r="A512" s="10">
        <v>511</v>
      </c>
      <c r="B512" s="11" t="s">
        <v>1038</v>
      </c>
      <c r="C512" s="12" t="s">
        <v>1039</v>
      </c>
      <c r="D512" s="13" t="s">
        <v>48</v>
      </c>
      <c r="E512" s="14">
        <f t="shared" si="93"/>
        <v>2155022302246.2</v>
      </c>
      <c r="F512" s="15">
        <f t="shared" si="94"/>
        <v>74465535262.889999</v>
      </c>
      <c r="G512" s="16">
        <v>26270508565.029999</v>
      </c>
      <c r="H512" s="17"/>
      <c r="I512" s="17">
        <v>68764948433.190002</v>
      </c>
      <c r="J512" s="17"/>
      <c r="K512" s="17">
        <v>-32391443313.900002</v>
      </c>
      <c r="L512" s="17"/>
      <c r="M512" s="17">
        <v>11821521578.57</v>
      </c>
      <c r="N512" s="17"/>
      <c r="O512" s="17"/>
      <c r="P512" s="15">
        <f t="shared" si="95"/>
        <v>33005572415</v>
      </c>
      <c r="Q512" s="17">
        <v>0</v>
      </c>
      <c r="R512" s="17">
        <v>33005572415</v>
      </c>
      <c r="S512" s="15">
        <f t="shared" si="96"/>
        <v>2035426074499.3101</v>
      </c>
      <c r="T512" s="17">
        <v>455480083840</v>
      </c>
      <c r="U512" s="17">
        <v>303317133575.5</v>
      </c>
      <c r="V512" s="17">
        <v>643369238283.25</v>
      </c>
      <c r="W512" s="17">
        <v>1533003785153.8999</v>
      </c>
      <c r="X512" s="17">
        <v>9982821765</v>
      </c>
      <c r="Y512" s="17">
        <v>51518919915.660004</v>
      </c>
      <c r="Z512" s="17">
        <v>-961245908034</v>
      </c>
      <c r="AA512" s="15">
        <f t="shared" si="97"/>
        <v>0</v>
      </c>
      <c r="AB512" s="17"/>
      <c r="AC512" s="15">
        <f t="shared" si="98"/>
        <v>12125120069</v>
      </c>
      <c r="AD512" s="17"/>
      <c r="AE512" s="17"/>
      <c r="AF512" s="17">
        <v>2992703000</v>
      </c>
      <c r="AG512" s="17">
        <v>9132417069</v>
      </c>
      <c r="AH512" s="14">
        <f t="shared" si="99"/>
        <v>2155022302246.1301</v>
      </c>
      <c r="AI512" s="15">
        <f t="shared" si="100"/>
        <v>99742540765.029999</v>
      </c>
      <c r="AJ512" s="18">
        <f t="shared" si="101"/>
        <v>87411800977.080002</v>
      </c>
      <c r="AK512" s="17">
        <v>-692139</v>
      </c>
      <c r="AL512" s="17"/>
      <c r="AM512" s="17"/>
      <c r="AN512" s="17">
        <v>216412700</v>
      </c>
      <c r="AO512" s="17">
        <v>87196080416.080002</v>
      </c>
      <c r="AP512" s="17"/>
      <c r="AQ512" s="18">
        <f t="shared" si="102"/>
        <v>12330739787.950001</v>
      </c>
      <c r="AR512" s="17"/>
      <c r="AS512" s="17">
        <v>12330739787.950001</v>
      </c>
      <c r="AT512" s="15">
        <f t="shared" si="105"/>
        <v>2055279761481.1001</v>
      </c>
      <c r="AU512" s="18">
        <f t="shared" si="105"/>
        <v>2055279761481.1001</v>
      </c>
      <c r="AV512" s="17">
        <v>2055279761481.1001</v>
      </c>
    </row>
    <row r="513" spans="1:48" x14ac:dyDescent="0.25">
      <c r="A513" s="10">
        <v>512</v>
      </c>
      <c r="B513" s="11" t="s">
        <v>1040</v>
      </c>
      <c r="C513" s="12" t="s">
        <v>1041</v>
      </c>
      <c r="D513" s="13" t="s">
        <v>48</v>
      </c>
      <c r="E513" s="14">
        <f t="shared" si="93"/>
        <v>4304642843783.9492</v>
      </c>
      <c r="F513" s="15">
        <f t="shared" si="94"/>
        <v>331039531027.90997</v>
      </c>
      <c r="G513" s="16">
        <v>44431434547.510002</v>
      </c>
      <c r="H513" s="17"/>
      <c r="I513" s="17">
        <v>394758218679</v>
      </c>
      <c r="J513" s="17">
        <v>214184859357.59</v>
      </c>
      <c r="K513" s="17">
        <v>-364827315041.75</v>
      </c>
      <c r="L513" s="17"/>
      <c r="M513" s="17">
        <v>42492333485.559998</v>
      </c>
      <c r="N513" s="17"/>
      <c r="O513" s="17"/>
      <c r="P513" s="15">
        <f t="shared" si="95"/>
        <v>88425861173.369995</v>
      </c>
      <c r="Q513" s="17">
        <v>14373198294.32</v>
      </c>
      <c r="R513" s="17">
        <v>74052662879.050003</v>
      </c>
      <c r="S513" s="15">
        <f t="shared" si="96"/>
        <v>3793240091245.9395</v>
      </c>
      <c r="T513" s="17">
        <v>722524056220.57996</v>
      </c>
      <c r="U513" s="17">
        <v>642831198109.60999</v>
      </c>
      <c r="V513" s="17">
        <v>1512225819664.23</v>
      </c>
      <c r="W513" s="17">
        <v>2296465555898.3599</v>
      </c>
      <c r="X513" s="17">
        <v>222528912839.29001</v>
      </c>
      <c r="Y513" s="17">
        <v>167669746872.98001</v>
      </c>
      <c r="Z513" s="17">
        <v>-1771005198359.1101</v>
      </c>
      <c r="AA513" s="15">
        <f t="shared" si="97"/>
        <v>0</v>
      </c>
      <c r="AB513" s="17"/>
      <c r="AC513" s="15">
        <f t="shared" si="98"/>
        <v>91937360336.729996</v>
      </c>
      <c r="AD513" s="17"/>
      <c r="AE513" s="17"/>
      <c r="AF513" s="17">
        <v>4393654524</v>
      </c>
      <c r="AG513" s="17">
        <v>87543705812.729996</v>
      </c>
      <c r="AH513" s="14">
        <f t="shared" si="99"/>
        <v>4304642843783.9502</v>
      </c>
      <c r="AI513" s="15">
        <f t="shared" si="100"/>
        <v>84493947901.48999</v>
      </c>
      <c r="AJ513" s="18">
        <f t="shared" si="101"/>
        <v>84493947901.48999</v>
      </c>
      <c r="AK513" s="17">
        <v>22842488.77</v>
      </c>
      <c r="AL513" s="17"/>
      <c r="AM513" s="17"/>
      <c r="AN513" s="17">
        <v>911173100.91999996</v>
      </c>
      <c r="AO513" s="17">
        <v>69655504643.589996</v>
      </c>
      <c r="AP513" s="17">
        <v>13904427668.209999</v>
      </c>
      <c r="AQ513" s="18">
        <f t="shared" si="102"/>
        <v>0</v>
      </c>
      <c r="AR513" s="17"/>
      <c r="AS513" s="17"/>
      <c r="AT513" s="15">
        <f t="shared" si="105"/>
        <v>4220148895882.46</v>
      </c>
      <c r="AU513" s="18">
        <f t="shared" si="105"/>
        <v>4220148895882.46</v>
      </c>
      <c r="AV513" s="17">
        <v>4220148895882.46</v>
      </c>
    </row>
    <row r="514" spans="1:48" x14ac:dyDescent="0.25">
      <c r="A514" s="10">
        <v>513</v>
      </c>
      <c r="B514" s="11" t="s">
        <v>1042</v>
      </c>
      <c r="C514" s="12" t="s">
        <v>1043</v>
      </c>
      <c r="D514" s="13" t="s">
        <v>59</v>
      </c>
      <c r="E514" s="14">
        <f t="shared" ref="E514:E543" si="106">F514+P514+S514+AA514+AC514</f>
        <v>1580666189075.28</v>
      </c>
      <c r="F514" s="15">
        <f t="shared" ref="F514:F543" si="107">SUM(G514:O514)</f>
        <v>143870930700.28</v>
      </c>
      <c r="G514" s="16">
        <v>110341408798.62</v>
      </c>
      <c r="H514" s="17"/>
      <c r="I514" s="17">
        <v>11126588502.220001</v>
      </c>
      <c r="J514" s="17">
        <v>9725729482.5999985</v>
      </c>
      <c r="K514" s="22">
        <v>-898198064.30999994</v>
      </c>
      <c r="L514" s="22">
        <v>1279716426.9300001</v>
      </c>
      <c r="M514" s="22">
        <v>12295685554.219999</v>
      </c>
      <c r="N514" s="17"/>
      <c r="O514" s="17"/>
      <c r="P514" s="15">
        <f t="shared" ref="P514:P543" si="108">SUM(Q514:R514)</f>
        <v>51932500915</v>
      </c>
      <c r="Q514" s="17">
        <v>0</v>
      </c>
      <c r="R514" s="17">
        <v>51932500915</v>
      </c>
      <c r="S514" s="15">
        <f t="shared" ref="S514:S543" si="109">SUM(T514:Z514)</f>
        <v>1316381048436</v>
      </c>
      <c r="T514" s="17">
        <v>376839872375</v>
      </c>
      <c r="U514" s="17">
        <v>398272321756</v>
      </c>
      <c r="V514" s="17">
        <v>444666316546</v>
      </c>
      <c r="W514" s="17">
        <v>749653790924</v>
      </c>
      <c r="X514" s="17">
        <v>56740700328</v>
      </c>
      <c r="Y514" s="17">
        <v>13571763311</v>
      </c>
      <c r="Z514" s="17">
        <v>-723363716804</v>
      </c>
      <c r="AA514" s="15">
        <f t="shared" ref="AA514:AA543" si="110">SUM(AB514)</f>
        <v>0</v>
      </c>
      <c r="AB514" s="17"/>
      <c r="AC514" s="15">
        <f t="shared" ref="AC514:AC543" si="111">SUM(AD514:AG514)</f>
        <v>68481709024</v>
      </c>
      <c r="AD514" s="19">
        <v>70807083</v>
      </c>
      <c r="AE514" s="17"/>
      <c r="AF514" s="17">
        <v>3045652035</v>
      </c>
      <c r="AG514" s="19">
        <v>65365249906</v>
      </c>
      <c r="AH514" s="14">
        <f t="shared" ref="AH514:AH543" si="112">AI514+AT514</f>
        <v>1580666189075.28</v>
      </c>
      <c r="AI514" s="15">
        <f t="shared" ref="AI514:AI543" si="113">SUM(AJ514+AQ514)</f>
        <v>4815446792.2800007</v>
      </c>
      <c r="AJ514" s="18">
        <f t="shared" ref="AJ514:AJ543" si="114">SUM(AK514:AP514)</f>
        <v>4815446792.2800007</v>
      </c>
      <c r="AK514" s="17">
        <v>3244018067.0300002</v>
      </c>
      <c r="AL514" s="17"/>
      <c r="AM514" s="17"/>
      <c r="AN514" s="17">
        <v>1187212635.25</v>
      </c>
      <c r="AO514" s="17"/>
      <c r="AP514" s="17">
        <v>384216090</v>
      </c>
      <c r="AQ514" s="18">
        <f t="shared" ref="AQ514:AQ543" si="115">SUM(AR514:AS514)</f>
        <v>0</v>
      </c>
      <c r="AR514" s="17"/>
      <c r="AS514" s="17"/>
      <c r="AT514" s="15">
        <f t="shared" si="105"/>
        <v>1575850742283</v>
      </c>
      <c r="AU514" s="18">
        <f t="shared" si="105"/>
        <v>1575850742283</v>
      </c>
      <c r="AV514" s="17">
        <v>1575850742283</v>
      </c>
    </row>
    <row r="515" spans="1:48" x14ac:dyDescent="0.25">
      <c r="A515" s="10">
        <v>514</v>
      </c>
      <c r="B515" s="11" t="s">
        <v>1044</v>
      </c>
      <c r="C515" s="12" t="s">
        <v>1045</v>
      </c>
      <c r="D515" s="13" t="s">
        <v>48</v>
      </c>
      <c r="E515" s="14">
        <f t="shared" si="106"/>
        <v>1751538918103.6802</v>
      </c>
      <c r="F515" s="15">
        <f t="shared" si="107"/>
        <v>196616707336.95099</v>
      </c>
      <c r="G515" s="16">
        <v>137475917319.79099</v>
      </c>
      <c r="H515" s="17"/>
      <c r="I515" s="17">
        <v>7701623946</v>
      </c>
      <c r="J515" s="17">
        <v>52744472899.629997</v>
      </c>
      <c r="K515" s="17">
        <v>-7262694614.3500004</v>
      </c>
      <c r="L515" s="17"/>
      <c r="M515" s="17">
        <v>5957387785.8800001</v>
      </c>
      <c r="N515" s="17"/>
      <c r="O515" s="17"/>
      <c r="P515" s="15">
        <f t="shared" si="108"/>
        <v>18335023618</v>
      </c>
      <c r="Q515" s="17">
        <v>1729585066</v>
      </c>
      <c r="R515" s="17">
        <v>16605438552</v>
      </c>
      <c r="S515" s="15">
        <f t="shared" si="109"/>
        <v>1457907222802.1392</v>
      </c>
      <c r="T515" s="17">
        <v>223005361930</v>
      </c>
      <c r="U515" s="17">
        <v>240481542200.13</v>
      </c>
      <c r="V515" s="17">
        <v>623055712266.88904</v>
      </c>
      <c r="W515" s="17">
        <v>1194942458111.1201</v>
      </c>
      <c r="X515" s="17">
        <v>21851538394</v>
      </c>
      <c r="Y515" s="17">
        <v>28242854000</v>
      </c>
      <c r="Z515" s="17">
        <v>-873672244100</v>
      </c>
      <c r="AA515" s="15">
        <f t="shared" si="110"/>
        <v>0</v>
      </c>
      <c r="AB515" s="17"/>
      <c r="AC515" s="15">
        <f t="shared" si="111"/>
        <v>78679964346.589996</v>
      </c>
      <c r="AD515" s="17">
        <v>2413279012</v>
      </c>
      <c r="AE515" s="17"/>
      <c r="AF515" s="17">
        <v>248113800</v>
      </c>
      <c r="AG515" s="17">
        <v>76018571534.589996</v>
      </c>
      <c r="AH515" s="14">
        <f t="shared" si="112"/>
        <v>1751538918103.6799</v>
      </c>
      <c r="AI515" s="15">
        <f t="shared" si="113"/>
        <v>18196145277.720001</v>
      </c>
      <c r="AJ515" s="18">
        <f t="shared" si="114"/>
        <v>2570065036.7200003</v>
      </c>
      <c r="AK515" s="17">
        <v>186059019.72</v>
      </c>
      <c r="AL515" s="17"/>
      <c r="AM515" s="17"/>
      <c r="AN515" s="17"/>
      <c r="AO515" s="17">
        <v>217174407</v>
      </c>
      <c r="AP515" s="17">
        <v>2166831610</v>
      </c>
      <c r="AQ515" s="18">
        <f t="shared" si="115"/>
        <v>15626080241</v>
      </c>
      <c r="AR515" s="17"/>
      <c r="AS515" s="17">
        <v>15626080241</v>
      </c>
      <c r="AT515" s="15">
        <f t="shared" si="105"/>
        <v>1733342772825.96</v>
      </c>
      <c r="AU515" s="18">
        <f t="shared" si="105"/>
        <v>1733342772825.96</v>
      </c>
      <c r="AV515" s="17">
        <v>1733342772825.96</v>
      </c>
    </row>
    <row r="516" spans="1:48" x14ac:dyDescent="0.25">
      <c r="A516" s="10">
        <v>515</v>
      </c>
      <c r="B516" s="11" t="s">
        <v>1046</v>
      </c>
      <c r="C516" s="12" t="s">
        <v>1047</v>
      </c>
      <c r="D516" s="13" t="s">
        <v>59</v>
      </c>
      <c r="E516" s="14">
        <f t="shared" si="106"/>
        <v>2476251173058.1201</v>
      </c>
      <c r="F516" s="15">
        <f t="shared" si="107"/>
        <v>294754258436.11993</v>
      </c>
      <c r="G516" s="16">
        <v>213942902739.59</v>
      </c>
      <c r="H516" s="17"/>
      <c r="I516" s="17">
        <v>51124553890.669998</v>
      </c>
      <c r="J516" s="17">
        <v>28005461495.040001</v>
      </c>
      <c r="K516" s="17">
        <v>-9910404824.1499996</v>
      </c>
      <c r="L516" s="17">
        <v>1197324396.97</v>
      </c>
      <c r="M516" s="17">
        <v>10394420738</v>
      </c>
      <c r="N516" s="17"/>
      <c r="O516" s="17"/>
      <c r="P516" s="15">
        <f t="shared" si="108"/>
        <v>90650661243</v>
      </c>
      <c r="Q516" s="17">
        <v>23450000</v>
      </c>
      <c r="R516" s="17">
        <v>90627211243</v>
      </c>
      <c r="S516" s="15">
        <f t="shared" si="109"/>
        <v>1959311748484</v>
      </c>
      <c r="T516" s="17">
        <v>354786062017</v>
      </c>
      <c r="U516" s="17">
        <v>386838037115</v>
      </c>
      <c r="V516" s="17">
        <v>1055071112200</v>
      </c>
      <c r="W516" s="17">
        <v>1365136180961</v>
      </c>
      <c r="X516" s="17">
        <v>47202143699</v>
      </c>
      <c r="Y516" s="17">
        <v>27834241362</v>
      </c>
      <c r="Z516" s="17">
        <v>-1277556028870</v>
      </c>
      <c r="AA516" s="15">
        <f t="shared" si="110"/>
        <v>0</v>
      </c>
      <c r="AB516" s="17"/>
      <c r="AC516" s="15">
        <f t="shared" si="111"/>
        <v>131534504895</v>
      </c>
      <c r="AD516" s="17"/>
      <c r="AE516" s="17"/>
      <c r="AF516" s="17">
        <v>1115879823</v>
      </c>
      <c r="AG516" s="17">
        <v>130418625072</v>
      </c>
      <c r="AH516" s="14">
        <f t="shared" si="112"/>
        <v>2476251173058.1201</v>
      </c>
      <c r="AI516" s="15">
        <f t="shared" si="113"/>
        <v>19906181897.25</v>
      </c>
      <c r="AJ516" s="18">
        <f t="shared" si="114"/>
        <v>19906181897.25</v>
      </c>
      <c r="AK516" s="17"/>
      <c r="AL516" s="17"/>
      <c r="AM516" s="17"/>
      <c r="AN516" s="17">
        <v>1105422814.25</v>
      </c>
      <c r="AO516" s="17">
        <v>670350432</v>
      </c>
      <c r="AP516" s="17">
        <v>18130408651</v>
      </c>
      <c r="AQ516" s="18">
        <f t="shared" si="115"/>
        <v>0</v>
      </c>
      <c r="AR516" s="17"/>
      <c r="AS516" s="17"/>
      <c r="AT516" s="15">
        <f t="shared" si="105"/>
        <v>2456344991160.8701</v>
      </c>
      <c r="AU516" s="18">
        <f t="shared" si="105"/>
        <v>2456344991160.8701</v>
      </c>
      <c r="AV516" s="17">
        <v>2456344991160.8701</v>
      </c>
    </row>
    <row r="517" spans="1:48" x14ac:dyDescent="0.25">
      <c r="A517" s="10">
        <v>516</v>
      </c>
      <c r="B517" s="11" t="s">
        <v>1048</v>
      </c>
      <c r="C517" s="12" t="s">
        <v>1190</v>
      </c>
      <c r="D517" s="13" t="s">
        <v>59</v>
      </c>
      <c r="E517" s="14">
        <f t="shared" si="106"/>
        <v>12033192894075.352</v>
      </c>
      <c r="F517" s="15">
        <f t="shared" si="107"/>
        <v>1997886452676.2017</v>
      </c>
      <c r="G517" s="16">
        <v>1093210128420.11</v>
      </c>
      <c r="H517" s="17"/>
      <c r="I517" s="17">
        <v>6640754713.0900002</v>
      </c>
      <c r="J517" s="17">
        <v>37216764279.241997</v>
      </c>
      <c r="K517" s="17">
        <v>-6173943470.8100004</v>
      </c>
      <c r="L517" s="17">
        <v>1765214062</v>
      </c>
      <c r="M517" s="17">
        <v>865227534672.56995</v>
      </c>
      <c r="N517" s="17"/>
      <c r="O517" s="17"/>
      <c r="P517" s="15">
        <f t="shared" si="108"/>
        <v>369228795414.22998</v>
      </c>
      <c r="Q517" s="17"/>
      <c r="R517" s="17">
        <v>369228795414.22998</v>
      </c>
      <c r="S517" s="15">
        <f t="shared" si="109"/>
        <v>9612333061993.7402</v>
      </c>
      <c r="T517" s="17">
        <v>1374301938843</v>
      </c>
      <c r="U517" s="17">
        <v>1081450279226.16</v>
      </c>
      <c r="V517" s="17">
        <v>2742229553920.1001</v>
      </c>
      <c r="W517" s="17">
        <v>7185299602816</v>
      </c>
      <c r="X517" s="17">
        <v>316565526641</v>
      </c>
      <c r="Y517" s="17">
        <v>511366136191</v>
      </c>
      <c r="Z517" s="17">
        <v>-3598879975643.52</v>
      </c>
      <c r="AA517" s="15">
        <f t="shared" si="110"/>
        <v>0</v>
      </c>
      <c r="AB517" s="17"/>
      <c r="AC517" s="15">
        <f t="shared" si="111"/>
        <v>53744583991.18</v>
      </c>
      <c r="AD517" s="17"/>
      <c r="AE517" s="17"/>
      <c r="AF517" s="17">
        <v>6394028500</v>
      </c>
      <c r="AG517" s="17">
        <v>47350555491.18</v>
      </c>
      <c r="AH517" s="14">
        <f t="shared" si="112"/>
        <v>12033192894075.35</v>
      </c>
      <c r="AI517" s="15">
        <f t="shared" si="113"/>
        <v>283776502128</v>
      </c>
      <c r="AJ517" s="18">
        <f t="shared" si="114"/>
        <v>38316902128</v>
      </c>
      <c r="AK517" s="17">
        <v>546134572</v>
      </c>
      <c r="AL517" s="17"/>
      <c r="AM517" s="17">
        <v>6015000000</v>
      </c>
      <c r="AN517" s="17">
        <v>325833333</v>
      </c>
      <c r="AO517" s="17">
        <v>9985759940</v>
      </c>
      <c r="AP517" s="17">
        <v>21444174283</v>
      </c>
      <c r="AQ517" s="18">
        <f t="shared" si="115"/>
        <v>245459600000</v>
      </c>
      <c r="AR517" s="17"/>
      <c r="AS517" s="17">
        <v>245459600000</v>
      </c>
      <c r="AT517" s="15">
        <f t="shared" si="105"/>
        <v>11749416391947.35</v>
      </c>
      <c r="AU517" s="18">
        <f t="shared" si="105"/>
        <v>11749416391947.35</v>
      </c>
      <c r="AV517" s="17">
        <v>11749416391947.35</v>
      </c>
    </row>
    <row r="518" spans="1:48" x14ac:dyDescent="0.25">
      <c r="A518" s="10">
        <v>517</v>
      </c>
      <c r="B518" s="11" t="s">
        <v>1049</v>
      </c>
      <c r="C518" s="12" t="s">
        <v>1050</v>
      </c>
      <c r="D518" s="13" t="s">
        <v>48</v>
      </c>
      <c r="E518" s="14">
        <f t="shared" si="106"/>
        <v>3196340090701.5815</v>
      </c>
      <c r="F518" s="15">
        <f t="shared" si="107"/>
        <v>245713436768.97</v>
      </c>
      <c r="G518" s="16">
        <v>173500092742.64001</v>
      </c>
      <c r="H518" s="17">
        <v>4000000000</v>
      </c>
      <c r="I518" s="17">
        <v>6573419134.1000004</v>
      </c>
      <c r="J518" s="17">
        <v>4133082230.8600001</v>
      </c>
      <c r="K518" s="17">
        <v>-4486233671.7799997</v>
      </c>
      <c r="L518" s="17"/>
      <c r="M518" s="17">
        <v>61993076333.150002</v>
      </c>
      <c r="N518" s="17"/>
      <c r="O518" s="17"/>
      <c r="P518" s="15">
        <f t="shared" si="108"/>
        <v>72791424942.330002</v>
      </c>
      <c r="Q518" s="17"/>
      <c r="R518" s="17">
        <v>72791424942.330002</v>
      </c>
      <c r="S518" s="15">
        <f t="shared" si="109"/>
        <v>2843301742863.2915</v>
      </c>
      <c r="T518" s="17">
        <v>543039401319</v>
      </c>
      <c r="U518" s="17">
        <v>323135110926.12</v>
      </c>
      <c r="V518" s="17">
        <v>863420975969.17004</v>
      </c>
      <c r="W518" s="17">
        <v>1847637302813.6699</v>
      </c>
      <c r="X518" s="17">
        <v>12529074324</v>
      </c>
      <c r="Y518" s="17">
        <v>41970228988.330002</v>
      </c>
      <c r="Z518" s="17">
        <v>-788430351476.99854</v>
      </c>
      <c r="AA518" s="15">
        <f t="shared" si="110"/>
        <v>0</v>
      </c>
      <c r="AB518" s="17"/>
      <c r="AC518" s="15">
        <f t="shared" si="111"/>
        <v>34533486126.989998</v>
      </c>
      <c r="AD518" s="17">
        <v>7881556336.9899998</v>
      </c>
      <c r="AE518" s="17">
        <v>1133520000</v>
      </c>
      <c r="AF518" s="17">
        <v>2662921825</v>
      </c>
      <c r="AG518" s="17">
        <v>22855487965</v>
      </c>
      <c r="AH518" s="14">
        <f t="shared" si="112"/>
        <v>3196340090701.5801</v>
      </c>
      <c r="AI518" s="15">
        <f t="shared" si="113"/>
        <v>476824153</v>
      </c>
      <c r="AJ518" s="18">
        <f t="shared" si="114"/>
        <v>476824153</v>
      </c>
      <c r="AK518" s="17">
        <v>29179394</v>
      </c>
      <c r="AL518" s="17"/>
      <c r="AM518" s="17"/>
      <c r="AN518" s="17"/>
      <c r="AO518" s="17">
        <v>68000000</v>
      </c>
      <c r="AP518" s="17">
        <v>379644759</v>
      </c>
      <c r="AQ518" s="18">
        <f t="shared" si="115"/>
        <v>0</v>
      </c>
      <c r="AR518" s="17"/>
      <c r="AS518" s="17"/>
      <c r="AT518" s="15">
        <f t="shared" si="105"/>
        <v>3195863266548.5801</v>
      </c>
      <c r="AU518" s="18">
        <f t="shared" si="105"/>
        <v>3195863266548.5801</v>
      </c>
      <c r="AV518" s="17">
        <v>3195863266548.5801</v>
      </c>
    </row>
    <row r="519" spans="1:48" x14ac:dyDescent="0.25">
      <c r="A519" s="10">
        <v>518</v>
      </c>
      <c r="B519" s="11" t="s">
        <v>1051</v>
      </c>
      <c r="C519" s="12" t="s">
        <v>1052</v>
      </c>
      <c r="D519" s="13" t="s">
        <v>48</v>
      </c>
      <c r="E519" s="14">
        <f t="shared" si="106"/>
        <v>2540947779169.2402</v>
      </c>
      <c r="F519" s="15">
        <f t="shared" si="107"/>
        <v>137802009748.95001</v>
      </c>
      <c r="G519" s="16">
        <v>58890225739.749992</v>
      </c>
      <c r="H519" s="17"/>
      <c r="I519" s="17">
        <v>25826920710</v>
      </c>
      <c r="J519" s="17">
        <v>1714187099</v>
      </c>
      <c r="K519" s="17">
        <v>-4784190743.8000002</v>
      </c>
      <c r="L519" s="17"/>
      <c r="M519" s="17">
        <v>56154866944</v>
      </c>
      <c r="N519" s="17"/>
      <c r="O519" s="17"/>
      <c r="P519" s="15">
        <f t="shared" si="108"/>
        <v>63331661236</v>
      </c>
      <c r="Q519" s="17"/>
      <c r="R519" s="17">
        <v>63331661236</v>
      </c>
      <c r="S519" s="15">
        <f t="shared" si="109"/>
        <v>1948929231199.29</v>
      </c>
      <c r="T519" s="17">
        <v>567288874366.97998</v>
      </c>
      <c r="U519" s="17">
        <v>339994377420.31</v>
      </c>
      <c r="V519" s="17">
        <v>1013723871422.85</v>
      </c>
      <c r="W519" s="17">
        <v>722895089115.25</v>
      </c>
      <c r="X519" s="17">
        <v>14113612018.76</v>
      </c>
      <c r="Y519" s="17">
        <v>13565687513</v>
      </c>
      <c r="Z519" s="17">
        <v>-722652280657.85986</v>
      </c>
      <c r="AA519" s="15">
        <f t="shared" si="110"/>
        <v>0</v>
      </c>
      <c r="AB519" s="17"/>
      <c r="AC519" s="15">
        <f t="shared" si="111"/>
        <v>390884876985</v>
      </c>
      <c r="AD519" s="17">
        <v>1387309700</v>
      </c>
      <c r="AE519" s="17"/>
      <c r="AF519" s="17">
        <v>1117540000</v>
      </c>
      <c r="AG519" s="17">
        <v>388380027285</v>
      </c>
      <c r="AH519" s="14">
        <f t="shared" si="112"/>
        <v>2540947779169.2397</v>
      </c>
      <c r="AI519" s="15">
        <f t="shared" si="113"/>
        <v>8471025000.2600002</v>
      </c>
      <c r="AJ519" s="18">
        <f t="shared" si="114"/>
        <v>8471025000.2600002</v>
      </c>
      <c r="AK519" s="17">
        <v>2006062797.26</v>
      </c>
      <c r="AL519" s="17"/>
      <c r="AM519" s="17"/>
      <c r="AN519" s="17"/>
      <c r="AO519" s="17"/>
      <c r="AP519" s="17">
        <v>6464962203</v>
      </c>
      <c r="AQ519" s="18">
        <f t="shared" si="115"/>
        <v>0</v>
      </c>
      <c r="AR519" s="17"/>
      <c r="AS519" s="17"/>
      <c r="AT519" s="15">
        <f t="shared" si="105"/>
        <v>2532476754168.98</v>
      </c>
      <c r="AU519" s="18">
        <f t="shared" si="105"/>
        <v>2532476754168.98</v>
      </c>
      <c r="AV519" s="17">
        <v>2532476754168.98</v>
      </c>
    </row>
    <row r="520" spans="1:48" x14ac:dyDescent="0.25">
      <c r="A520" s="10">
        <v>519</v>
      </c>
      <c r="B520" s="11" t="s">
        <v>1053</v>
      </c>
      <c r="C520" s="12" t="s">
        <v>1054</v>
      </c>
      <c r="D520" s="13" t="s">
        <v>59</v>
      </c>
      <c r="E520" s="14">
        <f t="shared" si="106"/>
        <v>4454335982865.7402</v>
      </c>
      <c r="F520" s="15">
        <f t="shared" si="107"/>
        <v>273499258115.12003</v>
      </c>
      <c r="G520" s="16">
        <v>216224111442.66</v>
      </c>
      <c r="H520" s="17"/>
      <c r="I520" s="22">
        <v>49193653085</v>
      </c>
      <c r="J520" s="22">
        <v>4105489694.5900002</v>
      </c>
      <c r="K520" s="22">
        <v>-10569904738.799999</v>
      </c>
      <c r="L520" s="22">
        <v>41666666.670000002</v>
      </c>
      <c r="M520" s="22">
        <v>14504241965</v>
      </c>
      <c r="N520" s="17"/>
      <c r="O520" s="17"/>
      <c r="P520" s="15">
        <f t="shared" si="108"/>
        <v>31775000000</v>
      </c>
      <c r="Q520" s="17"/>
      <c r="R520" s="19">
        <v>31775000000</v>
      </c>
      <c r="S520" s="15">
        <f t="shared" si="109"/>
        <v>4099440551487.2197</v>
      </c>
      <c r="T520" s="22">
        <v>1197750137122.01</v>
      </c>
      <c r="U520" s="22">
        <v>419483182489.47998</v>
      </c>
      <c r="V520" s="22">
        <v>1006105228736.3101</v>
      </c>
      <c r="W520" s="22">
        <v>2402981918316.5801</v>
      </c>
      <c r="X520" s="22">
        <v>29487465984.599998</v>
      </c>
      <c r="Y520" s="22">
        <v>300475465689</v>
      </c>
      <c r="Z520" s="22">
        <v>-1256842846850.76</v>
      </c>
      <c r="AA520" s="15">
        <f t="shared" si="110"/>
        <v>0</v>
      </c>
      <c r="AB520" s="17"/>
      <c r="AC520" s="15">
        <f t="shared" si="111"/>
        <v>49621173263.400002</v>
      </c>
      <c r="AD520" s="22">
        <v>251384988.40000001</v>
      </c>
      <c r="AE520" s="22">
        <v>33065707184</v>
      </c>
      <c r="AF520" s="22">
        <v>3435268300</v>
      </c>
      <c r="AG520" s="22">
        <v>12868812791</v>
      </c>
      <c r="AH520" s="14">
        <f t="shared" si="112"/>
        <v>4454335982865.7402</v>
      </c>
      <c r="AI520" s="15">
        <f t="shared" si="113"/>
        <v>5148702750.4400005</v>
      </c>
      <c r="AJ520" s="18">
        <f t="shared" si="114"/>
        <v>5148702750.4400005</v>
      </c>
      <c r="AK520" s="22">
        <v>4840495</v>
      </c>
      <c r="AL520" s="17"/>
      <c r="AM520" s="17"/>
      <c r="AN520" s="17"/>
      <c r="AO520" s="22">
        <v>2802522117</v>
      </c>
      <c r="AP520" s="22">
        <v>2341340138.4400001</v>
      </c>
      <c r="AQ520" s="18">
        <f t="shared" si="115"/>
        <v>0</v>
      </c>
      <c r="AR520" s="17"/>
      <c r="AS520" s="17"/>
      <c r="AT520" s="15">
        <f t="shared" si="105"/>
        <v>4449187280115.2998</v>
      </c>
      <c r="AU520" s="18">
        <f t="shared" si="105"/>
        <v>4449187280115.2998</v>
      </c>
      <c r="AV520" s="22">
        <v>4449187280115.2998</v>
      </c>
    </row>
    <row r="521" spans="1:48" x14ac:dyDescent="0.25">
      <c r="A521" s="10">
        <v>520</v>
      </c>
      <c r="B521" s="11" t="s">
        <v>1055</v>
      </c>
      <c r="C521" s="12" t="s">
        <v>1056</v>
      </c>
      <c r="D521" s="13" t="s">
        <v>48</v>
      </c>
      <c r="E521" s="14">
        <f t="shared" si="106"/>
        <v>3748213887750.1206</v>
      </c>
      <c r="F521" s="15">
        <f t="shared" si="107"/>
        <v>70617532723.039993</v>
      </c>
      <c r="G521" s="16">
        <v>20587884132.5</v>
      </c>
      <c r="H521" s="17"/>
      <c r="I521" s="17">
        <v>63407461753</v>
      </c>
      <c r="J521" s="17">
        <v>3644684403</v>
      </c>
      <c r="K521" s="17">
        <v>-27051937893.43</v>
      </c>
      <c r="L521" s="17"/>
      <c r="M521" s="17">
        <v>10029440327.969999</v>
      </c>
      <c r="N521" s="17"/>
      <c r="O521" s="17"/>
      <c r="P521" s="15">
        <f t="shared" si="108"/>
        <v>14965500000</v>
      </c>
      <c r="Q521" s="17"/>
      <c r="R521" s="17">
        <v>14965500000</v>
      </c>
      <c r="S521" s="15">
        <f t="shared" si="109"/>
        <v>3573238910542.4805</v>
      </c>
      <c r="T521" s="17">
        <v>1929868013995</v>
      </c>
      <c r="U521" s="17">
        <v>257991447591.78</v>
      </c>
      <c r="V521" s="17">
        <v>1009807782282</v>
      </c>
      <c r="W521" s="17">
        <v>1642735652436</v>
      </c>
      <c r="X521" s="17">
        <v>27413981580</v>
      </c>
      <c r="Y521" s="17">
        <v>178842039465</v>
      </c>
      <c r="Z521" s="17">
        <v>-1473420006807.3</v>
      </c>
      <c r="AA521" s="15">
        <f t="shared" si="110"/>
        <v>0</v>
      </c>
      <c r="AB521" s="17"/>
      <c r="AC521" s="15">
        <f t="shared" si="111"/>
        <v>89391944484.600006</v>
      </c>
      <c r="AD521" s="17"/>
      <c r="AE521" s="17"/>
      <c r="AF521" s="17">
        <v>4607005487.6000004</v>
      </c>
      <c r="AG521" s="17">
        <v>84784938997</v>
      </c>
      <c r="AH521" s="14">
        <f t="shared" si="112"/>
        <v>3748213887750.1104</v>
      </c>
      <c r="AI521" s="15">
        <f t="shared" si="113"/>
        <v>288237023558.90997</v>
      </c>
      <c r="AJ521" s="18">
        <f t="shared" si="114"/>
        <v>288237023558.90997</v>
      </c>
      <c r="AK521" s="17">
        <v>-86027324.090000004</v>
      </c>
      <c r="AL521" s="17"/>
      <c r="AM521" s="17"/>
      <c r="AN521" s="17">
        <v>24750000</v>
      </c>
      <c r="AO521" s="17">
        <v>20456673460</v>
      </c>
      <c r="AP521" s="17">
        <v>267841627423</v>
      </c>
      <c r="AQ521" s="18">
        <f t="shared" si="115"/>
        <v>0</v>
      </c>
      <c r="AR521" s="17"/>
      <c r="AS521" s="17"/>
      <c r="AT521" s="15">
        <f t="shared" si="105"/>
        <v>3459976864191.2002</v>
      </c>
      <c r="AU521" s="18">
        <f t="shared" si="105"/>
        <v>3459976864191.2002</v>
      </c>
      <c r="AV521" s="17">
        <v>3459976864191.2002</v>
      </c>
    </row>
    <row r="522" spans="1:48" x14ac:dyDescent="0.25">
      <c r="A522" s="10">
        <v>521</v>
      </c>
      <c r="B522" s="11" t="s">
        <v>1057</v>
      </c>
      <c r="C522" s="12" t="s">
        <v>1058</v>
      </c>
      <c r="D522" s="13" t="s">
        <v>48</v>
      </c>
      <c r="E522" s="14">
        <f t="shared" si="106"/>
        <v>2729838813364.7026</v>
      </c>
      <c r="F522" s="15">
        <f t="shared" si="107"/>
        <v>103437271574.17</v>
      </c>
      <c r="G522" s="16">
        <v>22172429567.07</v>
      </c>
      <c r="H522" s="17"/>
      <c r="I522" s="17">
        <v>2407975568</v>
      </c>
      <c r="J522" s="17"/>
      <c r="K522" s="17">
        <v>-86015226.099999994</v>
      </c>
      <c r="L522" s="17"/>
      <c r="M522" s="17">
        <v>78942881665.199997</v>
      </c>
      <c r="N522" s="17"/>
      <c r="O522" s="17"/>
      <c r="P522" s="15">
        <f t="shared" si="108"/>
        <v>72923641944</v>
      </c>
      <c r="Q522" s="17"/>
      <c r="R522" s="17">
        <v>72923641944</v>
      </c>
      <c r="S522" s="15">
        <f t="shared" si="109"/>
        <v>2465644610927.4429</v>
      </c>
      <c r="T522" s="17">
        <v>481665035090.28998</v>
      </c>
      <c r="U522" s="17">
        <v>433105934896.3598</v>
      </c>
      <c r="V522" s="17">
        <v>1142476677975.71</v>
      </c>
      <c r="W522" s="17">
        <v>1507160165152.0125</v>
      </c>
      <c r="X522" s="17">
        <v>37447540103.320801</v>
      </c>
      <c r="Y522" s="17">
        <v>42819341807</v>
      </c>
      <c r="Z522" s="17">
        <v>-1179030084097.25</v>
      </c>
      <c r="AA522" s="15">
        <f t="shared" si="110"/>
        <v>0</v>
      </c>
      <c r="AB522" s="17"/>
      <c r="AC522" s="15">
        <f t="shared" si="111"/>
        <v>87833288919.089996</v>
      </c>
      <c r="AD522" s="17"/>
      <c r="AE522" s="17">
        <v>12010445981</v>
      </c>
      <c r="AF522" s="17"/>
      <c r="AG522" s="17">
        <v>75822842938.089996</v>
      </c>
      <c r="AH522" s="14">
        <f t="shared" si="112"/>
        <v>2729838813364.6997</v>
      </c>
      <c r="AI522" s="15">
        <f t="shared" si="113"/>
        <v>4559765382.5299997</v>
      </c>
      <c r="AJ522" s="18">
        <f t="shared" si="114"/>
        <v>4559765382.5299997</v>
      </c>
      <c r="AK522" s="17">
        <v>4559765382.5299997</v>
      </c>
      <c r="AL522" s="17"/>
      <c r="AM522" s="17"/>
      <c r="AN522" s="17"/>
      <c r="AO522" s="17"/>
      <c r="AP522" s="17"/>
      <c r="AQ522" s="18">
        <f t="shared" si="115"/>
        <v>0</v>
      </c>
      <c r="AR522" s="17"/>
      <c r="AS522" s="17"/>
      <c r="AT522" s="15">
        <f t="shared" ref="AT522:AU541" si="116">SUM(AU522)</f>
        <v>2725279047982.1699</v>
      </c>
      <c r="AU522" s="18">
        <f t="shared" si="116"/>
        <v>2725279047982.1699</v>
      </c>
      <c r="AV522" s="17">
        <v>2725279047982.1699</v>
      </c>
    </row>
    <row r="523" spans="1:48" x14ac:dyDescent="0.25">
      <c r="A523" s="10">
        <v>522</v>
      </c>
      <c r="B523" s="11" t="s">
        <v>1059</v>
      </c>
      <c r="C523" s="12" t="s">
        <v>1060</v>
      </c>
      <c r="D523" s="13" t="s">
        <v>48</v>
      </c>
      <c r="E523" s="14">
        <f t="shared" si="106"/>
        <v>2288368674434.9404</v>
      </c>
      <c r="F523" s="15">
        <f t="shared" si="107"/>
        <v>58735887654.680199</v>
      </c>
      <c r="G523" s="16">
        <v>42254846903.059998</v>
      </c>
      <c r="H523" s="17"/>
      <c r="I523" s="17">
        <v>9100433792</v>
      </c>
      <c r="J523" s="17">
        <v>653984305</v>
      </c>
      <c r="K523" s="17">
        <v>-1130982720.3599999</v>
      </c>
      <c r="L523" s="17"/>
      <c r="M523" s="17">
        <v>7857605374.9801998</v>
      </c>
      <c r="N523" s="17"/>
      <c r="O523" s="17"/>
      <c r="P523" s="15">
        <f t="shared" si="108"/>
        <v>49333750380</v>
      </c>
      <c r="Q523" s="17">
        <v>333750380</v>
      </c>
      <c r="R523" s="17">
        <v>49000000000</v>
      </c>
      <c r="S523" s="15">
        <f t="shared" si="109"/>
        <v>2049253336623.3604</v>
      </c>
      <c r="T523" s="17">
        <v>242519040501</v>
      </c>
      <c r="U523" s="17">
        <v>292462799752.29999</v>
      </c>
      <c r="V523" s="17">
        <v>708074515240.72998</v>
      </c>
      <c r="W523" s="17">
        <v>1412275642930.75</v>
      </c>
      <c r="X523" s="17">
        <v>15040816616.139999</v>
      </c>
      <c r="Y523" s="17">
        <v>16873631305</v>
      </c>
      <c r="Z523" s="17">
        <v>-637993109722.56018</v>
      </c>
      <c r="AA523" s="15">
        <f t="shared" si="110"/>
        <v>0</v>
      </c>
      <c r="AB523" s="17"/>
      <c r="AC523" s="15">
        <f t="shared" si="111"/>
        <v>131045699776.89999</v>
      </c>
      <c r="AD523" s="17">
        <v>4632280881.04</v>
      </c>
      <c r="AE523" s="17"/>
      <c r="AF523" s="17">
        <v>411000000</v>
      </c>
      <c r="AG523" s="17">
        <v>126002418895.86</v>
      </c>
      <c r="AH523" s="14">
        <f t="shared" si="112"/>
        <v>2288368674434.9399</v>
      </c>
      <c r="AI523" s="15">
        <f t="shared" si="113"/>
        <v>125029601684.05</v>
      </c>
      <c r="AJ523" s="18">
        <f t="shared" si="114"/>
        <v>3297739304.0500002</v>
      </c>
      <c r="AK523" s="17">
        <v>172424054.05000001</v>
      </c>
      <c r="AL523" s="17"/>
      <c r="AM523" s="17"/>
      <c r="AN523" s="17">
        <v>45833333</v>
      </c>
      <c r="AO523" s="17">
        <v>182389983</v>
      </c>
      <c r="AP523" s="17">
        <v>2897091934</v>
      </c>
      <c r="AQ523" s="18">
        <f t="shared" si="115"/>
        <v>121731862380</v>
      </c>
      <c r="AR523" s="17">
        <v>63226216000</v>
      </c>
      <c r="AS523" s="17">
        <v>58505646380</v>
      </c>
      <c r="AT523" s="15">
        <f t="shared" si="116"/>
        <v>2163339072750.8899</v>
      </c>
      <c r="AU523" s="18">
        <f t="shared" si="116"/>
        <v>2163339072750.8899</v>
      </c>
      <c r="AV523" s="17">
        <v>2163339072750.8899</v>
      </c>
    </row>
    <row r="524" spans="1:48" x14ac:dyDescent="0.25">
      <c r="A524" s="10">
        <v>523</v>
      </c>
      <c r="B524" s="11" t="s">
        <v>1061</v>
      </c>
      <c r="C524" s="12" t="s">
        <v>1062</v>
      </c>
      <c r="D524" s="13" t="s">
        <v>48</v>
      </c>
      <c r="E524" s="14">
        <f t="shared" si="106"/>
        <v>4942440702751.75</v>
      </c>
      <c r="F524" s="15">
        <f t="shared" si="107"/>
        <v>47154103818.43</v>
      </c>
      <c r="G524" s="16">
        <v>6873087994.5699997</v>
      </c>
      <c r="H524" s="17"/>
      <c r="I524" s="17">
        <v>10437292797</v>
      </c>
      <c r="J524" s="17"/>
      <c r="K524" s="17">
        <v>-4632844027.3900003</v>
      </c>
      <c r="L524" s="17"/>
      <c r="M524" s="17">
        <v>34476567054.25</v>
      </c>
      <c r="N524" s="17"/>
      <c r="O524" s="17"/>
      <c r="P524" s="15">
        <f t="shared" si="108"/>
        <v>64000000000</v>
      </c>
      <c r="Q524" s="17"/>
      <c r="R524" s="17">
        <v>64000000000</v>
      </c>
      <c r="S524" s="15">
        <f t="shared" si="109"/>
        <v>4661756840230.3203</v>
      </c>
      <c r="T524" s="17">
        <v>97846357444</v>
      </c>
      <c r="U524" s="17">
        <v>698619879773</v>
      </c>
      <c r="V524" s="17">
        <v>1569105734090</v>
      </c>
      <c r="W524" s="17">
        <v>3782867987477</v>
      </c>
      <c r="X524" s="17">
        <v>48430312900</v>
      </c>
      <c r="Y524" s="17">
        <v>193803412230.32001</v>
      </c>
      <c r="Z524" s="17">
        <v>-1728916843684</v>
      </c>
      <c r="AA524" s="15">
        <f t="shared" si="110"/>
        <v>0</v>
      </c>
      <c r="AB524" s="17"/>
      <c r="AC524" s="15">
        <f t="shared" si="111"/>
        <v>169529758703</v>
      </c>
      <c r="AD524" s="17">
        <v>3341846181</v>
      </c>
      <c r="AE524" s="17"/>
      <c r="AF524" s="17">
        <v>842600000</v>
      </c>
      <c r="AG524" s="17">
        <v>165345312522</v>
      </c>
      <c r="AH524" s="14">
        <f t="shared" si="112"/>
        <v>4942440702751.75</v>
      </c>
      <c r="AI524" s="15">
        <f t="shared" si="113"/>
        <v>274763456322.25</v>
      </c>
      <c r="AJ524" s="18">
        <f t="shared" si="114"/>
        <v>274763456322.25</v>
      </c>
      <c r="AK524" s="17">
        <v>7598535322.25</v>
      </c>
      <c r="AL524" s="17"/>
      <c r="AM524" s="17">
        <v>220000000000</v>
      </c>
      <c r="AN524" s="17"/>
      <c r="AO524" s="17">
        <v>45351452000</v>
      </c>
      <c r="AP524" s="17">
        <v>1813469000</v>
      </c>
      <c r="AQ524" s="18">
        <f t="shared" si="115"/>
        <v>0</v>
      </c>
      <c r="AR524" s="17"/>
      <c r="AS524" s="17"/>
      <c r="AT524" s="15">
        <f t="shared" si="116"/>
        <v>4667677246429.5</v>
      </c>
      <c r="AU524" s="18">
        <f t="shared" si="116"/>
        <v>4667677246429.5</v>
      </c>
      <c r="AV524" s="17">
        <v>4667677246429.5</v>
      </c>
    </row>
    <row r="525" spans="1:48" x14ac:dyDescent="0.25">
      <c r="A525" s="10">
        <v>524</v>
      </c>
      <c r="B525" s="11" t="s">
        <v>1063</v>
      </c>
      <c r="C525" s="12" t="s">
        <v>1064</v>
      </c>
      <c r="D525" s="13" t="s">
        <v>48</v>
      </c>
      <c r="E525" s="14">
        <f t="shared" si="106"/>
        <v>1950566610146.99</v>
      </c>
      <c r="F525" s="15">
        <f t="shared" si="107"/>
        <v>45033027096.010002</v>
      </c>
      <c r="G525" s="16">
        <v>14502211933.039999</v>
      </c>
      <c r="H525" s="17"/>
      <c r="I525" s="17">
        <v>6422770444</v>
      </c>
      <c r="J525" s="17">
        <v>2270763977</v>
      </c>
      <c r="K525" s="17">
        <v>-2136501677.5</v>
      </c>
      <c r="L525" s="17">
        <v>482625000</v>
      </c>
      <c r="M525" s="17">
        <v>23491157419.470001</v>
      </c>
      <c r="N525" s="17"/>
      <c r="O525" s="17"/>
      <c r="P525" s="15">
        <f t="shared" si="108"/>
        <v>27000000000</v>
      </c>
      <c r="Q525" s="17"/>
      <c r="R525" s="17">
        <v>27000000000</v>
      </c>
      <c r="S525" s="15">
        <f t="shared" si="109"/>
        <v>1644257261942.3101</v>
      </c>
      <c r="T525" s="17">
        <v>199282869831</v>
      </c>
      <c r="U525" s="17">
        <v>307774078922.25989</v>
      </c>
      <c r="V525" s="17">
        <v>811948408059.08997</v>
      </c>
      <c r="W525" s="17">
        <v>927389785786.02002</v>
      </c>
      <c r="X525" s="17">
        <v>3024358269.96</v>
      </c>
      <c r="Y525" s="17">
        <v>9321713298</v>
      </c>
      <c r="Z525" s="17">
        <v>-614483952224.02014</v>
      </c>
      <c r="AA525" s="15">
        <f t="shared" si="110"/>
        <v>0</v>
      </c>
      <c r="AB525" s="17"/>
      <c r="AC525" s="15">
        <f t="shared" si="111"/>
        <v>234276321108.67001</v>
      </c>
      <c r="AD525" s="17"/>
      <c r="AE525" s="17"/>
      <c r="AF525" s="17">
        <v>3289894116.6700001</v>
      </c>
      <c r="AG525" s="17">
        <v>230986426992</v>
      </c>
      <c r="AH525" s="14">
        <f t="shared" si="112"/>
        <v>1950566610146.9897</v>
      </c>
      <c r="AI525" s="15">
        <f t="shared" si="113"/>
        <v>11941830489.4</v>
      </c>
      <c r="AJ525" s="18">
        <f t="shared" si="114"/>
        <v>11941830489.4</v>
      </c>
      <c r="AK525" s="17">
        <v>654922962</v>
      </c>
      <c r="AL525" s="17"/>
      <c r="AM525" s="17"/>
      <c r="AN525" s="17"/>
      <c r="AO525" s="17">
        <v>3327723080</v>
      </c>
      <c r="AP525" s="17">
        <v>7959184447.3999996</v>
      </c>
      <c r="AQ525" s="18">
        <f t="shared" si="115"/>
        <v>0</v>
      </c>
      <c r="AR525" s="17"/>
      <c r="AS525" s="17"/>
      <c r="AT525" s="15">
        <f t="shared" si="116"/>
        <v>1938624779657.5898</v>
      </c>
      <c r="AU525" s="18">
        <f t="shared" si="116"/>
        <v>1938624779657.5898</v>
      </c>
      <c r="AV525" s="17">
        <v>1938624779657.5898</v>
      </c>
    </row>
    <row r="526" spans="1:48" x14ac:dyDescent="0.25">
      <c r="A526" s="10">
        <v>525</v>
      </c>
      <c r="B526" s="11" t="s">
        <v>1065</v>
      </c>
      <c r="C526" s="12" t="s">
        <v>1066</v>
      </c>
      <c r="D526" s="13" t="s">
        <v>48</v>
      </c>
      <c r="E526" s="14">
        <f t="shared" si="106"/>
        <v>2162992133058.6699</v>
      </c>
      <c r="F526" s="15">
        <f t="shared" si="107"/>
        <v>196064601980.13</v>
      </c>
      <c r="G526" s="16">
        <v>164810845656.23999</v>
      </c>
      <c r="H526" s="17"/>
      <c r="I526" s="17">
        <v>4287341863</v>
      </c>
      <c r="J526" s="17">
        <v>168010467</v>
      </c>
      <c r="K526" s="17">
        <v>-897968797.11000001</v>
      </c>
      <c r="L526" s="17"/>
      <c r="M526" s="17">
        <v>27696372791</v>
      </c>
      <c r="N526" s="17"/>
      <c r="O526" s="17"/>
      <c r="P526" s="15">
        <f t="shared" si="108"/>
        <v>30000000000</v>
      </c>
      <c r="Q526" s="17"/>
      <c r="R526" s="17">
        <v>30000000000</v>
      </c>
      <c r="S526" s="15">
        <f t="shared" si="109"/>
        <v>1909238445895.5398</v>
      </c>
      <c r="T526" s="17">
        <v>234641914167</v>
      </c>
      <c r="U526" s="17">
        <v>358730431665.94</v>
      </c>
      <c r="V526" s="17">
        <v>1072301443343.75</v>
      </c>
      <c r="W526" s="17">
        <v>1271862788219.3999</v>
      </c>
      <c r="X526" s="17">
        <v>23243352095</v>
      </c>
      <c r="Y526" s="17">
        <v>185939915403</v>
      </c>
      <c r="Z526" s="17">
        <v>-1237481398998.55</v>
      </c>
      <c r="AA526" s="15">
        <f t="shared" si="110"/>
        <v>0</v>
      </c>
      <c r="AB526" s="17"/>
      <c r="AC526" s="15">
        <f t="shared" si="111"/>
        <v>27689085183</v>
      </c>
      <c r="AD526" s="17">
        <v>2801931956</v>
      </c>
      <c r="AE526" s="17"/>
      <c r="AF526" s="17">
        <v>4728488000</v>
      </c>
      <c r="AG526" s="17">
        <v>20158665227</v>
      </c>
      <c r="AH526" s="14">
        <f t="shared" si="112"/>
        <v>2162992133058.6699</v>
      </c>
      <c r="AI526" s="15">
        <f t="shared" si="113"/>
        <v>18697585982.200001</v>
      </c>
      <c r="AJ526" s="18">
        <f t="shared" si="114"/>
        <v>18697585982.200001</v>
      </c>
      <c r="AK526" s="17">
        <v>9543085082.2000008</v>
      </c>
      <c r="AL526" s="17"/>
      <c r="AM526" s="17"/>
      <c r="AN526" s="17"/>
      <c r="AO526" s="17">
        <v>9154500900</v>
      </c>
      <c r="AP526" s="17"/>
      <c r="AQ526" s="18">
        <f t="shared" si="115"/>
        <v>0</v>
      </c>
      <c r="AR526" s="17"/>
      <c r="AS526" s="17"/>
      <c r="AT526" s="15">
        <f t="shared" si="116"/>
        <v>2144294547076.47</v>
      </c>
      <c r="AU526" s="18">
        <f t="shared" si="116"/>
        <v>2144294547076.47</v>
      </c>
      <c r="AV526" s="17">
        <v>2144294547076.47</v>
      </c>
    </row>
    <row r="527" spans="1:48" x14ac:dyDescent="0.25">
      <c r="A527" s="10">
        <v>526</v>
      </c>
      <c r="B527" s="11" t="s">
        <v>1067</v>
      </c>
      <c r="C527" s="12" t="s">
        <v>1068</v>
      </c>
      <c r="D527" s="13" t="s">
        <v>48</v>
      </c>
      <c r="E527" s="14">
        <f t="shared" si="106"/>
        <v>1721738493517.0823</v>
      </c>
      <c r="F527" s="15">
        <f t="shared" si="107"/>
        <v>119472254816.45</v>
      </c>
      <c r="G527" s="16">
        <v>84388471900.75</v>
      </c>
      <c r="H527" s="17"/>
      <c r="I527" s="17">
        <v>2297933942</v>
      </c>
      <c r="J527" s="17">
        <v>508968556</v>
      </c>
      <c r="K527" s="17">
        <v>-427128308</v>
      </c>
      <c r="L527" s="17">
        <v>3185000000</v>
      </c>
      <c r="M527" s="17">
        <v>29519008725.700001</v>
      </c>
      <c r="N527" s="17"/>
      <c r="O527" s="17"/>
      <c r="P527" s="15">
        <f t="shared" si="108"/>
        <v>19079000000</v>
      </c>
      <c r="Q527" s="17"/>
      <c r="R527" s="17">
        <v>19079000000</v>
      </c>
      <c r="S527" s="15">
        <f t="shared" si="109"/>
        <v>1573578652300.6323</v>
      </c>
      <c r="T527" s="17">
        <v>100609795559</v>
      </c>
      <c r="U527" s="17">
        <v>292948499729.21997</v>
      </c>
      <c r="V527" s="17">
        <v>573566473051.80005</v>
      </c>
      <c r="W527" s="17">
        <v>1042833470498.53</v>
      </c>
      <c r="X527" s="17">
        <v>8879423236.0422993</v>
      </c>
      <c r="Y527" s="17">
        <v>102248503917</v>
      </c>
      <c r="Z527" s="17">
        <v>-547507513690.96002</v>
      </c>
      <c r="AA527" s="15">
        <f t="shared" si="110"/>
        <v>0</v>
      </c>
      <c r="AB527" s="17"/>
      <c r="AC527" s="15">
        <f t="shared" si="111"/>
        <v>9608586400</v>
      </c>
      <c r="AD527" s="17">
        <v>276200000</v>
      </c>
      <c r="AE527" s="17">
        <v>4029400000</v>
      </c>
      <c r="AF527" s="17"/>
      <c r="AG527" s="17">
        <v>5302986400</v>
      </c>
      <c r="AH527" s="14">
        <f t="shared" si="112"/>
        <v>1721738493517.0801</v>
      </c>
      <c r="AI527" s="15">
        <f t="shared" si="113"/>
        <v>34813311749</v>
      </c>
      <c r="AJ527" s="18">
        <f t="shared" si="114"/>
        <v>34813311749</v>
      </c>
      <c r="AK527" s="17">
        <v>1924852966</v>
      </c>
      <c r="AL527" s="17"/>
      <c r="AM527" s="17"/>
      <c r="AN527" s="17"/>
      <c r="AO527" s="17">
        <v>4032320100</v>
      </c>
      <c r="AP527" s="17">
        <v>28856138683</v>
      </c>
      <c r="AQ527" s="18">
        <f t="shared" si="115"/>
        <v>0</v>
      </c>
      <c r="AR527" s="17"/>
      <c r="AS527" s="17"/>
      <c r="AT527" s="15">
        <f t="shared" si="116"/>
        <v>1686925181768.0801</v>
      </c>
      <c r="AU527" s="18">
        <f t="shared" si="116"/>
        <v>1686925181768.0801</v>
      </c>
      <c r="AV527" s="17">
        <v>1686925181768.0801</v>
      </c>
    </row>
    <row r="528" spans="1:48" x14ac:dyDescent="0.25">
      <c r="A528" s="10">
        <v>527</v>
      </c>
      <c r="B528" s="11" t="s">
        <v>1069</v>
      </c>
      <c r="C528" s="12" t="s">
        <v>1070</v>
      </c>
      <c r="D528" s="13" t="s">
        <v>59</v>
      </c>
      <c r="E528" s="14">
        <f t="shared" si="106"/>
        <v>2146915608903.7639</v>
      </c>
      <c r="F528" s="15">
        <f t="shared" si="107"/>
        <v>83364316655.829987</v>
      </c>
      <c r="G528" s="16">
        <v>56701455942.339996</v>
      </c>
      <c r="H528" s="17"/>
      <c r="I528" s="17">
        <v>3758724117</v>
      </c>
      <c r="J528" s="17">
        <v>16601051420.77</v>
      </c>
      <c r="K528" s="17">
        <v>-7472916167.9899998</v>
      </c>
      <c r="L528" s="17"/>
      <c r="M528" s="17">
        <v>13776001343.709999</v>
      </c>
      <c r="N528" s="17"/>
      <c r="O528" s="17"/>
      <c r="P528" s="15">
        <f t="shared" si="108"/>
        <v>47901879912.07</v>
      </c>
      <c r="Q528" s="17"/>
      <c r="R528" s="17">
        <v>47901879912.07</v>
      </c>
      <c r="S528" s="15">
        <f t="shared" si="109"/>
        <v>1938574206578.1899</v>
      </c>
      <c r="T528" s="17">
        <v>57458199200</v>
      </c>
      <c r="U528" s="17">
        <v>251302926828.48999</v>
      </c>
      <c r="V528" s="17">
        <v>688380296482.14001</v>
      </c>
      <c r="W528" s="17">
        <v>1485128866823.8999</v>
      </c>
      <c r="X528" s="17">
        <v>20007058496</v>
      </c>
      <c r="Y528" s="17">
        <v>22387813480</v>
      </c>
      <c r="Z528" s="17">
        <v>-586090954732.33997</v>
      </c>
      <c r="AA528" s="15">
        <f t="shared" si="110"/>
        <v>0</v>
      </c>
      <c r="AB528" s="17"/>
      <c r="AC528" s="15">
        <f t="shared" si="111"/>
        <v>77075205757.673996</v>
      </c>
      <c r="AD528" s="17">
        <v>690123040</v>
      </c>
      <c r="AE528" s="17"/>
      <c r="AF528" s="17">
        <v>9139477381.9599991</v>
      </c>
      <c r="AG528" s="17">
        <v>67245605335.713997</v>
      </c>
      <c r="AH528" s="14">
        <f t="shared" si="112"/>
        <v>2146915608903.72</v>
      </c>
      <c r="AI528" s="15">
        <f t="shared" si="113"/>
        <v>13702222718.32</v>
      </c>
      <c r="AJ528" s="18">
        <f t="shared" si="114"/>
        <v>13702222718.32</v>
      </c>
      <c r="AK528" s="17">
        <v>540860549.82000005</v>
      </c>
      <c r="AL528" s="17"/>
      <c r="AM528" s="17"/>
      <c r="AN528" s="17"/>
      <c r="AO528" s="17">
        <v>1045631105</v>
      </c>
      <c r="AP528" s="17">
        <v>12115731063.5</v>
      </c>
      <c r="AQ528" s="18">
        <f t="shared" si="115"/>
        <v>0</v>
      </c>
      <c r="AR528" s="17"/>
      <c r="AS528" s="17"/>
      <c r="AT528" s="15">
        <f t="shared" si="116"/>
        <v>2133213386185.3999</v>
      </c>
      <c r="AU528" s="18">
        <f t="shared" si="116"/>
        <v>2133213386185.3999</v>
      </c>
      <c r="AV528" s="17">
        <v>2133213386185.3999</v>
      </c>
    </row>
    <row r="529" spans="1:48" x14ac:dyDescent="0.25">
      <c r="A529" s="10">
        <v>528</v>
      </c>
      <c r="B529" s="11" t="s">
        <v>1071</v>
      </c>
      <c r="C529" s="12" t="s">
        <v>1072</v>
      </c>
      <c r="D529" s="13" t="s">
        <v>48</v>
      </c>
      <c r="E529" s="14">
        <f t="shared" si="106"/>
        <v>909199860333.82996</v>
      </c>
      <c r="F529" s="15">
        <f t="shared" si="107"/>
        <v>104461634006.28999</v>
      </c>
      <c r="G529" s="16">
        <v>65516322708.739998</v>
      </c>
      <c r="H529" s="17">
        <v>10000000000</v>
      </c>
      <c r="I529" s="17">
        <v>2630824407</v>
      </c>
      <c r="J529" s="17">
        <v>4816393724</v>
      </c>
      <c r="K529" s="17">
        <v>-323430488.5</v>
      </c>
      <c r="L529" s="17"/>
      <c r="M529" s="17">
        <v>21821523655.049999</v>
      </c>
      <c r="N529" s="17"/>
      <c r="O529" s="17"/>
      <c r="P529" s="15">
        <f t="shared" si="108"/>
        <v>11500000000</v>
      </c>
      <c r="Q529" s="17"/>
      <c r="R529" s="17">
        <v>11500000000</v>
      </c>
      <c r="S529" s="15">
        <f t="shared" si="109"/>
        <v>791242246623.8999</v>
      </c>
      <c r="T529" s="17">
        <v>8222207400</v>
      </c>
      <c r="U529" s="17">
        <v>90551282312.369995</v>
      </c>
      <c r="V529" s="17">
        <v>203741796953</v>
      </c>
      <c r="W529" s="17">
        <v>306439846521.54999</v>
      </c>
      <c r="X529" s="17">
        <v>129783652818</v>
      </c>
      <c r="Y529" s="17">
        <v>150753107783.64999</v>
      </c>
      <c r="Z529" s="17">
        <v>-98249647164.669998</v>
      </c>
      <c r="AA529" s="15">
        <f t="shared" si="110"/>
        <v>0</v>
      </c>
      <c r="AB529" s="17"/>
      <c r="AC529" s="15">
        <f t="shared" si="111"/>
        <v>1995979703.6400001</v>
      </c>
      <c r="AD529" s="17"/>
      <c r="AE529" s="17"/>
      <c r="AF529" s="17">
        <v>614618533</v>
      </c>
      <c r="AG529" s="17">
        <v>1381361170.6400001</v>
      </c>
      <c r="AH529" s="14">
        <f t="shared" si="112"/>
        <v>909199860333.82996</v>
      </c>
      <c r="AI529" s="15">
        <f t="shared" si="113"/>
        <v>42509731257.589996</v>
      </c>
      <c r="AJ529" s="18">
        <f t="shared" si="114"/>
        <v>5843064591.5900002</v>
      </c>
      <c r="AK529" s="17">
        <v>2604886001.5900002</v>
      </c>
      <c r="AL529" s="17"/>
      <c r="AM529" s="17"/>
      <c r="AN529" s="17"/>
      <c r="AO529" s="17"/>
      <c r="AP529" s="17">
        <v>3238178590</v>
      </c>
      <c r="AQ529" s="18">
        <f t="shared" si="115"/>
        <v>36666666666</v>
      </c>
      <c r="AR529" s="17">
        <v>36666666666</v>
      </c>
      <c r="AS529" s="17"/>
      <c r="AT529" s="15">
        <f t="shared" si="116"/>
        <v>866690129076.23999</v>
      </c>
      <c r="AU529" s="18">
        <f t="shared" si="116"/>
        <v>866690129076.23999</v>
      </c>
      <c r="AV529" s="17">
        <v>866690129076.23999</v>
      </c>
    </row>
    <row r="530" spans="1:48" x14ac:dyDescent="0.25">
      <c r="A530" s="10">
        <v>529</v>
      </c>
      <c r="B530" s="11" t="s">
        <v>1073</v>
      </c>
      <c r="C530" s="12" t="s">
        <v>1074</v>
      </c>
      <c r="D530" s="13" t="s">
        <v>48</v>
      </c>
      <c r="E530" s="14">
        <f t="shared" si="106"/>
        <v>1305120418964.8999</v>
      </c>
      <c r="F530" s="15">
        <f t="shared" si="107"/>
        <v>88743548834.899994</v>
      </c>
      <c r="G530" s="16">
        <v>35343629476.900002</v>
      </c>
      <c r="H530" s="17">
        <v>50000000000</v>
      </c>
      <c r="I530" s="17"/>
      <c r="J530" s="17"/>
      <c r="K530" s="17"/>
      <c r="L530" s="17"/>
      <c r="M530" s="17">
        <v>3399919358</v>
      </c>
      <c r="N530" s="17"/>
      <c r="O530" s="17"/>
      <c r="P530" s="15">
        <f t="shared" si="108"/>
        <v>19000000000</v>
      </c>
      <c r="Q530" s="17"/>
      <c r="R530" s="17">
        <v>19000000000</v>
      </c>
      <c r="S530" s="15">
        <f t="shared" si="109"/>
        <v>1192062026013</v>
      </c>
      <c r="T530" s="17">
        <v>25190997250</v>
      </c>
      <c r="U530" s="17">
        <v>115681108942</v>
      </c>
      <c r="V530" s="17">
        <v>290905227539</v>
      </c>
      <c r="W530" s="17">
        <v>1068569108708</v>
      </c>
      <c r="X530" s="17">
        <v>3007858650</v>
      </c>
      <c r="Y530" s="17">
        <v>13315489000</v>
      </c>
      <c r="Z530" s="17">
        <v>-324607764076</v>
      </c>
      <c r="AA530" s="15">
        <f t="shared" si="110"/>
        <v>0</v>
      </c>
      <c r="AB530" s="17"/>
      <c r="AC530" s="15">
        <f t="shared" si="111"/>
        <v>5314844117</v>
      </c>
      <c r="AD530" s="17"/>
      <c r="AE530" s="17"/>
      <c r="AF530" s="17"/>
      <c r="AG530" s="17">
        <v>5314844117</v>
      </c>
      <c r="AH530" s="14">
        <f t="shared" si="112"/>
        <v>1305120418964.8999</v>
      </c>
      <c r="AI530" s="15">
        <f t="shared" si="113"/>
        <v>3355918325</v>
      </c>
      <c r="AJ530" s="18">
        <f t="shared" si="114"/>
        <v>3355918325</v>
      </c>
      <c r="AK530" s="17">
        <v>2981293825</v>
      </c>
      <c r="AL530" s="17"/>
      <c r="AM530" s="17"/>
      <c r="AN530" s="17"/>
      <c r="AO530" s="17"/>
      <c r="AP530" s="17">
        <v>374624500</v>
      </c>
      <c r="AQ530" s="18">
        <f t="shared" si="115"/>
        <v>0</v>
      </c>
      <c r="AR530" s="17"/>
      <c r="AS530" s="17"/>
      <c r="AT530" s="15">
        <f t="shared" si="116"/>
        <v>1301764500639.8999</v>
      </c>
      <c r="AU530" s="18">
        <f t="shared" si="116"/>
        <v>1301764500639.8999</v>
      </c>
      <c r="AV530" s="17">
        <v>1301764500639.8999</v>
      </c>
    </row>
    <row r="531" spans="1:48" x14ac:dyDescent="0.25">
      <c r="A531" s="10">
        <v>530</v>
      </c>
      <c r="B531" s="11" t="s">
        <v>1075</v>
      </c>
      <c r="C531" s="12" t="s">
        <v>1192</v>
      </c>
      <c r="D531" s="13" t="s">
        <v>48</v>
      </c>
      <c r="E531" s="14">
        <f t="shared" si="106"/>
        <v>2758028500640.1982</v>
      </c>
      <c r="F531" s="15">
        <f t="shared" si="107"/>
        <v>185618953338.30328</v>
      </c>
      <c r="G531" s="16">
        <v>129349557854.8873</v>
      </c>
      <c r="H531" s="17"/>
      <c r="I531" s="17">
        <v>3356361069</v>
      </c>
      <c r="J531" s="17">
        <v>1766255800</v>
      </c>
      <c r="K531" s="17"/>
      <c r="L531" s="17">
        <v>393080575.41600001</v>
      </c>
      <c r="M531" s="17">
        <v>50753698039</v>
      </c>
      <c r="N531" s="17"/>
      <c r="O531" s="17"/>
      <c r="P531" s="15">
        <f t="shared" si="108"/>
        <v>28000000000</v>
      </c>
      <c r="Q531" s="17">
        <v>0</v>
      </c>
      <c r="R531" s="17">
        <v>28000000000</v>
      </c>
      <c r="S531" s="15">
        <f t="shared" si="109"/>
        <v>2470560478790.585</v>
      </c>
      <c r="T531" s="17">
        <v>399524182934</v>
      </c>
      <c r="U531" s="17">
        <v>640865548318.37</v>
      </c>
      <c r="V531" s="17">
        <v>1321788645978.3</v>
      </c>
      <c r="W531" s="17">
        <v>984166875489.18005</v>
      </c>
      <c r="X531" s="17">
        <v>17950482582.860001</v>
      </c>
      <c r="Y531" s="17">
        <v>77008229771.664993</v>
      </c>
      <c r="Z531" s="17">
        <v>-970743486283.79004</v>
      </c>
      <c r="AA531" s="15">
        <f t="shared" si="110"/>
        <v>0</v>
      </c>
      <c r="AB531" s="17"/>
      <c r="AC531" s="15">
        <f t="shared" si="111"/>
        <v>73849068511.309998</v>
      </c>
      <c r="AD531" s="17">
        <v>933824155</v>
      </c>
      <c r="AE531" s="17">
        <v>763172500</v>
      </c>
      <c r="AF531" s="17">
        <v>15805855806.4</v>
      </c>
      <c r="AG531" s="17">
        <v>56346216049.910004</v>
      </c>
      <c r="AH531" s="14">
        <f t="shared" si="112"/>
        <v>2758028500640.2173</v>
      </c>
      <c r="AI531" s="15">
        <f t="shared" si="113"/>
        <v>230962083249.81732</v>
      </c>
      <c r="AJ531" s="18">
        <f t="shared" si="114"/>
        <v>69174499764.817307</v>
      </c>
      <c r="AK531" s="17">
        <v>-2.7000000000000001E-3</v>
      </c>
      <c r="AL531" s="17"/>
      <c r="AM531" s="17">
        <v>46225023856</v>
      </c>
      <c r="AN531" s="17"/>
      <c r="AO531" s="17">
        <v>8904299258.1499996</v>
      </c>
      <c r="AP531" s="17">
        <v>14045176650.67</v>
      </c>
      <c r="AQ531" s="18">
        <f t="shared" si="115"/>
        <v>161787583485</v>
      </c>
      <c r="AR531" s="17">
        <v>161787583485</v>
      </c>
      <c r="AS531" s="17"/>
      <c r="AT531" s="15">
        <f t="shared" si="116"/>
        <v>2527066417390.3999</v>
      </c>
      <c r="AU531" s="18">
        <f t="shared" si="116"/>
        <v>2527066417390.3999</v>
      </c>
      <c r="AV531" s="17">
        <v>2527066417390.3999</v>
      </c>
    </row>
    <row r="532" spans="1:48" x14ac:dyDescent="0.25">
      <c r="A532" s="10">
        <v>531</v>
      </c>
      <c r="B532" s="11" t="s">
        <v>1076</v>
      </c>
      <c r="C532" s="12" t="s">
        <v>1077</v>
      </c>
      <c r="D532" s="13" t="s">
        <v>48</v>
      </c>
      <c r="E532" s="14">
        <f t="shared" si="106"/>
        <v>1573731740996.3403</v>
      </c>
      <c r="F532" s="15">
        <f t="shared" si="107"/>
        <v>28372295845.809998</v>
      </c>
      <c r="G532" s="16">
        <v>15784508688.73</v>
      </c>
      <c r="H532" s="17"/>
      <c r="I532" s="17">
        <v>7634437878.5</v>
      </c>
      <c r="J532" s="17">
        <v>551893529.44000006</v>
      </c>
      <c r="K532" s="17">
        <v>-2758893842.73</v>
      </c>
      <c r="L532" s="17"/>
      <c r="M532" s="17">
        <v>7160349591.8699999</v>
      </c>
      <c r="N532" s="17"/>
      <c r="O532" s="17"/>
      <c r="P532" s="15">
        <f t="shared" si="108"/>
        <v>13595840706.780001</v>
      </c>
      <c r="Q532" s="17">
        <v>0</v>
      </c>
      <c r="R532" s="17">
        <v>13595840706.780001</v>
      </c>
      <c r="S532" s="15">
        <f t="shared" si="109"/>
        <v>1511759018910.3604</v>
      </c>
      <c r="T532" s="17">
        <v>448752174161</v>
      </c>
      <c r="U532" s="17">
        <v>235878356858.64001</v>
      </c>
      <c r="V532" s="17">
        <v>549057755940.13</v>
      </c>
      <c r="W532" s="17">
        <v>846401748217.04004</v>
      </c>
      <c r="X532" s="17">
        <v>17998728124.080002</v>
      </c>
      <c r="Y532" s="17">
        <v>12351166304.08</v>
      </c>
      <c r="Z532" s="17">
        <v>-598680910694.60999</v>
      </c>
      <c r="AA532" s="15">
        <f t="shared" si="110"/>
        <v>0</v>
      </c>
      <c r="AB532" s="17"/>
      <c r="AC532" s="15">
        <f t="shared" si="111"/>
        <v>20004585533.389999</v>
      </c>
      <c r="AD532" s="17">
        <v>12060000</v>
      </c>
      <c r="AE532" s="17"/>
      <c r="AF532" s="17">
        <v>778381895</v>
      </c>
      <c r="AG532" s="17">
        <v>19214143638.389999</v>
      </c>
      <c r="AH532" s="14">
        <f t="shared" si="112"/>
        <v>1573731740996.3701</v>
      </c>
      <c r="AI532" s="15">
        <f t="shared" si="113"/>
        <v>6257668998.2699995</v>
      </c>
      <c r="AJ532" s="18">
        <f t="shared" si="114"/>
        <v>6257668998.2699995</v>
      </c>
      <c r="AK532" s="17">
        <v>136559572</v>
      </c>
      <c r="AL532" s="17"/>
      <c r="AM532" s="17"/>
      <c r="AN532" s="17">
        <v>232862631.99000001</v>
      </c>
      <c r="AO532" s="17">
        <v>4117612481.79</v>
      </c>
      <c r="AP532" s="17">
        <v>1770634312.49</v>
      </c>
      <c r="AQ532" s="18">
        <f t="shared" si="115"/>
        <v>0</v>
      </c>
      <c r="AR532" s="17"/>
      <c r="AS532" s="17"/>
      <c r="AT532" s="15">
        <f t="shared" si="116"/>
        <v>1567474071998.1001</v>
      </c>
      <c r="AU532" s="18">
        <f t="shared" si="116"/>
        <v>1567474071998.1001</v>
      </c>
      <c r="AV532" s="17">
        <v>1567474071998.1001</v>
      </c>
    </row>
    <row r="533" spans="1:48" x14ac:dyDescent="0.25">
      <c r="A533" s="10">
        <v>532</v>
      </c>
      <c r="B533" s="11" t="s">
        <v>1078</v>
      </c>
      <c r="C533" s="12" t="s">
        <v>1079</v>
      </c>
      <c r="D533" s="13" t="s">
        <v>48</v>
      </c>
      <c r="E533" s="14">
        <f t="shared" si="106"/>
        <v>2100248519377.0605</v>
      </c>
      <c r="F533" s="15">
        <f t="shared" si="107"/>
        <v>38974863123.389999</v>
      </c>
      <c r="G533" s="16">
        <v>13610298364.42</v>
      </c>
      <c r="H533" s="17"/>
      <c r="I533" s="17">
        <v>20531712483.27</v>
      </c>
      <c r="J533" s="17">
        <v>5278097704.1199999</v>
      </c>
      <c r="K533" s="17">
        <v>-9420131168.0400009</v>
      </c>
      <c r="L533" s="17">
        <v>197182139.62</v>
      </c>
      <c r="M533" s="17">
        <v>8777703600</v>
      </c>
      <c r="N533" s="17"/>
      <c r="O533" s="17"/>
      <c r="P533" s="15">
        <f t="shared" si="108"/>
        <v>22653111837.52</v>
      </c>
      <c r="Q533" s="17">
        <v>0</v>
      </c>
      <c r="R533" s="17">
        <v>22653111837.52</v>
      </c>
      <c r="S533" s="15">
        <f t="shared" si="109"/>
        <v>1942182633242.9927</v>
      </c>
      <c r="T533" s="17">
        <v>478151610834</v>
      </c>
      <c r="U533" s="17">
        <v>284685604924.71002</v>
      </c>
      <c r="V533" s="17">
        <v>643828322381.73999</v>
      </c>
      <c r="W533" s="17">
        <v>1254962506058.8999</v>
      </c>
      <c r="X533" s="17">
        <v>39944151225.693001</v>
      </c>
      <c r="Y533" s="17">
        <v>44899881699.599998</v>
      </c>
      <c r="Z533" s="17">
        <v>-804289443881.65002</v>
      </c>
      <c r="AA533" s="15">
        <f t="shared" si="110"/>
        <v>0</v>
      </c>
      <c r="AB533" s="17"/>
      <c r="AC533" s="15">
        <f t="shared" si="111"/>
        <v>96437911173.158005</v>
      </c>
      <c r="AD533" s="17"/>
      <c r="AE533" s="17">
        <v>61022871030</v>
      </c>
      <c r="AF533" s="17">
        <v>2702071992</v>
      </c>
      <c r="AG533" s="17">
        <v>32712968151.158001</v>
      </c>
      <c r="AH533" s="14">
        <f t="shared" si="112"/>
        <v>2100248519377.02</v>
      </c>
      <c r="AI533" s="15">
        <f t="shared" si="113"/>
        <v>4911201744.5199995</v>
      </c>
      <c r="AJ533" s="18">
        <f t="shared" si="114"/>
        <v>4911201744.5199995</v>
      </c>
      <c r="AK533" s="17">
        <v>619919444.33000004</v>
      </c>
      <c r="AL533" s="17"/>
      <c r="AM533" s="17"/>
      <c r="AN533" s="17">
        <v>854530833.33000004</v>
      </c>
      <c r="AO533" s="17">
        <v>1320307017</v>
      </c>
      <c r="AP533" s="17">
        <v>2116444449.8599999</v>
      </c>
      <c r="AQ533" s="18">
        <f t="shared" si="115"/>
        <v>0</v>
      </c>
      <c r="AR533" s="17"/>
      <c r="AS533" s="17"/>
      <c r="AT533" s="15">
        <f t="shared" si="116"/>
        <v>2095337317632.5</v>
      </c>
      <c r="AU533" s="18">
        <f t="shared" si="116"/>
        <v>2095337317632.5</v>
      </c>
      <c r="AV533" s="17">
        <v>2095337317632.5</v>
      </c>
    </row>
    <row r="534" spans="1:48" x14ac:dyDescent="0.25">
      <c r="A534" s="10">
        <v>533</v>
      </c>
      <c r="B534" s="11" t="s">
        <v>1080</v>
      </c>
      <c r="C534" s="12" t="s">
        <v>1081</v>
      </c>
      <c r="D534" s="13" t="s">
        <v>48</v>
      </c>
      <c r="E534" s="14">
        <f t="shared" si="106"/>
        <v>1945862667285.0398</v>
      </c>
      <c r="F534" s="15">
        <f t="shared" si="107"/>
        <v>108475798160.27</v>
      </c>
      <c r="G534" s="16">
        <v>28163746191.669998</v>
      </c>
      <c r="H534" s="17"/>
      <c r="I534" s="17">
        <v>78104132311</v>
      </c>
      <c r="J534" s="17">
        <v>5425321550</v>
      </c>
      <c r="K534" s="17">
        <v>-17751743569.529999</v>
      </c>
      <c r="L534" s="17">
        <v>1149877808.22</v>
      </c>
      <c r="M534" s="17">
        <v>13384463868.91</v>
      </c>
      <c r="N534" s="17"/>
      <c r="O534" s="17"/>
      <c r="P534" s="15">
        <f t="shared" si="108"/>
        <v>25869380480.610001</v>
      </c>
      <c r="Q534" s="17"/>
      <c r="R534" s="17">
        <v>25869380480.610001</v>
      </c>
      <c r="S534" s="15">
        <f t="shared" si="109"/>
        <v>1696128667576.6096</v>
      </c>
      <c r="T534" s="17">
        <v>311676799507.5</v>
      </c>
      <c r="U534" s="17">
        <v>314088925655.69</v>
      </c>
      <c r="V534" s="17">
        <v>869463540350.20996</v>
      </c>
      <c r="W534" s="17">
        <v>776523887808.43994</v>
      </c>
      <c r="X534" s="17">
        <v>11826723737.01</v>
      </c>
      <c r="Y534" s="17">
        <v>2189059846</v>
      </c>
      <c r="Z534" s="17">
        <v>-589640269328.23999</v>
      </c>
      <c r="AA534" s="15">
        <f t="shared" si="110"/>
        <v>0</v>
      </c>
      <c r="AB534" s="17"/>
      <c r="AC534" s="15">
        <f t="shared" si="111"/>
        <v>115388821067.55</v>
      </c>
      <c r="AD534" s="17">
        <v>14254518370</v>
      </c>
      <c r="AE534" s="17"/>
      <c r="AF534" s="17">
        <v>390021666.66000003</v>
      </c>
      <c r="AG534" s="17">
        <v>100744281030.89</v>
      </c>
      <c r="AH534" s="14">
        <f t="shared" si="112"/>
        <v>1945862667285.04</v>
      </c>
      <c r="AI534" s="15">
        <f t="shared" si="113"/>
        <v>34701127561.459999</v>
      </c>
      <c r="AJ534" s="18">
        <f t="shared" si="114"/>
        <v>34701127561.459999</v>
      </c>
      <c r="AK534" s="17">
        <v>1038488966.5599999</v>
      </c>
      <c r="AL534" s="17"/>
      <c r="AM534" s="17"/>
      <c r="AN534" s="17"/>
      <c r="AO534" s="17">
        <v>33662638594.900002</v>
      </c>
      <c r="AP534" s="17"/>
      <c r="AQ534" s="18">
        <f t="shared" si="115"/>
        <v>0</v>
      </c>
      <c r="AR534" s="17"/>
      <c r="AS534" s="17"/>
      <c r="AT534" s="15">
        <f t="shared" si="116"/>
        <v>1911161539723.5801</v>
      </c>
      <c r="AU534" s="18">
        <f t="shared" si="116"/>
        <v>1911161539723.5801</v>
      </c>
      <c r="AV534" s="17">
        <v>1911161539723.5801</v>
      </c>
    </row>
    <row r="535" spans="1:48" x14ac:dyDescent="0.25">
      <c r="A535" s="10">
        <v>534</v>
      </c>
      <c r="B535" s="11" t="s">
        <v>1082</v>
      </c>
      <c r="C535" s="12" t="s">
        <v>1083</v>
      </c>
      <c r="D535" s="13" t="s">
        <v>48</v>
      </c>
      <c r="E535" s="14">
        <f t="shared" si="106"/>
        <v>1420083785645.7632</v>
      </c>
      <c r="F535" s="15">
        <f t="shared" si="107"/>
        <v>14532604642.400198</v>
      </c>
      <c r="G535" s="16">
        <v>8007422650.5233994</v>
      </c>
      <c r="H535" s="17"/>
      <c r="I535" s="17">
        <v>3086547737</v>
      </c>
      <c r="J535" s="17">
        <v>1287710874.46</v>
      </c>
      <c r="K535" s="17">
        <v>-2456008358.3639998</v>
      </c>
      <c r="L535" s="17">
        <v>15514000</v>
      </c>
      <c r="M535" s="17">
        <v>4591417738.7807999</v>
      </c>
      <c r="N535" s="17"/>
      <c r="O535" s="17"/>
      <c r="P535" s="15">
        <f t="shared" si="108"/>
        <v>13073656221.52</v>
      </c>
      <c r="Q535" s="17">
        <v>0</v>
      </c>
      <c r="R535" s="17">
        <v>13073656221.52</v>
      </c>
      <c r="S535" s="15">
        <f t="shared" si="109"/>
        <v>1287145996936.8696</v>
      </c>
      <c r="T535" s="17">
        <v>139669214638.46301</v>
      </c>
      <c r="U535" s="17">
        <v>211776814387.40741</v>
      </c>
      <c r="V535" s="17">
        <v>417723998860.82111</v>
      </c>
      <c r="W535" s="17">
        <v>1034450536457.0483</v>
      </c>
      <c r="X535" s="17">
        <v>13425767244.75</v>
      </c>
      <c r="Y535" s="17">
        <v>2052594000</v>
      </c>
      <c r="Z535" s="17">
        <v>-531952928651.62</v>
      </c>
      <c r="AA535" s="15">
        <f t="shared" si="110"/>
        <v>0</v>
      </c>
      <c r="AB535" s="17"/>
      <c r="AC535" s="15">
        <f t="shared" si="111"/>
        <v>105331527844.9733</v>
      </c>
      <c r="AD535" s="17">
        <v>1001349752</v>
      </c>
      <c r="AE535" s="17"/>
      <c r="AF535" s="17">
        <v>426907700</v>
      </c>
      <c r="AG535" s="17">
        <v>103903270392.9733</v>
      </c>
      <c r="AH535" s="14">
        <f t="shared" si="112"/>
        <v>1420083785645.7634</v>
      </c>
      <c r="AI535" s="15">
        <f t="shared" si="113"/>
        <v>15751244677.84</v>
      </c>
      <c r="AJ535" s="18">
        <f t="shared" si="114"/>
        <v>15751244677.84</v>
      </c>
      <c r="AK535" s="17">
        <v>3091667</v>
      </c>
      <c r="AL535" s="17"/>
      <c r="AM535" s="17"/>
      <c r="AN535" s="17">
        <v>62852783.840000004</v>
      </c>
      <c r="AO535" s="17">
        <v>38581620</v>
      </c>
      <c r="AP535" s="17">
        <v>15646718607</v>
      </c>
      <c r="AQ535" s="18">
        <f t="shared" si="115"/>
        <v>0</v>
      </c>
      <c r="AR535" s="17"/>
      <c r="AS535" s="17"/>
      <c r="AT535" s="15">
        <f t="shared" si="116"/>
        <v>1404332540967.9233</v>
      </c>
      <c r="AU535" s="18">
        <f t="shared" si="116"/>
        <v>1404332540967.9233</v>
      </c>
      <c r="AV535" s="17">
        <v>1404332540967.9233</v>
      </c>
    </row>
    <row r="536" spans="1:48" x14ac:dyDescent="0.25">
      <c r="A536" s="10">
        <v>535</v>
      </c>
      <c r="B536" s="11" t="s">
        <v>1084</v>
      </c>
      <c r="C536" s="12" t="s">
        <v>1085</v>
      </c>
      <c r="D536" s="13" t="s">
        <v>48</v>
      </c>
      <c r="E536" s="14">
        <f t="shared" si="106"/>
        <v>1795373865138.6963</v>
      </c>
      <c r="F536" s="15">
        <f t="shared" si="107"/>
        <v>41993857152.07</v>
      </c>
      <c r="G536" s="16">
        <v>21308417058.110001</v>
      </c>
      <c r="H536" s="17"/>
      <c r="I536" s="17">
        <v>9666236194.8799992</v>
      </c>
      <c r="J536" s="17">
        <v>834966860.34000003</v>
      </c>
      <c r="K536" s="17">
        <v>-7138442120.5699997</v>
      </c>
      <c r="L536" s="17">
        <v>1259288742.5899999</v>
      </c>
      <c r="M536" s="17">
        <v>16063390416.719999</v>
      </c>
      <c r="N536" s="17"/>
      <c r="O536" s="17"/>
      <c r="P536" s="15">
        <f t="shared" si="108"/>
        <v>10061000000.01</v>
      </c>
      <c r="Q536" s="17">
        <v>13000000.00999999</v>
      </c>
      <c r="R536" s="17">
        <v>10048000000</v>
      </c>
      <c r="S536" s="15">
        <f t="shared" si="109"/>
        <v>1741235207272.6201</v>
      </c>
      <c r="T536" s="17">
        <v>158425980479</v>
      </c>
      <c r="U536" s="17">
        <v>396084194247.08002</v>
      </c>
      <c r="V536" s="17">
        <v>514443933869.13</v>
      </c>
      <c r="W536" s="17">
        <v>1332337956958.4099</v>
      </c>
      <c r="X536" s="17">
        <v>8279476752</v>
      </c>
      <c r="Y536" s="17">
        <v>4494441239</v>
      </c>
      <c r="Z536" s="17">
        <v>-672830776272</v>
      </c>
      <c r="AA536" s="15">
        <f t="shared" si="110"/>
        <v>0</v>
      </c>
      <c r="AB536" s="17"/>
      <c r="AC536" s="15">
        <f t="shared" si="111"/>
        <v>2083800713.9960001</v>
      </c>
      <c r="AD536" s="17">
        <v>176610000</v>
      </c>
      <c r="AE536" s="17"/>
      <c r="AF536" s="17">
        <v>373629005</v>
      </c>
      <c r="AG536" s="17">
        <v>1533561708.9960001</v>
      </c>
      <c r="AH536" s="14">
        <f t="shared" si="112"/>
        <v>1795373865138.7</v>
      </c>
      <c r="AI536" s="15">
        <f t="shared" si="113"/>
        <v>3176179889.8099999</v>
      </c>
      <c r="AJ536" s="18">
        <f t="shared" si="114"/>
        <v>3176179889.8099999</v>
      </c>
      <c r="AK536" s="17">
        <v>85873369.359999999</v>
      </c>
      <c r="AL536" s="17"/>
      <c r="AM536" s="17">
        <v>13668572</v>
      </c>
      <c r="AN536" s="17"/>
      <c r="AO536" s="17"/>
      <c r="AP536" s="17">
        <v>3076637948.4499998</v>
      </c>
      <c r="AQ536" s="18">
        <f t="shared" si="115"/>
        <v>0</v>
      </c>
      <c r="AR536" s="17"/>
      <c r="AS536" s="17"/>
      <c r="AT536" s="15">
        <f t="shared" si="116"/>
        <v>1792197685248.8899</v>
      </c>
      <c r="AU536" s="18">
        <f t="shared" si="116"/>
        <v>1792197685248.8899</v>
      </c>
      <c r="AV536" s="17">
        <v>1792197685248.8899</v>
      </c>
    </row>
    <row r="537" spans="1:48" x14ac:dyDescent="0.25">
      <c r="A537" s="10">
        <v>536</v>
      </c>
      <c r="B537" s="11" t="s">
        <v>1086</v>
      </c>
      <c r="C537" s="12" t="s">
        <v>1087</v>
      </c>
      <c r="D537" s="13" t="s">
        <v>48</v>
      </c>
      <c r="E537" s="14">
        <f t="shared" si="106"/>
        <v>1110832143795.1428</v>
      </c>
      <c r="F537" s="15">
        <f t="shared" si="107"/>
        <v>20364546029.018997</v>
      </c>
      <c r="G537" s="16">
        <v>7953802331.9890003</v>
      </c>
      <c r="H537" s="17"/>
      <c r="I537" s="17">
        <v>9737503248</v>
      </c>
      <c r="J537" s="17"/>
      <c r="K537" s="17">
        <v>-2545828289.0799999</v>
      </c>
      <c r="L537" s="17"/>
      <c r="M537" s="17">
        <v>5219068738.1099997</v>
      </c>
      <c r="N537" s="17"/>
      <c r="O537" s="17"/>
      <c r="P537" s="15">
        <f t="shared" si="108"/>
        <v>0</v>
      </c>
      <c r="Q537" s="17"/>
      <c r="R537" s="17"/>
      <c r="S537" s="15">
        <f t="shared" si="109"/>
        <v>1087127956481.7114</v>
      </c>
      <c r="T537" s="17">
        <v>44217030214</v>
      </c>
      <c r="U537" s="17">
        <v>179424960932.06</v>
      </c>
      <c r="V537" s="17">
        <v>324033588589.06</v>
      </c>
      <c r="W537" s="17">
        <v>765334314001.901</v>
      </c>
      <c r="X537" s="17">
        <v>21351454195.07</v>
      </c>
      <c r="Y537" s="17">
        <v>15771695082</v>
      </c>
      <c r="Z537" s="17">
        <v>-263005086532.3797</v>
      </c>
      <c r="AA537" s="15">
        <f t="shared" si="110"/>
        <v>0</v>
      </c>
      <c r="AB537" s="17"/>
      <c r="AC537" s="15">
        <f t="shared" si="111"/>
        <v>3339641284.4123001</v>
      </c>
      <c r="AD537" s="17"/>
      <c r="AE537" s="17"/>
      <c r="AF537" s="17">
        <v>925953800</v>
      </c>
      <c r="AG537" s="17">
        <v>2413687484.4123001</v>
      </c>
      <c r="AH537" s="14">
        <f t="shared" si="112"/>
        <v>1110832143795.1401</v>
      </c>
      <c r="AI537" s="15">
        <f t="shared" si="113"/>
        <v>62214476513</v>
      </c>
      <c r="AJ537" s="18">
        <f t="shared" si="114"/>
        <v>50590079913</v>
      </c>
      <c r="AK537" s="17">
        <v>13200287</v>
      </c>
      <c r="AL537" s="17"/>
      <c r="AM537" s="17"/>
      <c r="AN537" s="17"/>
      <c r="AO537" s="17">
        <v>4044497471</v>
      </c>
      <c r="AP537" s="17">
        <v>46532382155</v>
      </c>
      <c r="AQ537" s="18">
        <f t="shared" si="115"/>
        <v>11624396600</v>
      </c>
      <c r="AR537" s="17">
        <v>11624396600</v>
      </c>
      <c r="AS537" s="17"/>
      <c r="AT537" s="15">
        <f t="shared" si="116"/>
        <v>1048617667282.14</v>
      </c>
      <c r="AU537" s="18">
        <f t="shared" si="116"/>
        <v>1048617667282.14</v>
      </c>
      <c r="AV537" s="17">
        <v>1048617667282.14</v>
      </c>
    </row>
    <row r="538" spans="1:48" x14ac:dyDescent="0.25">
      <c r="A538" s="10">
        <v>537</v>
      </c>
      <c r="B538" s="11" t="s">
        <v>1088</v>
      </c>
      <c r="C538" s="12" t="s">
        <v>1194</v>
      </c>
      <c r="D538" s="13" t="s">
        <v>48</v>
      </c>
      <c r="E538" s="14">
        <f t="shared" si="106"/>
        <v>6799273545967.4902</v>
      </c>
      <c r="F538" s="15">
        <f t="shared" si="107"/>
        <v>517285668437.04993</v>
      </c>
      <c r="G538" s="16">
        <v>187845713313.26001</v>
      </c>
      <c r="H538" s="17"/>
      <c r="I538" s="17">
        <v>187104019405.82999</v>
      </c>
      <c r="J538" s="17"/>
      <c r="K538" s="17">
        <v>-47272238530.68</v>
      </c>
      <c r="L538" s="17">
        <v>2603289816.6199999</v>
      </c>
      <c r="M538" s="17">
        <v>187004884432.01999</v>
      </c>
      <c r="N538" s="17"/>
      <c r="O538" s="17"/>
      <c r="P538" s="15">
        <f t="shared" si="108"/>
        <v>170000000000</v>
      </c>
      <c r="Q538" s="17"/>
      <c r="R538" s="17">
        <v>170000000000</v>
      </c>
      <c r="S538" s="15">
        <f t="shared" si="109"/>
        <v>5795358538944.2402</v>
      </c>
      <c r="T538" s="17">
        <v>1672009542320.54</v>
      </c>
      <c r="U538" s="17">
        <v>806290999032.02002</v>
      </c>
      <c r="V538" s="17">
        <v>1212821334689.1799</v>
      </c>
      <c r="W538" s="17">
        <v>2551289266664.0601</v>
      </c>
      <c r="X538" s="17">
        <v>23222556032</v>
      </c>
      <c r="Y538" s="17">
        <v>751657400046.80005</v>
      </c>
      <c r="Z538" s="17">
        <v>-1221932559840.3601</v>
      </c>
      <c r="AA538" s="15">
        <f t="shared" si="110"/>
        <v>0</v>
      </c>
      <c r="AB538" s="17"/>
      <c r="AC538" s="15">
        <f t="shared" si="111"/>
        <v>316629338586.20001</v>
      </c>
      <c r="AD538" s="17"/>
      <c r="AE538" s="17"/>
      <c r="AF538" s="17">
        <v>82041990981.330002</v>
      </c>
      <c r="AG538" s="17">
        <v>234587347604.87</v>
      </c>
      <c r="AH538" s="14">
        <f t="shared" si="112"/>
        <v>6799273545967.4902</v>
      </c>
      <c r="AI538" s="15">
        <f t="shared" si="113"/>
        <v>511277699662.19995</v>
      </c>
      <c r="AJ538" s="18">
        <f t="shared" si="114"/>
        <v>278912802814.48999</v>
      </c>
      <c r="AK538" s="17"/>
      <c r="AL538" s="17"/>
      <c r="AM538" s="17"/>
      <c r="AN538" s="17">
        <v>30206601928.240002</v>
      </c>
      <c r="AO538" s="17">
        <v>1341641607</v>
      </c>
      <c r="AP538" s="17">
        <v>247364559279.25</v>
      </c>
      <c r="AQ538" s="18">
        <f t="shared" si="115"/>
        <v>232364896847.70999</v>
      </c>
      <c r="AR538" s="17"/>
      <c r="AS538" s="17">
        <v>232364896847.70999</v>
      </c>
      <c r="AT538" s="15">
        <f t="shared" si="116"/>
        <v>6287995846305.29</v>
      </c>
      <c r="AU538" s="18">
        <f t="shared" si="116"/>
        <v>6287995846305.29</v>
      </c>
      <c r="AV538" s="17">
        <v>6287995846305.29</v>
      </c>
    </row>
    <row r="539" spans="1:48" x14ac:dyDescent="0.25">
      <c r="A539" s="10">
        <v>538</v>
      </c>
      <c r="B539" s="11" t="s">
        <v>1089</v>
      </c>
      <c r="C539" s="12" t="s">
        <v>1090</v>
      </c>
      <c r="D539" s="13" t="s">
        <v>48</v>
      </c>
      <c r="E539" s="14">
        <f t="shared" si="106"/>
        <v>6036380906144.7803</v>
      </c>
      <c r="F539" s="15">
        <f t="shared" si="107"/>
        <v>264560277384.47769</v>
      </c>
      <c r="G539" s="16">
        <v>101555658662.02679</v>
      </c>
      <c r="H539" s="17"/>
      <c r="I539" s="17">
        <v>113745885936.72</v>
      </c>
      <c r="J539" s="17">
        <v>22825890606</v>
      </c>
      <c r="K539" s="17">
        <v>-15114927885.305799</v>
      </c>
      <c r="L539" s="17">
        <v>109728166.66670001</v>
      </c>
      <c r="M539" s="17">
        <v>41438041898.370003</v>
      </c>
      <c r="N539" s="17"/>
      <c r="O539" s="17"/>
      <c r="P539" s="15">
        <f t="shared" si="108"/>
        <v>325972819211.31</v>
      </c>
      <c r="Q539" s="17">
        <v>5095317801.1899996</v>
      </c>
      <c r="R539" s="17">
        <v>320877501410.12</v>
      </c>
      <c r="S539" s="15">
        <f t="shared" si="109"/>
        <v>5328717276551.7559</v>
      </c>
      <c r="T539" s="17">
        <v>2262659491704.25</v>
      </c>
      <c r="U539" s="17">
        <v>371157378669.05701</v>
      </c>
      <c r="V539" s="17">
        <v>1058456664470.6</v>
      </c>
      <c r="W539" s="17">
        <v>3421505668859.2588</v>
      </c>
      <c r="X539" s="17">
        <v>14582946571.75</v>
      </c>
      <c r="Y539" s="17">
        <v>93569009743.199997</v>
      </c>
      <c r="Z539" s="17">
        <v>-1893213883466.3601</v>
      </c>
      <c r="AA539" s="15">
        <f t="shared" si="110"/>
        <v>0</v>
      </c>
      <c r="AB539" s="17"/>
      <c r="AC539" s="15">
        <f t="shared" si="111"/>
        <v>117130532997.2366</v>
      </c>
      <c r="AD539" s="17"/>
      <c r="AE539" s="17"/>
      <c r="AF539" s="17">
        <v>3037290126.5665998</v>
      </c>
      <c r="AG539" s="17">
        <v>114093242870.67</v>
      </c>
      <c r="AH539" s="14">
        <f t="shared" si="112"/>
        <v>6036380906144.7803</v>
      </c>
      <c r="AI539" s="15">
        <f t="shared" si="113"/>
        <v>105684687813.2899</v>
      </c>
      <c r="AJ539" s="18">
        <f t="shared" si="114"/>
        <v>105684687813.2899</v>
      </c>
      <c r="AK539" s="17">
        <v>5693504</v>
      </c>
      <c r="AL539" s="17"/>
      <c r="AM539" s="17"/>
      <c r="AN539" s="17">
        <v>902024998.67999995</v>
      </c>
      <c r="AO539" s="17">
        <v>9156241183.9999008</v>
      </c>
      <c r="AP539" s="17">
        <v>95620728126.610001</v>
      </c>
      <c r="AQ539" s="18">
        <f t="shared" si="115"/>
        <v>0</v>
      </c>
      <c r="AR539" s="17"/>
      <c r="AS539" s="17"/>
      <c r="AT539" s="15">
        <f t="shared" si="116"/>
        <v>5930696218331.4902</v>
      </c>
      <c r="AU539" s="18">
        <f t="shared" si="116"/>
        <v>5930696218331.4902</v>
      </c>
      <c r="AV539" s="17">
        <v>5930696218331.4902</v>
      </c>
    </row>
    <row r="540" spans="1:48" x14ac:dyDescent="0.25">
      <c r="A540" s="10">
        <v>539</v>
      </c>
      <c r="B540" s="11" t="s">
        <v>1091</v>
      </c>
      <c r="C540" s="12" t="s">
        <v>1092</v>
      </c>
      <c r="D540" s="13" t="s">
        <v>48</v>
      </c>
      <c r="E540" s="14">
        <f t="shared" si="106"/>
        <v>4840095778151.3506</v>
      </c>
      <c r="F540" s="15">
        <f t="shared" si="107"/>
        <v>198736943066.20001</v>
      </c>
      <c r="G540" s="16">
        <v>40876410003.169998</v>
      </c>
      <c r="H540" s="17"/>
      <c r="I540" s="17">
        <v>77005777193</v>
      </c>
      <c r="J540" s="17">
        <v>12460126287</v>
      </c>
      <c r="K540" s="17">
        <v>-2869592834.3400002</v>
      </c>
      <c r="L540" s="17">
        <v>126917621.77</v>
      </c>
      <c r="M540" s="17">
        <v>71137304795.600006</v>
      </c>
      <c r="N540" s="17"/>
      <c r="O540" s="17"/>
      <c r="P540" s="15">
        <f t="shared" si="108"/>
        <v>114331355198.78</v>
      </c>
      <c r="Q540" s="17">
        <v>1442480300.78</v>
      </c>
      <c r="R540" s="17">
        <v>112888874898</v>
      </c>
      <c r="S540" s="15">
        <f t="shared" si="109"/>
        <v>4381657545991.25</v>
      </c>
      <c r="T540" s="17">
        <v>1405060954740.7</v>
      </c>
      <c r="U540" s="17">
        <v>465582422128.95001</v>
      </c>
      <c r="V540" s="17">
        <v>1646343602774.1001</v>
      </c>
      <c r="W540" s="17">
        <v>2584495718951.7002</v>
      </c>
      <c r="X540" s="17">
        <v>22906520463</v>
      </c>
      <c r="Y540" s="17">
        <v>72358879233</v>
      </c>
      <c r="Z540" s="17">
        <v>-1815090552300.2</v>
      </c>
      <c r="AA540" s="15">
        <f t="shared" si="110"/>
        <v>0</v>
      </c>
      <c r="AB540" s="17"/>
      <c r="AC540" s="15">
        <f t="shared" si="111"/>
        <v>145369933895.12</v>
      </c>
      <c r="AD540" s="17">
        <v>62850000</v>
      </c>
      <c r="AE540" s="17"/>
      <c r="AF540" s="17">
        <v>6132985713.8800001</v>
      </c>
      <c r="AG540" s="17">
        <v>139174098181.23999</v>
      </c>
      <c r="AH540" s="14">
        <f t="shared" si="112"/>
        <v>4840095778151.3096</v>
      </c>
      <c r="AI540" s="15">
        <f t="shared" si="113"/>
        <v>5690251576.5100002</v>
      </c>
      <c r="AJ540" s="18">
        <f t="shared" si="114"/>
        <v>5690251576.5100002</v>
      </c>
      <c r="AK540" s="17">
        <v>415130.39</v>
      </c>
      <c r="AL540" s="17"/>
      <c r="AM540" s="17"/>
      <c r="AN540" s="17">
        <v>17038882.800000001</v>
      </c>
      <c r="AO540" s="17">
        <v>4005359882.3000002</v>
      </c>
      <c r="AP540" s="17">
        <v>1667437681.02</v>
      </c>
      <c r="AQ540" s="18">
        <f t="shared" si="115"/>
        <v>0</v>
      </c>
      <c r="AR540" s="17"/>
      <c r="AS540" s="17"/>
      <c r="AT540" s="15">
        <f t="shared" si="116"/>
        <v>4834405526574.7998</v>
      </c>
      <c r="AU540" s="18">
        <f t="shared" si="116"/>
        <v>4834405526574.7998</v>
      </c>
      <c r="AV540" s="17">
        <v>4834405526574.7998</v>
      </c>
    </row>
    <row r="541" spans="1:48" x14ac:dyDescent="0.25">
      <c r="A541" s="10">
        <v>540</v>
      </c>
      <c r="B541" s="11" t="s">
        <v>1093</v>
      </c>
      <c r="C541" s="12" t="s">
        <v>1094</v>
      </c>
      <c r="D541" s="13" t="s">
        <v>48</v>
      </c>
      <c r="E541" s="14">
        <f t="shared" si="106"/>
        <v>4904251228193</v>
      </c>
      <c r="F541" s="15">
        <f t="shared" si="107"/>
        <v>138507133612</v>
      </c>
      <c r="G541" s="16">
        <v>14371240529</v>
      </c>
      <c r="H541" s="17"/>
      <c r="I541" s="17">
        <v>93902397817</v>
      </c>
      <c r="J541" s="17">
        <v>25915842341</v>
      </c>
      <c r="K541" s="17">
        <v>-8022403430</v>
      </c>
      <c r="L541" s="17">
        <v>814629750</v>
      </c>
      <c r="M541" s="17">
        <v>11525426605</v>
      </c>
      <c r="N541" s="17"/>
      <c r="O541" s="17"/>
      <c r="P541" s="15">
        <f t="shared" si="108"/>
        <v>107140887373</v>
      </c>
      <c r="Q541" s="17"/>
      <c r="R541" s="17">
        <v>107140887373</v>
      </c>
      <c r="S541" s="15">
        <f t="shared" si="109"/>
        <v>4372154558551</v>
      </c>
      <c r="T541" s="17">
        <v>1222851162519</v>
      </c>
      <c r="U541" s="17">
        <v>445406238532</v>
      </c>
      <c r="V541" s="17">
        <v>1494596192527</v>
      </c>
      <c r="W541" s="17">
        <v>3932301139194</v>
      </c>
      <c r="X541" s="17">
        <v>18928629045</v>
      </c>
      <c r="Y541" s="17">
        <v>59965122963</v>
      </c>
      <c r="Z541" s="17">
        <v>-2801893926229</v>
      </c>
      <c r="AA541" s="15">
        <f t="shared" si="110"/>
        <v>0</v>
      </c>
      <c r="AB541" s="17"/>
      <c r="AC541" s="15">
        <f t="shared" si="111"/>
        <v>286448648657</v>
      </c>
      <c r="AD541" s="17"/>
      <c r="AE541" s="17">
        <v>26279052147</v>
      </c>
      <c r="AF541" s="17">
        <v>5477091126</v>
      </c>
      <c r="AG541" s="17">
        <v>254692505384</v>
      </c>
      <c r="AH541" s="14">
        <f t="shared" si="112"/>
        <v>4904251228195</v>
      </c>
      <c r="AI541" s="15">
        <f t="shared" si="113"/>
        <v>194234485855</v>
      </c>
      <c r="AJ541" s="18">
        <f t="shared" si="114"/>
        <v>194234485855</v>
      </c>
      <c r="AK541" s="17">
        <v>16509006</v>
      </c>
      <c r="AL541" s="17"/>
      <c r="AM541" s="17"/>
      <c r="AN541" s="17">
        <v>32535909</v>
      </c>
      <c r="AO541" s="17">
        <v>156108975526</v>
      </c>
      <c r="AP541" s="17">
        <v>38076465414</v>
      </c>
      <c r="AQ541" s="18">
        <f t="shared" si="115"/>
        <v>0</v>
      </c>
      <c r="AR541" s="17"/>
      <c r="AS541" s="17"/>
      <c r="AT541" s="15">
        <f t="shared" si="116"/>
        <v>4710016742340</v>
      </c>
      <c r="AU541" s="18">
        <f t="shared" si="116"/>
        <v>4710016742340</v>
      </c>
      <c r="AV541" s="17">
        <v>4710016742340</v>
      </c>
    </row>
    <row r="542" spans="1:48" x14ac:dyDescent="0.25">
      <c r="A542" s="10">
        <v>541</v>
      </c>
      <c r="B542" s="11" t="s">
        <v>1095</v>
      </c>
      <c r="C542" s="12" t="s">
        <v>1096</v>
      </c>
      <c r="D542" s="13" t="s">
        <v>48</v>
      </c>
      <c r="E542" s="14">
        <f t="shared" si="106"/>
        <v>5930018044500.209</v>
      </c>
      <c r="F542" s="15">
        <f t="shared" si="107"/>
        <v>199469567847.33002</v>
      </c>
      <c r="G542" s="16">
        <v>10783984371.279999</v>
      </c>
      <c r="H542" s="17"/>
      <c r="I542" s="17">
        <v>162699701597.69</v>
      </c>
      <c r="J542" s="17">
        <v>21549862</v>
      </c>
      <c r="K542" s="17">
        <v>-34071904115.169998</v>
      </c>
      <c r="L542" s="17">
        <v>131642964.48</v>
      </c>
      <c r="M542" s="17">
        <v>59904593167.050003</v>
      </c>
      <c r="N542" s="17"/>
      <c r="O542" s="17"/>
      <c r="P542" s="15">
        <f t="shared" si="108"/>
        <v>294361505474.41003</v>
      </c>
      <c r="Q542" s="17">
        <v>2369304484.5100002</v>
      </c>
      <c r="R542" s="17">
        <v>291992200989.90002</v>
      </c>
      <c r="S542" s="15">
        <f t="shared" si="109"/>
        <v>5172344390139.7891</v>
      </c>
      <c r="T542" s="22">
        <v>1850172420618.1001</v>
      </c>
      <c r="U542" s="22">
        <v>453624460286.58002</v>
      </c>
      <c r="V542" s="22">
        <v>2243593854245.3501</v>
      </c>
      <c r="W542" s="22">
        <v>2820945026828.0698</v>
      </c>
      <c r="X542" s="22">
        <v>30567764004.200001</v>
      </c>
      <c r="Y542" s="22">
        <v>396807871312.97998</v>
      </c>
      <c r="Z542" s="22">
        <v>-2623367007155.4902</v>
      </c>
      <c r="AA542" s="15">
        <f t="shared" si="110"/>
        <v>0</v>
      </c>
      <c r="AB542" s="17"/>
      <c r="AC542" s="15">
        <f t="shared" si="111"/>
        <v>263842581038.67999</v>
      </c>
      <c r="AD542" s="17">
        <v>631610219</v>
      </c>
      <c r="AE542" s="17">
        <v>17066460000</v>
      </c>
      <c r="AF542" s="17">
        <v>5020473971.0299997</v>
      </c>
      <c r="AG542" s="17">
        <v>241124036848.64999</v>
      </c>
      <c r="AH542" s="14">
        <f t="shared" si="112"/>
        <v>5930018044500.21</v>
      </c>
      <c r="AI542" s="15">
        <f t="shared" si="113"/>
        <v>277652694388.13</v>
      </c>
      <c r="AJ542" s="18">
        <f t="shared" si="114"/>
        <v>277570394388.13</v>
      </c>
      <c r="AK542" s="17"/>
      <c r="AL542" s="17"/>
      <c r="AM542" s="17"/>
      <c r="AN542" s="17">
        <v>2159561648.4699998</v>
      </c>
      <c r="AO542" s="17">
        <v>68088541616.599998</v>
      </c>
      <c r="AP542" s="17">
        <v>207322291123.06</v>
      </c>
      <c r="AQ542" s="18">
        <f t="shared" si="115"/>
        <v>82300000</v>
      </c>
      <c r="AR542" s="17"/>
      <c r="AS542" s="19">
        <v>82300000</v>
      </c>
      <c r="AT542" s="15">
        <f t="shared" ref="AT542:AU543" si="117">SUM(AU542)</f>
        <v>5652365350112.0801</v>
      </c>
      <c r="AU542" s="18">
        <f t="shared" si="117"/>
        <v>5652365350112.0801</v>
      </c>
      <c r="AV542" s="17">
        <v>5652365350112.0801</v>
      </c>
    </row>
    <row r="543" spans="1:48" x14ac:dyDescent="0.25">
      <c r="A543" s="10">
        <v>542</v>
      </c>
      <c r="B543" s="11" t="s">
        <v>1097</v>
      </c>
      <c r="C543" s="12" t="s">
        <v>1098</v>
      </c>
      <c r="D543" s="13" t="s">
        <v>48</v>
      </c>
      <c r="E543" s="14">
        <f t="shared" si="106"/>
        <v>3138632835625.7114</v>
      </c>
      <c r="F543" s="15">
        <f t="shared" si="107"/>
        <v>182043457505.76022</v>
      </c>
      <c r="G543" s="16">
        <v>53524861916.510002</v>
      </c>
      <c r="H543" s="17"/>
      <c r="I543" s="17">
        <v>68612481359.839996</v>
      </c>
      <c r="J543" s="17"/>
      <c r="K543" s="17">
        <v>-1943706573.3699999</v>
      </c>
      <c r="L543" s="17">
        <v>99833333.329999998</v>
      </c>
      <c r="M543" s="17">
        <v>61749987469.450203</v>
      </c>
      <c r="N543" s="17"/>
      <c r="O543" s="17"/>
      <c r="P543" s="15">
        <f t="shared" si="108"/>
        <v>100100000000</v>
      </c>
      <c r="Q543" s="17"/>
      <c r="R543" s="17">
        <v>100100000000</v>
      </c>
      <c r="S543" s="15">
        <f t="shared" si="109"/>
        <v>2725175461684.2012</v>
      </c>
      <c r="T543" s="17">
        <v>265666494522.98001</v>
      </c>
      <c r="U543" s="17">
        <v>182898552386.84</v>
      </c>
      <c r="V543" s="17">
        <v>1069377778578.29</v>
      </c>
      <c r="W543" s="17">
        <v>1909067669576.8799</v>
      </c>
      <c r="X543" s="17">
        <v>17813467418.720001</v>
      </c>
      <c r="Y543" s="17">
        <v>90931249222.169998</v>
      </c>
      <c r="Z543" s="17">
        <v>-810579750021.67944</v>
      </c>
      <c r="AA543" s="15">
        <f t="shared" si="110"/>
        <v>0</v>
      </c>
      <c r="AB543" s="17"/>
      <c r="AC543" s="15">
        <f t="shared" si="111"/>
        <v>131313916435.75002</v>
      </c>
      <c r="AD543" s="17">
        <v>26438743331.259998</v>
      </c>
      <c r="AE543" s="17"/>
      <c r="AF543" s="17">
        <v>13334227584</v>
      </c>
      <c r="AG543" s="17">
        <v>91540945520.490021</v>
      </c>
      <c r="AH543" s="14">
        <f t="shared" si="112"/>
        <v>3138632835625.7104</v>
      </c>
      <c r="AI543" s="15">
        <f t="shared" si="113"/>
        <v>33810409765.330002</v>
      </c>
      <c r="AJ543" s="18">
        <f t="shared" si="114"/>
        <v>33810409765.330002</v>
      </c>
      <c r="AK543" s="17"/>
      <c r="AL543" s="17"/>
      <c r="AM543" s="17"/>
      <c r="AN543" s="17">
        <v>2389708.33</v>
      </c>
      <c r="AO543" s="17">
        <v>14323288876</v>
      </c>
      <c r="AP543" s="17">
        <v>19484731181</v>
      </c>
      <c r="AQ543" s="18">
        <f t="shared" si="115"/>
        <v>0</v>
      </c>
      <c r="AR543" s="17"/>
      <c r="AS543" s="17"/>
      <c r="AT543" s="15">
        <f t="shared" si="117"/>
        <v>3104822425860.3804</v>
      </c>
      <c r="AU543" s="18">
        <f t="shared" si="117"/>
        <v>3104822425860.3804</v>
      </c>
      <c r="AV543" s="17">
        <v>3104822425860.3804</v>
      </c>
    </row>
  </sheetData>
  <conditionalFormatting sqref="D2:D543">
    <cfRule type="containsBlanks" dxfId="2" priority="2">
      <formula>LEN(TRIM(D2))=0</formula>
    </cfRule>
    <cfRule type="containsText" dxfId="1" priority="3" operator="containsText" text="unaud">
      <formula>NOT(ISERROR(SEARCH("unaud",D2)))</formula>
    </cfRule>
  </conditionalFormatting>
  <conditionalFormatting sqref="D2:D543">
    <cfRule type="containsText" dxfId="0" priority="1" operator="containsText" text="(MOHON DIISI)">
      <formula>NOT(ISERROR(SEARCH("(MOHON DIISI)",D2)))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B38B-B125-47C3-958B-ADDA0227D065}">
  <dimension ref="A1:AZ543"/>
  <sheetViews>
    <sheetView topLeftCell="A509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31.7109375" bestFit="1" customWidth="1"/>
    <col min="5" max="5" width="21.140625" bestFit="1" customWidth="1"/>
    <col min="6" max="6" width="20.140625" bestFit="1" customWidth="1"/>
  </cols>
  <sheetData>
    <row r="1" spans="1:52" x14ac:dyDescent="0.25">
      <c r="A1" s="25" t="s">
        <v>1099</v>
      </c>
      <c r="B1" s="26"/>
      <c r="C1" s="26"/>
      <c r="D1" s="27" t="s">
        <v>1100</v>
      </c>
      <c r="E1" s="28" t="s">
        <v>1101</v>
      </c>
      <c r="F1" s="29" t="s">
        <v>1102</v>
      </c>
      <c r="G1" s="30" t="s">
        <v>1103</v>
      </c>
      <c r="H1" s="30" t="s">
        <v>1104</v>
      </c>
      <c r="I1" s="30" t="s">
        <v>1105</v>
      </c>
      <c r="J1" s="30" t="s">
        <v>1106</v>
      </c>
      <c r="K1" s="30" t="s">
        <v>1107</v>
      </c>
      <c r="L1" s="30" t="s">
        <v>1108</v>
      </c>
      <c r="M1" s="30" t="s">
        <v>1109</v>
      </c>
      <c r="N1" s="30" t="s">
        <v>1110</v>
      </c>
      <c r="O1" s="29" t="s">
        <v>1111</v>
      </c>
      <c r="P1" s="30" t="s">
        <v>1112</v>
      </c>
      <c r="Q1" s="30" t="s">
        <v>1113</v>
      </c>
      <c r="R1" s="29" t="s">
        <v>1114</v>
      </c>
      <c r="S1" s="30" t="s">
        <v>1115</v>
      </c>
      <c r="T1" s="30" t="s">
        <v>1116</v>
      </c>
      <c r="U1" s="30" t="s">
        <v>1117</v>
      </c>
      <c r="V1" s="30" t="s">
        <v>1118</v>
      </c>
      <c r="W1" s="30" t="s">
        <v>1119</v>
      </c>
      <c r="X1" s="30" t="s">
        <v>1120</v>
      </c>
      <c r="Y1" s="30" t="s">
        <v>1121</v>
      </c>
      <c r="Z1" s="29" t="s">
        <v>1122</v>
      </c>
      <c r="AA1" s="30" t="s">
        <v>1123</v>
      </c>
      <c r="AB1" s="29" t="s">
        <v>1124</v>
      </c>
      <c r="AC1" s="30" t="s">
        <v>1125</v>
      </c>
      <c r="AD1" s="30" t="s">
        <v>1126</v>
      </c>
      <c r="AE1" s="30" t="s">
        <v>1127</v>
      </c>
      <c r="AF1" s="30" t="s">
        <v>1128</v>
      </c>
      <c r="AG1" s="29" t="s">
        <v>1129</v>
      </c>
      <c r="AH1" s="30" t="s">
        <v>1130</v>
      </c>
      <c r="AI1" s="28" t="s">
        <v>1131</v>
      </c>
      <c r="AJ1" s="29" t="s">
        <v>1132</v>
      </c>
      <c r="AK1" s="30" t="s">
        <v>1133</v>
      </c>
      <c r="AL1" s="30" t="s">
        <v>1134</v>
      </c>
      <c r="AM1" s="30" t="s">
        <v>1135</v>
      </c>
      <c r="AN1" s="30" t="s">
        <v>1136</v>
      </c>
      <c r="AO1" s="30" t="s">
        <v>1137</v>
      </c>
      <c r="AP1" s="30" t="s">
        <v>1138</v>
      </c>
      <c r="AQ1" s="29" t="s">
        <v>1139</v>
      </c>
      <c r="AR1" s="30" t="s">
        <v>1140</v>
      </c>
      <c r="AS1" s="30" t="s">
        <v>1141</v>
      </c>
      <c r="AT1" s="29" t="s">
        <v>1142</v>
      </c>
      <c r="AU1" s="30" t="s">
        <v>1143</v>
      </c>
      <c r="AV1" s="28" t="s">
        <v>1144</v>
      </c>
      <c r="AW1" s="29" t="s">
        <v>1145</v>
      </c>
      <c r="AX1" s="30" t="s">
        <v>1146</v>
      </c>
      <c r="AY1" s="30" t="s">
        <v>1147</v>
      </c>
      <c r="AZ1" s="31" t="s">
        <v>1148</v>
      </c>
    </row>
    <row r="2" spans="1:52" x14ac:dyDescent="0.25">
      <c r="A2" s="32" t="s">
        <v>47</v>
      </c>
      <c r="B2" s="33" t="s">
        <v>1149</v>
      </c>
      <c r="C2" s="34" t="s">
        <v>1150</v>
      </c>
      <c r="D2" s="34" t="s">
        <v>1151</v>
      </c>
      <c r="E2" s="35">
        <f>F2+O2+R2+Z2+AB2+AG2</f>
        <v>28454501537443.008</v>
      </c>
      <c r="F2" s="36">
        <f>SUM(G2:N2)</f>
        <v>4086981599830.5898</v>
      </c>
      <c r="G2" s="37">
        <v>2846680593730.3799</v>
      </c>
      <c r="H2" s="38"/>
      <c r="I2" s="37">
        <v>296843855788.89996</v>
      </c>
      <c r="J2" s="38"/>
      <c r="K2" s="38"/>
      <c r="L2" s="37">
        <v>7202705487.9200001</v>
      </c>
      <c r="M2" s="37">
        <v>936254444823.39001</v>
      </c>
      <c r="N2" s="38"/>
      <c r="O2" s="36">
        <f>SUM(P2:Q2)</f>
        <v>1588251026910</v>
      </c>
      <c r="P2" s="38"/>
      <c r="Q2" s="37">
        <v>1588251026910</v>
      </c>
      <c r="R2" s="36">
        <f>SUM(S2:Y2)</f>
        <v>17207374062909.598</v>
      </c>
      <c r="S2" s="37">
        <v>2847946851175.7998</v>
      </c>
      <c r="T2" s="37">
        <v>3840630661923.7998</v>
      </c>
      <c r="U2" s="37">
        <v>6117420114518.0996</v>
      </c>
      <c r="V2" s="37">
        <v>12932126342818</v>
      </c>
      <c r="W2" s="37">
        <v>1218969898679.7</v>
      </c>
      <c r="X2" s="37">
        <v>1211192597685.2</v>
      </c>
      <c r="Y2" s="37">
        <v>-10960912403891</v>
      </c>
      <c r="Z2" s="36">
        <f>SUM(AA2)</f>
        <v>1168173567920</v>
      </c>
      <c r="AA2" s="37">
        <v>1168173567920</v>
      </c>
      <c r="AB2" s="36">
        <f>SUM(AC2:AF2)</f>
        <v>4403721279872.8203</v>
      </c>
      <c r="AC2" s="37">
        <v>25626932246.93</v>
      </c>
      <c r="AD2" s="37">
        <v>24578389130.900002</v>
      </c>
      <c r="AE2" s="37">
        <v>16543585767.290001</v>
      </c>
      <c r="AF2" s="37">
        <v>4336972372727.7002</v>
      </c>
      <c r="AG2" s="36">
        <f>SUM(AH2)</f>
        <v>0</v>
      </c>
      <c r="AH2" s="38"/>
      <c r="AI2" s="35">
        <f>AJ2+AQ2+AT2</f>
        <v>2745018328614.3203</v>
      </c>
      <c r="AJ2" s="36">
        <f>SUM(AK2:AP2)</f>
        <v>2721184402566.1001</v>
      </c>
      <c r="AK2" s="38"/>
      <c r="AL2" s="38"/>
      <c r="AM2" s="38"/>
      <c r="AN2" s="37">
        <v>2252806970283.1001</v>
      </c>
      <c r="AO2" s="37">
        <v>468175721785</v>
      </c>
      <c r="AP2" s="37">
        <v>201710498</v>
      </c>
      <c r="AQ2" s="36">
        <f>SUM(AR2:AS2)</f>
        <v>23833926048.220001</v>
      </c>
      <c r="AR2" s="37">
        <v>23833926048.220001</v>
      </c>
      <c r="AS2" s="38"/>
      <c r="AT2" s="36">
        <f>AU2</f>
        <v>0</v>
      </c>
      <c r="AU2" s="38"/>
      <c r="AV2" s="35">
        <f>AW2</f>
        <v>25709483208841</v>
      </c>
      <c r="AW2" s="36">
        <f>SUM(AX2:AY2)</f>
        <v>25709483208841</v>
      </c>
      <c r="AX2" s="37">
        <v>25709483208841</v>
      </c>
      <c r="AY2" s="38"/>
      <c r="AZ2" s="39">
        <f>E2-(AI2+AV2)</f>
        <v>-12.3125</v>
      </c>
    </row>
    <row r="3" spans="1:52" x14ac:dyDescent="0.25">
      <c r="A3" s="40" t="s">
        <v>49</v>
      </c>
      <c r="B3" s="33" t="s">
        <v>50</v>
      </c>
      <c r="C3" s="34" t="s">
        <v>1150</v>
      </c>
      <c r="D3" s="34" t="s">
        <v>1151</v>
      </c>
      <c r="E3" s="35">
        <f>F3+O3+R3+Z3+AB3+AG3</f>
        <v>3264165725964.7197</v>
      </c>
      <c r="F3" s="36">
        <f>SUM(G3:N3)</f>
        <v>200285820371.12997</v>
      </c>
      <c r="G3" s="37">
        <v>123542183501.51999</v>
      </c>
      <c r="H3" s="38"/>
      <c r="I3" s="37">
        <v>60927733685.469994</v>
      </c>
      <c r="J3" s="38"/>
      <c r="K3" s="38"/>
      <c r="L3" s="37">
        <v>180399945.87</v>
      </c>
      <c r="M3" s="37">
        <v>15635503238.27</v>
      </c>
      <c r="N3" s="38"/>
      <c r="O3" s="36">
        <f>SUM(P3:Q3)</f>
        <v>43920380557</v>
      </c>
      <c r="P3" s="38"/>
      <c r="Q3" s="37">
        <v>43920380557</v>
      </c>
      <c r="R3" s="36">
        <f>SUM(S3:Y3)</f>
        <v>3017276648392.8398</v>
      </c>
      <c r="S3" s="37">
        <v>1016414085970</v>
      </c>
      <c r="T3" s="37">
        <v>402239737362.02002</v>
      </c>
      <c r="U3" s="37">
        <v>764477929165</v>
      </c>
      <c r="V3" s="37">
        <v>3177620087370</v>
      </c>
      <c r="W3" s="37">
        <v>37527791257.360001</v>
      </c>
      <c r="X3" s="37">
        <v>22933404837</v>
      </c>
      <c r="Y3" s="37">
        <v>-2403936387568.54</v>
      </c>
      <c r="Z3" s="36">
        <f>SUM(AA3)</f>
        <v>0</v>
      </c>
      <c r="AA3" s="38"/>
      <c r="AB3" s="36">
        <f>SUM(AC3:AF3)</f>
        <v>2682876643.75</v>
      </c>
      <c r="AC3" s="37">
        <v>22400000</v>
      </c>
      <c r="AD3" s="38"/>
      <c r="AE3" s="37">
        <v>181863000</v>
      </c>
      <c r="AF3" s="37">
        <v>2478613643.75</v>
      </c>
      <c r="AG3" s="36">
        <f>SUM(AH3)</f>
        <v>0</v>
      </c>
      <c r="AH3" s="38"/>
      <c r="AI3" s="35">
        <f>AJ3+AQ3+AT3</f>
        <v>47435310562.449997</v>
      </c>
      <c r="AJ3" s="36">
        <f>SUM(AK3:AP3)</f>
        <v>47435310562.449997</v>
      </c>
      <c r="AK3" s="37">
        <v>460401315.44999999</v>
      </c>
      <c r="AL3" s="38"/>
      <c r="AM3" s="38"/>
      <c r="AN3" s="37">
        <v>1022402417.9400001</v>
      </c>
      <c r="AO3" s="37">
        <v>37327385979.059998</v>
      </c>
      <c r="AP3" s="37">
        <v>8625120850</v>
      </c>
      <c r="AQ3" s="36">
        <f>SUM(AR3:AS3)</f>
        <v>0</v>
      </c>
      <c r="AR3" s="38"/>
      <c r="AS3" s="38"/>
      <c r="AT3" s="36">
        <f>AU3</f>
        <v>0</v>
      </c>
      <c r="AU3" s="38"/>
      <c r="AV3" s="35">
        <f>AW3</f>
        <v>3216730415402.2676</v>
      </c>
      <c r="AW3" s="36">
        <f>SUM(AX3:AY3)</f>
        <v>3216730415402.2676</v>
      </c>
      <c r="AX3" s="37">
        <v>3216730415402.2676</v>
      </c>
      <c r="AY3" s="38"/>
      <c r="AZ3" s="39">
        <f>E3-(AI3+AV3)</f>
        <v>0</v>
      </c>
    </row>
    <row r="4" spans="1:52" x14ac:dyDescent="0.25">
      <c r="A4" s="40" t="s">
        <v>51</v>
      </c>
      <c r="B4" s="33" t="s">
        <v>52</v>
      </c>
      <c r="C4" s="34" t="s">
        <v>1152</v>
      </c>
      <c r="D4" s="34" t="s">
        <v>1151</v>
      </c>
      <c r="E4" s="35">
        <f>F4+O4+R4+Z4+AB4+AG4</f>
        <v>3010679175709.23</v>
      </c>
      <c r="F4" s="36">
        <f>SUM(G4:N4)</f>
        <v>203167123335.07001</v>
      </c>
      <c r="G4" s="37">
        <v>132126606469.95</v>
      </c>
      <c r="H4" s="38"/>
      <c r="I4" s="37">
        <v>58778466805.400009</v>
      </c>
      <c r="J4" s="38"/>
      <c r="K4" s="38"/>
      <c r="L4" s="37">
        <v>148007583.03</v>
      </c>
      <c r="M4" s="37">
        <v>12114042476.690001</v>
      </c>
      <c r="N4" s="38"/>
      <c r="O4" s="36">
        <f>SUM(P4:Q4)</f>
        <v>143478564998.60001</v>
      </c>
      <c r="P4" s="37">
        <v>9086016644</v>
      </c>
      <c r="Q4" s="37">
        <v>134392548354.60001</v>
      </c>
      <c r="R4" s="36">
        <f>SUM(S4:Y4)</f>
        <v>2523865433221.0898</v>
      </c>
      <c r="S4" s="37">
        <v>577293367377</v>
      </c>
      <c r="T4" s="37">
        <v>380471534741.98999</v>
      </c>
      <c r="U4" s="37">
        <v>1090246224933.5</v>
      </c>
      <c r="V4" s="37">
        <v>2052820571886.7</v>
      </c>
      <c r="W4" s="37">
        <v>48604642104</v>
      </c>
      <c r="X4" s="37">
        <v>22941887540</v>
      </c>
      <c r="Y4" s="37">
        <v>-1648512795362.1001</v>
      </c>
      <c r="Z4" s="36">
        <f>SUM(AA4)</f>
        <v>0</v>
      </c>
      <c r="AA4" s="38"/>
      <c r="AB4" s="36">
        <f>SUM(AC4:AF4)</f>
        <v>140168054154.47</v>
      </c>
      <c r="AC4" s="37">
        <v>600000000</v>
      </c>
      <c r="AD4" s="38"/>
      <c r="AE4" s="37">
        <v>359931600</v>
      </c>
      <c r="AF4" s="37">
        <v>139208122554.47</v>
      </c>
      <c r="AG4" s="36">
        <f>SUM(AH4)</f>
        <v>0</v>
      </c>
      <c r="AH4" s="38"/>
      <c r="AI4" s="35">
        <f>AJ4+AQ4+AT4</f>
        <v>2013962010.47</v>
      </c>
      <c r="AJ4" s="36">
        <f>SUM(AK4:AP4)</f>
        <v>2013962010.47</v>
      </c>
      <c r="AK4" s="37">
        <v>356817265.47000003</v>
      </c>
      <c r="AL4" s="38"/>
      <c r="AM4" s="38"/>
      <c r="AN4" s="37">
        <v>195002693</v>
      </c>
      <c r="AO4" s="37">
        <v>5631800</v>
      </c>
      <c r="AP4" s="37">
        <v>1456510252</v>
      </c>
      <c r="AQ4" s="36">
        <f>SUM(AR4:AS4)</f>
        <v>0</v>
      </c>
      <c r="AR4" s="38"/>
      <c r="AS4" s="38"/>
      <c r="AT4" s="36">
        <f>AU4</f>
        <v>0</v>
      </c>
      <c r="AU4" s="38"/>
      <c r="AV4" s="35">
        <f>AW4</f>
        <v>3008665213698.7998</v>
      </c>
      <c r="AW4" s="36">
        <f>SUM(AX4:AY4)</f>
        <v>3008665213698.7998</v>
      </c>
      <c r="AX4" s="37">
        <v>3008665213698.7998</v>
      </c>
      <c r="AY4" s="38"/>
      <c r="AZ4" s="39">
        <f>E4-(AI4+AV4)</f>
        <v>-4.00390625E-2</v>
      </c>
    </row>
    <row r="5" spans="1:52" x14ac:dyDescent="0.25">
      <c r="A5" s="40" t="s">
        <v>53</v>
      </c>
      <c r="B5" s="33" t="s">
        <v>54</v>
      </c>
      <c r="C5" s="34" t="s">
        <v>1150</v>
      </c>
      <c r="D5" s="34" t="s">
        <v>1151</v>
      </c>
      <c r="E5" s="35">
        <f>F5+O5+R5+Z5+AB5+AG5</f>
        <v>2623404607935.6006</v>
      </c>
      <c r="F5" s="36">
        <f>SUM(G5:N5)</f>
        <v>61261182792.739998</v>
      </c>
      <c r="G5" s="37">
        <v>7591391239.3799992</v>
      </c>
      <c r="H5" s="37">
        <v>15000000000</v>
      </c>
      <c r="I5" s="37">
        <v>21713091612.73</v>
      </c>
      <c r="J5" s="38"/>
      <c r="K5" s="38"/>
      <c r="L5" s="37">
        <v>116457828.63</v>
      </c>
      <c r="M5" s="37">
        <v>16840242112</v>
      </c>
      <c r="N5" s="38"/>
      <c r="O5" s="36">
        <f>SUM(P5:Q5)</f>
        <v>25000000000</v>
      </c>
      <c r="P5" s="38"/>
      <c r="Q5" s="37">
        <v>25000000000</v>
      </c>
      <c r="R5" s="36">
        <f>SUM(S5:Y5)</f>
        <v>2507039831794.8604</v>
      </c>
      <c r="S5" s="37">
        <v>459734488685.76001</v>
      </c>
      <c r="T5" s="37">
        <v>443560818467</v>
      </c>
      <c r="U5" s="37">
        <v>1001956470897</v>
      </c>
      <c r="V5" s="37">
        <v>1621178334856.1001</v>
      </c>
      <c r="W5" s="37">
        <v>42224287769</v>
      </c>
      <c r="X5" s="37">
        <v>52141434406</v>
      </c>
      <c r="Y5" s="37">
        <v>-1113756003286</v>
      </c>
      <c r="Z5" s="36">
        <f>SUM(AA5)</f>
        <v>0</v>
      </c>
      <c r="AA5" s="38"/>
      <c r="AB5" s="36">
        <f>SUM(AC5:AF5)</f>
        <v>30103593348</v>
      </c>
      <c r="AC5" s="37">
        <v>13796300</v>
      </c>
      <c r="AD5" s="38"/>
      <c r="AE5" s="37">
        <v>959961790</v>
      </c>
      <c r="AF5" s="37">
        <v>29129835258</v>
      </c>
      <c r="AG5" s="36">
        <f>SUM(AH5)</f>
        <v>0</v>
      </c>
      <c r="AH5" s="38"/>
      <c r="AI5" s="35">
        <f>AJ5+AQ5+AT5</f>
        <v>16702692415.84</v>
      </c>
      <c r="AJ5" s="36">
        <f>SUM(AK5:AP5)</f>
        <v>16702692415.84</v>
      </c>
      <c r="AK5" s="37">
        <v>5183750</v>
      </c>
      <c r="AL5" s="38"/>
      <c r="AM5" s="38"/>
      <c r="AN5" s="37">
        <v>258655523.78</v>
      </c>
      <c r="AO5" s="37">
        <v>15043647849</v>
      </c>
      <c r="AP5" s="37">
        <v>1395205293.0599999</v>
      </c>
      <c r="AQ5" s="36">
        <f>SUM(AR5:AS5)</f>
        <v>0</v>
      </c>
      <c r="AR5" s="38"/>
      <c r="AS5" s="38"/>
      <c r="AT5" s="36">
        <f>AU5</f>
        <v>0</v>
      </c>
      <c r="AU5" s="38"/>
      <c r="AV5" s="35">
        <f>AW5</f>
        <v>2606701915519.7197</v>
      </c>
      <c r="AW5" s="36">
        <f>SUM(AX5:AY5)</f>
        <v>2606701915519.7197</v>
      </c>
      <c r="AX5" s="37">
        <v>2606701915519.7197</v>
      </c>
      <c r="AY5" s="38"/>
      <c r="AZ5" s="39">
        <f>E5-(AI5+AV5)</f>
        <v>4.1015625E-2</v>
      </c>
    </row>
    <row r="6" spans="1:52" x14ac:dyDescent="0.25">
      <c r="A6" s="40" t="s">
        <v>55</v>
      </c>
      <c r="B6" s="33" t="s">
        <v>56</v>
      </c>
      <c r="C6" s="34" t="s">
        <v>1150</v>
      </c>
      <c r="D6" s="34" t="s">
        <v>1151</v>
      </c>
      <c r="E6" s="35">
        <f>F6+O6+R6+Z6+AB6+AG6</f>
        <v>1452308078515.9976</v>
      </c>
      <c r="F6" s="36">
        <f>SUM(G6:N6)</f>
        <v>76378323705.257004</v>
      </c>
      <c r="G6" s="37">
        <v>23475299179.242001</v>
      </c>
      <c r="H6" s="38"/>
      <c r="I6" s="37">
        <v>17835710175.014999</v>
      </c>
      <c r="J6" s="38"/>
      <c r="K6" s="38"/>
      <c r="L6" s="38"/>
      <c r="M6" s="37">
        <v>35067314351</v>
      </c>
      <c r="N6" s="38"/>
      <c r="O6" s="36">
        <f>SUM(P6:Q6)</f>
        <v>16610763251.509472</v>
      </c>
      <c r="P6" s="37">
        <v>4066134512</v>
      </c>
      <c r="Q6" s="37">
        <v>12544628739.509472</v>
      </c>
      <c r="R6" s="36">
        <f>SUM(S6:Y6)</f>
        <v>1300055955275.311</v>
      </c>
      <c r="S6" s="37">
        <v>128859759520</v>
      </c>
      <c r="T6" s="37">
        <v>385681094027.95642</v>
      </c>
      <c r="U6" s="37">
        <v>688424102489.84326</v>
      </c>
      <c r="V6" s="37">
        <v>903868501403</v>
      </c>
      <c r="W6" s="37">
        <v>9566750053.9999332</v>
      </c>
      <c r="X6" s="37">
        <v>26786837280</v>
      </c>
      <c r="Y6" s="37">
        <v>-843131089499.48865</v>
      </c>
      <c r="Z6" s="36">
        <f>SUM(AA6)</f>
        <v>0</v>
      </c>
      <c r="AA6" s="38"/>
      <c r="AB6" s="36">
        <f>SUM(AC6:AF6)</f>
        <v>59263036283.919998</v>
      </c>
      <c r="AC6" s="37">
        <v>14912000</v>
      </c>
      <c r="AD6" s="38"/>
      <c r="AE6" s="37">
        <v>3616187847</v>
      </c>
      <c r="AF6" s="37">
        <v>55631936436.919998</v>
      </c>
      <c r="AG6" s="36">
        <f>SUM(AH6)</f>
        <v>0</v>
      </c>
      <c r="AH6" s="38"/>
      <c r="AI6" s="35">
        <f>AJ6+AQ6+AT6</f>
        <v>3340706561.1800003</v>
      </c>
      <c r="AJ6" s="36">
        <f>SUM(AK6:AP6)</f>
        <v>3340706561.1800003</v>
      </c>
      <c r="AK6" s="37">
        <v>151076736.28999999</v>
      </c>
      <c r="AL6" s="38"/>
      <c r="AM6" s="37">
        <v>103949459.93000001</v>
      </c>
      <c r="AN6" s="38"/>
      <c r="AO6" s="37">
        <v>989285888</v>
      </c>
      <c r="AP6" s="37">
        <v>2096394476.96</v>
      </c>
      <c r="AQ6" s="36">
        <f>SUM(AR6:AS6)</f>
        <v>0</v>
      </c>
      <c r="AR6" s="38"/>
      <c r="AS6" s="38"/>
      <c r="AT6" s="36">
        <f>AU6</f>
        <v>0</v>
      </c>
      <c r="AU6" s="38"/>
      <c r="AV6" s="35">
        <f>AW6</f>
        <v>1452281872128.6782</v>
      </c>
      <c r="AW6" s="36">
        <f>SUM(AX6:AY6)</f>
        <v>1452281872128.6782</v>
      </c>
      <c r="AX6" s="37">
        <v>1452281872128.6782</v>
      </c>
      <c r="AY6" s="38"/>
      <c r="AZ6" s="39">
        <f>E6-(AI6+AV6)</f>
        <v>-3314500173.8605957</v>
      </c>
    </row>
    <row r="7" spans="1:52" x14ac:dyDescent="0.25">
      <c r="A7" s="40" t="s">
        <v>57</v>
      </c>
      <c r="B7" s="33" t="s">
        <v>58</v>
      </c>
      <c r="C7" s="34" t="s">
        <v>1150</v>
      </c>
      <c r="D7" s="34" t="s">
        <v>1151</v>
      </c>
      <c r="E7" s="35">
        <f>F7+O7+R7+Z7+AB7+AG7</f>
        <v>2480736268990.1401</v>
      </c>
      <c r="F7" s="36">
        <f>SUM(G7:N7)</f>
        <v>131276651460.84001</v>
      </c>
      <c r="G7" s="37">
        <v>51379452995.660004</v>
      </c>
      <c r="H7" s="38"/>
      <c r="I7" s="37">
        <v>56439117841.599998</v>
      </c>
      <c r="J7" s="38"/>
      <c r="K7" s="38"/>
      <c r="L7" s="37">
        <v>302533608.33999997</v>
      </c>
      <c r="M7" s="37">
        <v>23155547015.240002</v>
      </c>
      <c r="N7" s="38"/>
      <c r="O7" s="36">
        <f>SUM(P7:Q7)</f>
        <v>40563274141.800003</v>
      </c>
      <c r="P7" s="38"/>
      <c r="Q7" s="37">
        <v>40563274141.800003</v>
      </c>
      <c r="R7" s="36">
        <f>SUM(S7:Y7)</f>
        <v>2112489783647.5</v>
      </c>
      <c r="S7" s="37">
        <v>188248813970</v>
      </c>
      <c r="T7" s="37">
        <v>461118757589</v>
      </c>
      <c r="U7" s="37">
        <v>829825060585</v>
      </c>
      <c r="V7" s="37">
        <v>2050312783267.8999</v>
      </c>
      <c r="W7" s="37">
        <v>36456529055</v>
      </c>
      <c r="X7" s="37">
        <v>11666977600</v>
      </c>
      <c r="Y7" s="37">
        <v>-1465139138419.3999</v>
      </c>
      <c r="Z7" s="36">
        <f>SUM(AA7)</f>
        <v>0</v>
      </c>
      <c r="AA7" s="38"/>
      <c r="AB7" s="36">
        <f>SUM(AC7:AF7)</f>
        <v>196406559740</v>
      </c>
      <c r="AC7" s="37">
        <v>116950000</v>
      </c>
      <c r="AD7" s="38"/>
      <c r="AE7" s="37">
        <v>618356000</v>
      </c>
      <c r="AF7" s="37">
        <v>195671253740</v>
      </c>
      <c r="AG7" s="36">
        <f>SUM(AH7)</f>
        <v>0</v>
      </c>
      <c r="AH7" s="38"/>
      <c r="AI7" s="35">
        <f>AJ7+AQ7+AT7</f>
        <v>50003607397.089996</v>
      </c>
      <c r="AJ7" s="36">
        <f>SUM(AK7:AP7)</f>
        <v>50003607397.089996</v>
      </c>
      <c r="AK7" s="38"/>
      <c r="AL7" s="38"/>
      <c r="AM7" s="38"/>
      <c r="AN7" s="37">
        <v>363050029.5</v>
      </c>
      <c r="AO7" s="37">
        <v>2394934899</v>
      </c>
      <c r="AP7" s="37">
        <v>47245622468.589996</v>
      </c>
      <c r="AQ7" s="36">
        <f>SUM(AR7:AS7)</f>
        <v>0</v>
      </c>
      <c r="AR7" s="38"/>
      <c r="AS7" s="38"/>
      <c r="AT7" s="36">
        <f>AU7</f>
        <v>0</v>
      </c>
      <c r="AU7" s="38"/>
      <c r="AV7" s="35">
        <f>AW7</f>
        <v>2430732661593.0498</v>
      </c>
      <c r="AW7" s="36">
        <f>SUM(AX7:AY7)</f>
        <v>2430732661593.0498</v>
      </c>
      <c r="AX7" s="37">
        <v>2430732661593.0498</v>
      </c>
      <c r="AY7" s="38"/>
      <c r="AZ7" s="39">
        <f>E7-(AI7+AV7)</f>
        <v>0</v>
      </c>
    </row>
    <row r="8" spans="1:52" x14ac:dyDescent="0.25">
      <c r="A8" s="40" t="s">
        <v>60</v>
      </c>
      <c r="B8" s="33" t="s">
        <v>61</v>
      </c>
      <c r="C8" s="34" t="s">
        <v>1152</v>
      </c>
      <c r="D8" s="34" t="s">
        <v>1151</v>
      </c>
      <c r="E8" s="35">
        <f>F8+O8+R8+Z8+AB8+AG8</f>
        <v>3211821910332.5703</v>
      </c>
      <c r="F8" s="36">
        <f>SUM(G8:N8)</f>
        <v>77232314328.599991</v>
      </c>
      <c r="G8" s="37">
        <v>9696790102</v>
      </c>
      <c r="H8" s="38"/>
      <c r="I8" s="37">
        <v>57771815835.860001</v>
      </c>
      <c r="J8" s="38"/>
      <c r="K8" s="38"/>
      <c r="L8" s="38"/>
      <c r="M8" s="37">
        <v>9763708390.7399902</v>
      </c>
      <c r="N8" s="38"/>
      <c r="O8" s="36">
        <f>SUM(P8:Q8)</f>
        <v>11065170000</v>
      </c>
      <c r="P8" s="37">
        <v>11065170000</v>
      </c>
      <c r="Q8" s="38"/>
      <c r="R8" s="36">
        <f>SUM(S8:Y8)</f>
        <v>3117983135909.9702</v>
      </c>
      <c r="S8" s="37">
        <v>510252074133</v>
      </c>
      <c r="T8" s="37">
        <v>308574237623.83002</v>
      </c>
      <c r="U8" s="37">
        <v>740486408984.75</v>
      </c>
      <c r="V8" s="37">
        <v>2155194701584.6001</v>
      </c>
      <c r="W8" s="37">
        <v>11989286607.17</v>
      </c>
      <c r="X8" s="37">
        <v>11739925494</v>
      </c>
      <c r="Y8" s="37">
        <v>-620253498517.38</v>
      </c>
      <c r="Z8" s="36">
        <f>SUM(AA8)</f>
        <v>0</v>
      </c>
      <c r="AA8" s="38"/>
      <c r="AB8" s="36">
        <f>SUM(AC8:AF8)</f>
        <v>5541290094</v>
      </c>
      <c r="AC8" s="37">
        <v>2646810531</v>
      </c>
      <c r="AD8" s="38"/>
      <c r="AE8" s="37">
        <v>279727900</v>
      </c>
      <c r="AF8" s="37">
        <v>2614751663</v>
      </c>
      <c r="AG8" s="36">
        <f>SUM(AH8)</f>
        <v>0</v>
      </c>
      <c r="AH8" s="38"/>
      <c r="AI8" s="35">
        <f>AJ8+AQ8+AT8</f>
        <v>38285382150.540001</v>
      </c>
      <c r="AJ8" s="36">
        <f>SUM(AK8:AP8)</f>
        <v>38285382150.540001</v>
      </c>
      <c r="AK8" s="37">
        <v>120226135</v>
      </c>
      <c r="AL8" s="38"/>
      <c r="AM8" s="38"/>
      <c r="AN8" s="38"/>
      <c r="AO8" s="37">
        <v>38165156015.540001</v>
      </c>
      <c r="AP8" s="38"/>
      <c r="AQ8" s="36">
        <f>SUM(AR8:AS8)</f>
        <v>0</v>
      </c>
      <c r="AR8" s="38"/>
      <c r="AS8" s="38"/>
      <c r="AT8" s="36">
        <f>AU8</f>
        <v>0</v>
      </c>
      <c r="AU8" s="38"/>
      <c r="AV8" s="35">
        <f>AW8</f>
        <v>3173536528182</v>
      </c>
      <c r="AW8" s="36">
        <f>SUM(AX8:AY8)</f>
        <v>3173536528182</v>
      </c>
      <c r="AX8" s="37">
        <v>3173536528182</v>
      </c>
      <c r="AY8" s="38"/>
      <c r="AZ8" s="39">
        <f>E8-(AI8+AV8)</f>
        <v>3.02734375E-2</v>
      </c>
    </row>
    <row r="9" spans="1:52" x14ac:dyDescent="0.25">
      <c r="A9" s="40" t="s">
        <v>62</v>
      </c>
      <c r="B9" s="33" t="s">
        <v>63</v>
      </c>
      <c r="C9" s="34" t="s">
        <v>1150</v>
      </c>
      <c r="D9" s="34" t="s">
        <v>1151</v>
      </c>
      <c r="E9" s="35">
        <f>F9+O9+R9+Z9+AB9+AG9</f>
        <v>3252701628704</v>
      </c>
      <c r="F9" s="36">
        <f>SUM(G9:N9)</f>
        <v>139348722973</v>
      </c>
      <c r="G9" s="37">
        <v>52885602795</v>
      </c>
      <c r="H9" s="38"/>
      <c r="I9" s="37">
        <v>59650394824</v>
      </c>
      <c r="J9" s="38"/>
      <c r="K9" s="38"/>
      <c r="L9" s="37">
        <v>165517380</v>
      </c>
      <c r="M9" s="37">
        <v>26647207974</v>
      </c>
      <c r="N9" s="38"/>
      <c r="O9" s="36">
        <f>SUM(P9:Q9)</f>
        <v>22014200308</v>
      </c>
      <c r="P9" s="38"/>
      <c r="Q9" s="37">
        <v>22014200308</v>
      </c>
      <c r="R9" s="36">
        <f>SUM(S9:Y9)</f>
        <v>2957920698688</v>
      </c>
      <c r="S9" s="37">
        <v>544984087213</v>
      </c>
      <c r="T9" s="37">
        <v>475663248801</v>
      </c>
      <c r="U9" s="37">
        <v>1240456806617</v>
      </c>
      <c r="V9" s="37">
        <v>1834172127304</v>
      </c>
      <c r="W9" s="37">
        <v>41408465319</v>
      </c>
      <c r="X9" s="37">
        <v>118260517330</v>
      </c>
      <c r="Y9" s="37">
        <v>-1297024553896</v>
      </c>
      <c r="Z9" s="36">
        <f>SUM(AA9)</f>
        <v>0</v>
      </c>
      <c r="AA9" s="38"/>
      <c r="AB9" s="36">
        <f>SUM(AC9:AF9)</f>
        <v>133418006735</v>
      </c>
      <c r="AC9" s="37">
        <v>107322623227</v>
      </c>
      <c r="AD9" s="38"/>
      <c r="AE9" s="37">
        <v>2379008568</v>
      </c>
      <c r="AF9" s="37">
        <v>23716374940</v>
      </c>
      <c r="AG9" s="36">
        <f>SUM(AH9)</f>
        <v>0</v>
      </c>
      <c r="AH9" s="38"/>
      <c r="AI9" s="35">
        <f>AJ9+AQ9+AT9</f>
        <v>124507357378</v>
      </c>
      <c r="AJ9" s="36">
        <f>SUM(AK9:AP9)</f>
        <v>95116656657</v>
      </c>
      <c r="AK9" s="38"/>
      <c r="AL9" s="37">
        <v>12487710160</v>
      </c>
      <c r="AM9" s="37">
        <v>52302663017</v>
      </c>
      <c r="AN9" s="37">
        <v>37693520</v>
      </c>
      <c r="AO9" s="37">
        <v>18276572549</v>
      </c>
      <c r="AP9" s="37">
        <v>12012017411</v>
      </c>
      <c r="AQ9" s="36">
        <f>SUM(AR9:AS9)</f>
        <v>29390700721</v>
      </c>
      <c r="AR9" s="37">
        <v>10790538253</v>
      </c>
      <c r="AS9" s="37">
        <v>18600162468</v>
      </c>
      <c r="AT9" s="36">
        <f>AU9</f>
        <v>0</v>
      </c>
      <c r="AU9" s="37"/>
      <c r="AV9" s="35">
        <f>AW9</f>
        <v>3128194271326</v>
      </c>
      <c r="AW9" s="36">
        <f>SUM(AX9:AY9)</f>
        <v>3128194271326</v>
      </c>
      <c r="AX9" s="37">
        <v>3128194271326</v>
      </c>
      <c r="AY9" s="38"/>
      <c r="AZ9" s="39">
        <f>E9-(AI9+AV9)</f>
        <v>0</v>
      </c>
    </row>
    <row r="10" spans="1:52" x14ac:dyDescent="0.25">
      <c r="A10" s="40" t="s">
        <v>64</v>
      </c>
      <c r="B10" s="33" t="s">
        <v>65</v>
      </c>
      <c r="C10" s="34" t="s">
        <v>1150</v>
      </c>
      <c r="D10" s="34" t="s">
        <v>1151</v>
      </c>
      <c r="E10" s="35">
        <f>F10+O10+R10+Z10+AB10+AG10</f>
        <v>4674629568665.7813</v>
      </c>
      <c r="F10" s="36">
        <f>SUM(G10:N10)</f>
        <v>117895918141.12006</v>
      </c>
      <c r="G10" s="37">
        <v>18325356547.560059</v>
      </c>
      <c r="H10" s="38"/>
      <c r="I10" s="37">
        <v>71327310772.130005</v>
      </c>
      <c r="J10" s="38"/>
      <c r="K10" s="38"/>
      <c r="L10" s="37">
        <v>315923678.72000003</v>
      </c>
      <c r="M10" s="37">
        <v>27927327142.709999</v>
      </c>
      <c r="N10" s="38"/>
      <c r="O10" s="36">
        <f>SUM(P10:Q10)</f>
        <v>176233619595.10999</v>
      </c>
      <c r="P10" s="37">
        <v>10486379719.899994</v>
      </c>
      <c r="Q10" s="37">
        <v>165747239875.20999</v>
      </c>
      <c r="R10" s="36">
        <f>SUM(S10:Y10)</f>
        <v>4265219368176.5508</v>
      </c>
      <c r="S10" s="37">
        <v>1671622725582.3</v>
      </c>
      <c r="T10" s="37">
        <v>628884884617.60999</v>
      </c>
      <c r="U10" s="37">
        <v>1363408345083</v>
      </c>
      <c r="V10" s="37">
        <v>2504688541315.8999</v>
      </c>
      <c r="W10" s="37">
        <v>37159144549</v>
      </c>
      <c r="X10" s="37">
        <v>166380907172.94</v>
      </c>
      <c r="Y10" s="37">
        <v>-2106925180144.2</v>
      </c>
      <c r="Z10" s="36">
        <f>SUM(AA10)</f>
        <v>0</v>
      </c>
      <c r="AA10" s="38"/>
      <c r="AB10" s="36">
        <f>SUM(AC10:AF10)</f>
        <v>115280662753</v>
      </c>
      <c r="AC10" s="37">
        <v>3509740681</v>
      </c>
      <c r="AD10" s="38"/>
      <c r="AE10" s="37">
        <v>1077893200</v>
      </c>
      <c r="AF10" s="37">
        <v>110693028872</v>
      </c>
      <c r="AG10" s="36">
        <f>SUM(AH10)</f>
        <v>0</v>
      </c>
      <c r="AH10" s="38"/>
      <c r="AI10" s="35">
        <f>AJ10+AQ10+AT10</f>
        <v>67382768241.949997</v>
      </c>
      <c r="AJ10" s="36">
        <f>SUM(AK10:AP10)</f>
        <v>62095350391.949997</v>
      </c>
      <c r="AK10" s="38"/>
      <c r="AL10" s="38"/>
      <c r="AM10" s="38"/>
      <c r="AN10" s="37">
        <v>23025442957.950001</v>
      </c>
      <c r="AO10" s="37">
        <v>32204778323</v>
      </c>
      <c r="AP10" s="37">
        <v>6865129111</v>
      </c>
      <c r="AQ10" s="36">
        <f>SUM(AR10:AS10)</f>
        <v>5287417850</v>
      </c>
      <c r="AR10" s="38"/>
      <c r="AS10" s="37">
        <v>5287417850</v>
      </c>
      <c r="AT10" s="36">
        <f>AU10</f>
        <v>0</v>
      </c>
      <c r="AU10" s="37"/>
      <c r="AV10" s="35">
        <f>AW10</f>
        <v>4607246800423.7998</v>
      </c>
      <c r="AW10" s="36">
        <f>SUM(AX10:AY10)</f>
        <v>4607246800423.7998</v>
      </c>
      <c r="AX10" s="37">
        <v>4607246800423.7998</v>
      </c>
      <c r="AY10" s="38"/>
      <c r="AZ10" s="39">
        <f>E10-(AI10+AV10)</f>
        <v>3.125E-2</v>
      </c>
    </row>
    <row r="11" spans="1:52" x14ac:dyDescent="0.25">
      <c r="A11" s="40" t="s">
        <v>66</v>
      </c>
      <c r="B11" s="33" t="s">
        <v>67</v>
      </c>
      <c r="C11" s="34" t="s">
        <v>1150</v>
      </c>
      <c r="D11" s="34" t="s">
        <v>1151</v>
      </c>
      <c r="E11" s="35">
        <f>F11+O11+R11+Z11+AB11+AG11</f>
        <v>3163869086138.2393</v>
      </c>
      <c r="F11" s="36">
        <f>SUM(G11:N11)</f>
        <v>134375756497.91</v>
      </c>
      <c r="G11" s="37">
        <v>73690517807.610001</v>
      </c>
      <c r="H11" s="38"/>
      <c r="I11" s="37">
        <v>44585314221.009995</v>
      </c>
      <c r="J11" s="38"/>
      <c r="K11" s="38"/>
      <c r="L11" s="37">
        <v>107236291.11</v>
      </c>
      <c r="M11" s="37">
        <v>15992688178.18</v>
      </c>
      <c r="N11" s="38"/>
      <c r="O11" s="36">
        <f>SUM(P11:Q11)</f>
        <v>47045883740.330002</v>
      </c>
      <c r="P11" s="38"/>
      <c r="Q11" s="37">
        <v>47045883740.330002</v>
      </c>
      <c r="R11" s="36">
        <f>SUM(S11:Y11)</f>
        <v>2246380353416.4492</v>
      </c>
      <c r="S11" s="37">
        <v>524779731775</v>
      </c>
      <c r="T11" s="37">
        <v>363162772568.04999</v>
      </c>
      <c r="U11" s="37">
        <v>802382470473.62</v>
      </c>
      <c r="V11" s="37">
        <v>1455448901631.3999</v>
      </c>
      <c r="W11" s="37">
        <v>28966062826.650002</v>
      </c>
      <c r="X11" s="37">
        <v>33827821251.779999</v>
      </c>
      <c r="Y11" s="37">
        <v>-962187407110.05005</v>
      </c>
      <c r="Z11" s="36">
        <f>SUM(AA11)</f>
        <v>0</v>
      </c>
      <c r="AA11" s="38"/>
      <c r="AB11" s="36">
        <f>SUM(AC11:AF11)</f>
        <v>736067092483.55005</v>
      </c>
      <c r="AC11" s="37">
        <v>7910026030</v>
      </c>
      <c r="AD11" s="37">
        <v>24110303411</v>
      </c>
      <c r="AE11" s="37">
        <v>4456645670</v>
      </c>
      <c r="AF11" s="37">
        <v>699590117372.55005</v>
      </c>
      <c r="AG11" s="36">
        <f>SUM(AH11)</f>
        <v>0</v>
      </c>
      <c r="AH11" s="38"/>
      <c r="AI11" s="35">
        <f>AJ11+AQ11+AT11</f>
        <v>68277442297.509995</v>
      </c>
      <c r="AJ11" s="36">
        <f>SUM(AK11:AP11)</f>
        <v>61462138161.509995</v>
      </c>
      <c r="AK11" s="37">
        <v>25687578110.849998</v>
      </c>
      <c r="AL11" s="38"/>
      <c r="AM11" s="38"/>
      <c r="AN11" s="37">
        <v>302109797.66000003</v>
      </c>
      <c r="AO11" s="37">
        <v>34403137053</v>
      </c>
      <c r="AP11" s="37">
        <v>1069313200</v>
      </c>
      <c r="AQ11" s="36">
        <f>SUM(AR11:AS11)</f>
        <v>6815304136</v>
      </c>
      <c r="AR11" s="38"/>
      <c r="AS11" s="37">
        <v>6815304136</v>
      </c>
      <c r="AT11" s="36">
        <f>AU11</f>
        <v>0</v>
      </c>
      <c r="AU11" s="37"/>
      <c r="AV11" s="35">
        <f>AW11</f>
        <v>3095591643840.7998</v>
      </c>
      <c r="AW11" s="36">
        <f>SUM(AX11:AY11)</f>
        <v>3095591643840.7998</v>
      </c>
      <c r="AX11" s="37">
        <v>3095591643840.7998</v>
      </c>
      <c r="AY11" s="38"/>
      <c r="AZ11" s="39">
        <f>E11-(AI11+AV11)</f>
        <v>-7.03125E-2</v>
      </c>
    </row>
    <row r="12" spans="1:52" x14ac:dyDescent="0.25">
      <c r="A12" s="40" t="s">
        <v>68</v>
      </c>
      <c r="B12" s="33" t="s">
        <v>69</v>
      </c>
      <c r="C12" s="34" t="s">
        <v>1150</v>
      </c>
      <c r="D12" s="34" t="s">
        <v>1151</v>
      </c>
      <c r="E12" s="35">
        <f>F12+O12+R12+Z12+AB12+AG12</f>
        <v>3563892518365.4302</v>
      </c>
      <c r="F12" s="36">
        <f>SUM(G12:N12)</f>
        <v>232587126431.65002</v>
      </c>
      <c r="G12" s="37">
        <v>127749589930.79001</v>
      </c>
      <c r="H12" s="38"/>
      <c r="I12" s="37">
        <v>68996578553.029999</v>
      </c>
      <c r="J12" s="38"/>
      <c r="K12" s="38"/>
      <c r="L12" s="38"/>
      <c r="M12" s="37">
        <v>35840957947.830002</v>
      </c>
      <c r="N12" s="38"/>
      <c r="O12" s="36">
        <f>SUM(P12:Q12)</f>
        <v>60248283511</v>
      </c>
      <c r="P12" s="38"/>
      <c r="Q12" s="37">
        <v>60248283511</v>
      </c>
      <c r="R12" s="36">
        <f>SUM(S12:Y12)</f>
        <v>3175727930086.7803</v>
      </c>
      <c r="S12" s="37">
        <v>817957402663</v>
      </c>
      <c r="T12" s="37">
        <v>540186072348.56</v>
      </c>
      <c r="U12" s="37">
        <v>1163744410924.79</v>
      </c>
      <c r="V12" s="37">
        <v>1506242701763.51</v>
      </c>
      <c r="W12" s="37">
        <v>68674291354</v>
      </c>
      <c r="X12" s="37">
        <v>114448768444</v>
      </c>
      <c r="Y12" s="37">
        <v>-1035525717411.08</v>
      </c>
      <c r="Z12" s="36">
        <f>SUM(AA12)</f>
        <v>0</v>
      </c>
      <c r="AA12" s="38"/>
      <c r="AB12" s="36">
        <f>SUM(AC12:AF12)</f>
        <v>95329178336</v>
      </c>
      <c r="AC12" s="38"/>
      <c r="AD12" s="38"/>
      <c r="AE12" s="37">
        <v>9816214000</v>
      </c>
      <c r="AF12" s="37">
        <v>85512964336</v>
      </c>
      <c r="AG12" s="36">
        <f>SUM(AH12)</f>
        <v>0</v>
      </c>
      <c r="AH12" s="38"/>
      <c r="AI12" s="35">
        <f>AJ12+AQ12+AT12</f>
        <v>57607277268.759995</v>
      </c>
      <c r="AJ12" s="36">
        <f>SUM(AK12:AP12)</f>
        <v>57607277268.759995</v>
      </c>
      <c r="AK12" s="38"/>
      <c r="AL12" s="38"/>
      <c r="AM12" s="38"/>
      <c r="AN12" s="37">
        <v>85145809.260000005</v>
      </c>
      <c r="AO12" s="37">
        <v>22004880359.5</v>
      </c>
      <c r="AP12" s="37">
        <v>35517251100</v>
      </c>
      <c r="AQ12" s="36">
        <f>SUM(AR12:AS12)</f>
        <v>0</v>
      </c>
      <c r="AR12" s="38"/>
      <c r="AS12" s="38"/>
      <c r="AT12" s="36">
        <f>AU12</f>
        <v>0</v>
      </c>
      <c r="AU12" s="38"/>
      <c r="AV12" s="35">
        <f>AW12</f>
        <v>3506285241096.6699</v>
      </c>
      <c r="AW12" s="36">
        <f>SUM(AX12:AY12)</f>
        <v>3506285241096.6699</v>
      </c>
      <c r="AX12" s="37">
        <v>3506285241096.6699</v>
      </c>
      <c r="AY12" s="38"/>
      <c r="AZ12" s="39">
        <f>E12-(AI12+AV12)</f>
        <v>0</v>
      </c>
    </row>
    <row r="13" spans="1:52" x14ac:dyDescent="0.25">
      <c r="A13" s="40" t="s">
        <v>70</v>
      </c>
      <c r="B13" s="33" t="s">
        <v>71</v>
      </c>
      <c r="C13" s="34" t="s">
        <v>1150</v>
      </c>
      <c r="D13" s="34" t="s">
        <v>1151</v>
      </c>
      <c r="E13" s="35">
        <f>F13+O13+R13+Z13+AB13+AG13</f>
        <v>1630310841715.5303</v>
      </c>
      <c r="F13" s="36">
        <f>SUM(G13:N13)</f>
        <v>102873150287.58002</v>
      </c>
      <c r="G13" s="37">
        <v>69907676967.990005</v>
      </c>
      <c r="H13" s="38"/>
      <c r="I13" s="37">
        <v>21589372470.719997</v>
      </c>
      <c r="J13" s="38"/>
      <c r="K13" s="38"/>
      <c r="L13" s="37">
        <v>6249999.9900000002</v>
      </c>
      <c r="M13" s="37">
        <v>11369850848.879999</v>
      </c>
      <c r="N13" s="38"/>
      <c r="O13" s="36">
        <f>SUM(P13:Q13)</f>
        <v>106640540727.42999</v>
      </c>
      <c r="P13" s="38"/>
      <c r="Q13" s="37">
        <v>106640540727.42999</v>
      </c>
      <c r="R13" s="36">
        <f>SUM(S13:Y13)</f>
        <v>1398006592916.5203</v>
      </c>
      <c r="S13" s="37">
        <v>92611809509.479996</v>
      </c>
      <c r="T13" s="37">
        <v>344404425023.20001</v>
      </c>
      <c r="U13" s="37">
        <v>636777942485.15002</v>
      </c>
      <c r="V13" s="37">
        <v>882660858445.59998</v>
      </c>
      <c r="W13" s="37">
        <v>16425329522</v>
      </c>
      <c r="X13" s="37">
        <v>54445000157.300003</v>
      </c>
      <c r="Y13" s="37">
        <v>-629318772226.20996</v>
      </c>
      <c r="Z13" s="36">
        <f>SUM(AA13)</f>
        <v>0</v>
      </c>
      <c r="AA13" s="38"/>
      <c r="AB13" s="36">
        <f>SUM(AC13:AF13)</f>
        <v>22790557784</v>
      </c>
      <c r="AC13" s="37">
        <v>26838000</v>
      </c>
      <c r="AD13" s="38"/>
      <c r="AE13" s="37">
        <v>223482812</v>
      </c>
      <c r="AF13" s="37">
        <v>22540236972</v>
      </c>
      <c r="AG13" s="36">
        <f>SUM(AH13)</f>
        <v>0</v>
      </c>
      <c r="AH13" s="38"/>
      <c r="AI13" s="35">
        <f>AJ13+AQ13+AT13</f>
        <v>13654130680</v>
      </c>
      <c r="AJ13" s="36">
        <f>SUM(AK13:AP13)</f>
        <v>13654130680</v>
      </c>
      <c r="AK13" s="38"/>
      <c r="AL13" s="38"/>
      <c r="AM13" s="38"/>
      <c r="AN13" s="37">
        <v>154517900</v>
      </c>
      <c r="AO13" s="37">
        <v>13499612780</v>
      </c>
      <c r="AP13" s="38"/>
      <c r="AQ13" s="36">
        <f>SUM(AR13:AS13)</f>
        <v>0</v>
      </c>
      <c r="AR13" s="38"/>
      <c r="AS13" s="38"/>
      <c r="AT13" s="36">
        <f>AU13</f>
        <v>0</v>
      </c>
      <c r="AU13" s="38"/>
      <c r="AV13" s="35">
        <f>AW13</f>
        <v>1616656711035.5</v>
      </c>
      <c r="AW13" s="36">
        <f>SUM(AX13:AY13)</f>
        <v>1616656711035.5</v>
      </c>
      <c r="AX13" s="37">
        <v>1616656711035.5</v>
      </c>
      <c r="AY13" s="38"/>
      <c r="AZ13" s="39">
        <f>E13-(AI13+AV13)</f>
        <v>3.02734375E-2</v>
      </c>
    </row>
    <row r="14" spans="1:52" x14ac:dyDescent="0.25">
      <c r="A14" s="40" t="s">
        <v>72</v>
      </c>
      <c r="B14" s="33" t="s">
        <v>73</v>
      </c>
      <c r="C14" s="34" t="s">
        <v>1150</v>
      </c>
      <c r="D14" s="34" t="s">
        <v>1151</v>
      </c>
      <c r="E14" s="35">
        <f>F14+O14+R14+Z14+AB14+AG14</f>
        <v>5364536864574.8994</v>
      </c>
      <c r="F14" s="36">
        <f>SUM(G14:N14)</f>
        <v>96352898235.849197</v>
      </c>
      <c r="G14" s="37">
        <v>14592320566.0392</v>
      </c>
      <c r="H14" s="38"/>
      <c r="I14" s="37">
        <v>71848215431.110001</v>
      </c>
      <c r="J14" s="38"/>
      <c r="K14" s="38"/>
      <c r="L14" s="37">
        <v>223316262.63999999</v>
      </c>
      <c r="M14" s="37">
        <v>9689045976.0599995</v>
      </c>
      <c r="N14" s="38"/>
      <c r="O14" s="36">
        <f>SUM(P14:Q14)</f>
        <v>160739361375.64999</v>
      </c>
      <c r="P14" s="37">
        <v>3489487439</v>
      </c>
      <c r="Q14" s="37">
        <v>157249873936.64999</v>
      </c>
      <c r="R14" s="36">
        <f>SUM(S14:Y14)</f>
        <v>4864263657300</v>
      </c>
      <c r="S14" s="37">
        <v>3008789692532</v>
      </c>
      <c r="T14" s="37">
        <v>496576297399</v>
      </c>
      <c r="U14" s="37">
        <v>1051098620751.23</v>
      </c>
      <c r="V14" s="37">
        <v>1515060489648</v>
      </c>
      <c r="W14" s="37">
        <v>21120602671</v>
      </c>
      <c r="X14" s="37">
        <v>52812136129</v>
      </c>
      <c r="Y14" s="37">
        <v>-1281194181830.23</v>
      </c>
      <c r="Z14" s="36">
        <f>SUM(AA14)</f>
        <v>0</v>
      </c>
      <c r="AA14" s="38"/>
      <c r="AB14" s="36">
        <f>SUM(AC14:AF14)</f>
        <v>243180947663.39999</v>
      </c>
      <c r="AC14" s="37">
        <v>89500000</v>
      </c>
      <c r="AD14" s="37">
        <v>87817673640</v>
      </c>
      <c r="AE14" s="37">
        <v>685842046.4000001</v>
      </c>
      <c r="AF14" s="37">
        <v>154587931977</v>
      </c>
      <c r="AG14" s="36">
        <f>SUM(AH14)</f>
        <v>0</v>
      </c>
      <c r="AH14" s="38"/>
      <c r="AI14" s="35">
        <f>AJ14+AQ14+AT14</f>
        <v>71081273422.5</v>
      </c>
      <c r="AJ14" s="36">
        <f>SUM(AK14:AP14)</f>
        <v>40281273422.5</v>
      </c>
      <c r="AK14" s="38"/>
      <c r="AL14" s="37">
        <v>329591111.31</v>
      </c>
      <c r="AM14" s="38"/>
      <c r="AN14" s="37">
        <v>2418375000.1900001</v>
      </c>
      <c r="AO14" s="37">
        <v>37533307311</v>
      </c>
      <c r="AP14" s="38"/>
      <c r="AQ14" s="36">
        <f>SUM(AR14:AS14)</f>
        <v>30800000000</v>
      </c>
      <c r="AR14" s="37">
        <v>30800000000</v>
      </c>
      <c r="AS14" s="38"/>
      <c r="AT14" s="36">
        <f>AU14</f>
        <v>0</v>
      </c>
      <c r="AU14" s="38"/>
      <c r="AV14" s="35">
        <f>AW14</f>
        <v>5293455591152.4004</v>
      </c>
      <c r="AW14" s="36">
        <f>SUM(AX14:AY14)</f>
        <v>5293455591152.4004</v>
      </c>
      <c r="AX14" s="37">
        <v>5293455591152.4004</v>
      </c>
      <c r="AY14" s="38"/>
      <c r="AZ14" s="39">
        <f>E14-(AI14+AV14)</f>
        <v>0</v>
      </c>
    </row>
    <row r="15" spans="1:52" x14ac:dyDescent="0.25">
      <c r="A15" s="32" t="s">
        <v>74</v>
      </c>
      <c r="B15" s="33" t="s">
        <v>75</v>
      </c>
      <c r="C15" s="34" t="s">
        <v>1152</v>
      </c>
      <c r="D15" s="34" t="s">
        <v>1151</v>
      </c>
      <c r="E15" s="35">
        <f>F15+O15+R15+Z15+AB15+AG15</f>
        <v>1332313604292.0278</v>
      </c>
      <c r="F15" s="36">
        <f>SUM(G15:N15)</f>
        <v>109507198474.69</v>
      </c>
      <c r="G15" s="37">
        <v>84643195713.509995</v>
      </c>
      <c r="H15" s="38"/>
      <c r="I15" s="37">
        <v>14028904592.960001</v>
      </c>
      <c r="J15" s="38"/>
      <c r="K15" s="38"/>
      <c r="L15" s="38"/>
      <c r="M15" s="37">
        <v>10835098168.219999</v>
      </c>
      <c r="N15" s="38"/>
      <c r="O15" s="36">
        <f>SUM(P15:Q15)</f>
        <v>23542325284</v>
      </c>
      <c r="P15" s="38"/>
      <c r="Q15" s="37">
        <v>23542325284</v>
      </c>
      <c r="R15" s="36">
        <f>SUM(S15:Y15)</f>
        <v>1160472107201.708</v>
      </c>
      <c r="S15" s="37">
        <v>302529542602.16998</v>
      </c>
      <c r="T15" s="37">
        <v>335025717089.71002</v>
      </c>
      <c r="U15" s="37">
        <v>500072473787.69</v>
      </c>
      <c r="V15" s="37">
        <v>1397798637558.7781</v>
      </c>
      <c r="W15" s="37">
        <v>14052863650</v>
      </c>
      <c r="X15" s="37">
        <v>94781853219.710007</v>
      </c>
      <c r="Y15" s="37">
        <v>-1483788980706.3501</v>
      </c>
      <c r="Z15" s="36">
        <f>SUM(AA15)</f>
        <v>0</v>
      </c>
      <c r="AA15" s="38"/>
      <c r="AB15" s="36">
        <f>SUM(AC15:AF15)</f>
        <v>38791973331.629997</v>
      </c>
      <c r="AC15" s="38"/>
      <c r="AD15" s="37">
        <v>7890759526.0500002</v>
      </c>
      <c r="AE15" s="37">
        <v>78449358.670000002</v>
      </c>
      <c r="AF15" s="37">
        <v>30822764446.91</v>
      </c>
      <c r="AG15" s="36">
        <f>SUM(AH15)</f>
        <v>0</v>
      </c>
      <c r="AH15" s="38"/>
      <c r="AI15" s="35">
        <f>AJ15+AQ15+AT15</f>
        <v>3450684621.77</v>
      </c>
      <c r="AJ15" s="36">
        <f>SUM(AK15:AP15)</f>
        <v>3450684621.77</v>
      </c>
      <c r="AK15" s="37">
        <v>38529992</v>
      </c>
      <c r="AL15" s="38"/>
      <c r="AM15" s="38"/>
      <c r="AN15" s="37">
        <v>146482208.34</v>
      </c>
      <c r="AO15" s="37">
        <v>3265672421.4299998</v>
      </c>
      <c r="AP15" s="38"/>
      <c r="AQ15" s="36">
        <f>SUM(AR15:AS15)</f>
        <v>0</v>
      </c>
      <c r="AR15" s="38"/>
      <c r="AS15" s="38"/>
      <c r="AT15" s="36">
        <f>AU15</f>
        <v>0</v>
      </c>
      <c r="AU15" s="38"/>
      <c r="AV15" s="35">
        <f>AW15</f>
        <v>1328862919670.28</v>
      </c>
      <c r="AW15" s="36">
        <f>SUM(AX15:AY15)</f>
        <v>1328862919670.28</v>
      </c>
      <c r="AX15" s="37">
        <v>1328862919670.28</v>
      </c>
      <c r="AY15" s="38"/>
      <c r="AZ15" s="39">
        <f>E15-(AI15+AV15)</f>
        <v>-2.2216796875E-2</v>
      </c>
    </row>
    <row r="16" spans="1:52" x14ac:dyDescent="0.25">
      <c r="A16" s="32" t="s">
        <v>76</v>
      </c>
      <c r="B16" s="33" t="s">
        <v>77</v>
      </c>
      <c r="C16" s="34" t="s">
        <v>1150</v>
      </c>
      <c r="D16" s="34" t="s">
        <v>1151</v>
      </c>
      <c r="E16" s="35">
        <f>F16+O16+R16+Z16+AB16+AG16</f>
        <v>1878172258047.0283</v>
      </c>
      <c r="F16" s="36">
        <f>SUM(G16:N16)</f>
        <v>70749455362.578003</v>
      </c>
      <c r="G16" s="37">
        <v>16065896140.867998</v>
      </c>
      <c r="H16" s="38"/>
      <c r="I16" s="37">
        <v>43595332374.360001</v>
      </c>
      <c r="J16" s="38"/>
      <c r="K16" s="38"/>
      <c r="L16" s="37">
        <v>370738175.74000001</v>
      </c>
      <c r="M16" s="37">
        <v>10717488671.610001</v>
      </c>
      <c r="N16" s="38"/>
      <c r="O16" s="36">
        <f>SUM(P16:Q16)</f>
        <v>17545550714.880001</v>
      </c>
      <c r="P16" s="38"/>
      <c r="Q16" s="37">
        <v>17545550714.880001</v>
      </c>
      <c r="R16" s="36">
        <f>SUM(S16:Y16)</f>
        <v>1661517497579.8403</v>
      </c>
      <c r="S16" s="37">
        <v>407862832457</v>
      </c>
      <c r="T16" s="37">
        <v>445002881608.02002</v>
      </c>
      <c r="U16" s="37">
        <v>534546576652.02002</v>
      </c>
      <c r="V16" s="37">
        <v>993582340238.48999</v>
      </c>
      <c r="W16" s="37">
        <v>33378678473</v>
      </c>
      <c r="X16" s="37">
        <v>19296087768</v>
      </c>
      <c r="Y16" s="37">
        <v>-772151899616.68994</v>
      </c>
      <c r="Z16" s="36">
        <f>SUM(AA16)</f>
        <v>0</v>
      </c>
      <c r="AA16" s="38"/>
      <c r="AB16" s="36">
        <f>SUM(AC16:AF16)</f>
        <v>128359754389.73001</v>
      </c>
      <c r="AC16" s="37">
        <v>38175295388</v>
      </c>
      <c r="AD16" s="37">
        <v>52872270221</v>
      </c>
      <c r="AE16" s="37">
        <v>757316609</v>
      </c>
      <c r="AF16" s="37">
        <v>36554872171.730003</v>
      </c>
      <c r="AG16" s="36">
        <f>SUM(AH16)</f>
        <v>0</v>
      </c>
      <c r="AH16" s="38"/>
      <c r="AI16" s="35">
        <f>AJ16+AQ16+AT16</f>
        <v>40808837267.43</v>
      </c>
      <c r="AJ16" s="36">
        <f>SUM(AK16:AP16)</f>
        <v>40808837267.43</v>
      </c>
      <c r="AK16" s="37">
        <v>28221855</v>
      </c>
      <c r="AL16" s="38"/>
      <c r="AM16" s="38"/>
      <c r="AN16" s="37">
        <v>177611452.72999999</v>
      </c>
      <c r="AO16" s="37">
        <v>38646253828.699997</v>
      </c>
      <c r="AP16" s="37">
        <v>1956750131</v>
      </c>
      <c r="AQ16" s="36">
        <f>SUM(AR16:AS16)</f>
        <v>0</v>
      </c>
      <c r="AR16" s="38"/>
      <c r="AS16" s="38"/>
      <c r="AT16" s="36">
        <f>AU16</f>
        <v>0</v>
      </c>
      <c r="AU16" s="38"/>
      <c r="AV16" s="35">
        <f>AW16</f>
        <v>1837363420779.6001</v>
      </c>
      <c r="AW16" s="36">
        <f>SUM(AX16:AY16)</f>
        <v>1837363420779.6001</v>
      </c>
      <c r="AX16" s="37">
        <v>1837363420779.6001</v>
      </c>
      <c r="AY16" s="38"/>
      <c r="AZ16" s="39">
        <f>E16-(AI16+AV16)</f>
        <v>0</v>
      </c>
    </row>
    <row r="17" spans="1:52" x14ac:dyDescent="0.25">
      <c r="A17" s="32" t="s">
        <v>78</v>
      </c>
      <c r="B17" s="33" t="s">
        <v>79</v>
      </c>
      <c r="C17" s="34" t="s">
        <v>1150</v>
      </c>
      <c r="D17" s="34" t="s">
        <v>1151</v>
      </c>
      <c r="E17" s="35">
        <f>F17+O17+R17+Z17+AB17+AG17</f>
        <v>1839921956062.938</v>
      </c>
      <c r="F17" s="36">
        <f>SUM(G17:N17)</f>
        <v>38830128674.152702</v>
      </c>
      <c r="G17" s="37">
        <v>17049566270.889999</v>
      </c>
      <c r="H17" s="38"/>
      <c r="I17" s="37">
        <v>16790825842.812702</v>
      </c>
      <c r="J17" s="38"/>
      <c r="K17" s="38"/>
      <c r="L17" s="37">
        <v>245789573.06</v>
      </c>
      <c r="M17" s="37">
        <v>4743946987.3900003</v>
      </c>
      <c r="N17" s="38"/>
      <c r="O17" s="36">
        <f>SUM(P17:Q17)</f>
        <v>27964491845</v>
      </c>
      <c r="P17" s="37">
        <v>124500000</v>
      </c>
      <c r="Q17" s="37">
        <v>27839991845</v>
      </c>
      <c r="R17" s="36">
        <f>SUM(S17:Y17)</f>
        <v>1732652094358.5054</v>
      </c>
      <c r="S17" s="37">
        <v>605308732684.38</v>
      </c>
      <c r="T17" s="37">
        <v>244117475768.272</v>
      </c>
      <c r="U17" s="37">
        <v>531892687010.13</v>
      </c>
      <c r="V17" s="37">
        <v>1023011943497.9965</v>
      </c>
      <c r="W17" s="37">
        <v>11437159369</v>
      </c>
      <c r="X17" s="37">
        <v>24850641950</v>
      </c>
      <c r="Y17" s="37">
        <v>-707966545921.27295</v>
      </c>
      <c r="Z17" s="36">
        <f>SUM(AA17)</f>
        <v>0</v>
      </c>
      <c r="AA17" s="38"/>
      <c r="AB17" s="36">
        <f>SUM(AC17:AF17)</f>
        <v>40475241185.279999</v>
      </c>
      <c r="AC17" s="38"/>
      <c r="AD17" s="38"/>
      <c r="AE17" s="37">
        <v>235046669</v>
      </c>
      <c r="AF17" s="37">
        <v>40240194516.279999</v>
      </c>
      <c r="AG17" s="36">
        <f>SUM(AH17)</f>
        <v>0</v>
      </c>
      <c r="AH17" s="38"/>
      <c r="AI17" s="35">
        <f>AJ17+AQ17+AT17</f>
        <v>16071470937.91</v>
      </c>
      <c r="AJ17" s="36">
        <f>SUM(AK17:AP17)</f>
        <v>16071470937.91</v>
      </c>
      <c r="AK17" s="37">
        <v>56525852</v>
      </c>
      <c r="AL17" s="38"/>
      <c r="AM17" s="38"/>
      <c r="AN17" s="37">
        <v>414119342.11000001</v>
      </c>
      <c r="AO17" s="37">
        <v>15588581043.799999</v>
      </c>
      <c r="AP17" s="37">
        <v>12244700</v>
      </c>
      <c r="AQ17" s="36">
        <f>SUM(AR17:AS17)</f>
        <v>0</v>
      </c>
      <c r="AR17" s="38"/>
      <c r="AS17" s="38"/>
      <c r="AT17" s="36">
        <f>AU17</f>
        <v>0</v>
      </c>
      <c r="AU17" s="38"/>
      <c r="AV17" s="35">
        <f>AW17</f>
        <v>1823850485125.0271</v>
      </c>
      <c r="AW17" s="36">
        <f>SUM(AX17:AY17)</f>
        <v>1823850485125.0271</v>
      </c>
      <c r="AX17" s="37">
        <v>1823850485125.0271</v>
      </c>
      <c r="AY17" s="38"/>
      <c r="AZ17" s="39">
        <f>E17-(AI17+AV17)</f>
        <v>0</v>
      </c>
    </row>
    <row r="18" spans="1:52" x14ac:dyDescent="0.25">
      <c r="A18" s="32" t="s">
        <v>80</v>
      </c>
      <c r="B18" s="33" t="s">
        <v>81</v>
      </c>
      <c r="C18" s="34" t="s">
        <v>1150</v>
      </c>
      <c r="D18" s="34" t="s">
        <v>1151</v>
      </c>
      <c r="E18" s="35">
        <f>F18+O18+R18+Z18+AB18+AG18</f>
        <v>2141664594394.7603</v>
      </c>
      <c r="F18" s="36">
        <f>SUM(G18:N18)</f>
        <v>69973172612.700012</v>
      </c>
      <c r="G18" s="37">
        <v>6916730984.21</v>
      </c>
      <c r="H18" s="38"/>
      <c r="I18" s="37">
        <v>29325002017.27</v>
      </c>
      <c r="J18" s="38"/>
      <c r="K18" s="38"/>
      <c r="L18" s="37">
        <v>92463987.150000006</v>
      </c>
      <c r="M18" s="37">
        <v>33638975624.07</v>
      </c>
      <c r="N18" s="38"/>
      <c r="O18" s="36">
        <f>SUM(P18:Q18)</f>
        <v>65000478136.870003</v>
      </c>
      <c r="P18" s="37">
        <v>512500000</v>
      </c>
      <c r="Q18" s="37">
        <v>64487978136.870003</v>
      </c>
      <c r="R18" s="36">
        <f>SUM(S18:Y18)</f>
        <v>1984120320649.2202</v>
      </c>
      <c r="S18" s="37">
        <v>282435181527.97998</v>
      </c>
      <c r="T18" s="37">
        <v>380427334880.92999</v>
      </c>
      <c r="U18" s="37">
        <v>766382469033.92004</v>
      </c>
      <c r="V18" s="37">
        <v>1468856841753</v>
      </c>
      <c r="W18" s="37">
        <v>20733748984.43</v>
      </c>
      <c r="X18" s="37">
        <v>18505130534</v>
      </c>
      <c r="Y18" s="37">
        <v>-953220386065.04004</v>
      </c>
      <c r="Z18" s="36">
        <f>SUM(AA18)</f>
        <v>0</v>
      </c>
      <c r="AA18" s="38"/>
      <c r="AB18" s="36">
        <f>SUM(AC18:AF18)</f>
        <v>22570622995.970001</v>
      </c>
      <c r="AC18" s="37">
        <v>15790730040</v>
      </c>
      <c r="AD18" s="38"/>
      <c r="AE18" s="37">
        <v>6074167200</v>
      </c>
      <c r="AF18" s="37">
        <v>705725755.97000003</v>
      </c>
      <c r="AG18" s="36">
        <f>SUM(AH18)</f>
        <v>0</v>
      </c>
      <c r="AH18" s="38"/>
      <c r="AI18" s="35">
        <f>AJ18+AQ18+AT18</f>
        <v>39215354171.839996</v>
      </c>
      <c r="AJ18" s="36">
        <f>SUM(AK18:AP18)</f>
        <v>39215354171.839996</v>
      </c>
      <c r="AK18" s="37">
        <v>100680942.84</v>
      </c>
      <c r="AL18" s="38"/>
      <c r="AM18" s="38"/>
      <c r="AN18" s="37">
        <v>9104167</v>
      </c>
      <c r="AO18" s="38"/>
      <c r="AP18" s="37">
        <v>39105569062</v>
      </c>
      <c r="AQ18" s="36">
        <f>SUM(AR18:AS18)</f>
        <v>0</v>
      </c>
      <c r="AR18" s="38"/>
      <c r="AS18" s="38"/>
      <c r="AT18" s="36">
        <f>AU18</f>
        <v>0</v>
      </c>
      <c r="AU18" s="38"/>
      <c r="AV18" s="35">
        <f>AW18</f>
        <v>2102449240222.8999</v>
      </c>
      <c r="AW18" s="36">
        <f>SUM(AX18:AY18)</f>
        <v>2102449240222.8999</v>
      </c>
      <c r="AX18" s="37">
        <v>2102449240222.8999</v>
      </c>
      <c r="AY18" s="38"/>
      <c r="AZ18" s="39">
        <f>E18-(AI18+AV18)</f>
        <v>2.0263671875E-2</v>
      </c>
    </row>
    <row r="19" spans="1:52" x14ac:dyDescent="0.25">
      <c r="A19" s="32" t="s">
        <v>82</v>
      </c>
      <c r="B19" s="33" t="s">
        <v>83</v>
      </c>
      <c r="C19" s="34" t="s">
        <v>1150</v>
      </c>
      <c r="D19" s="34" t="s">
        <v>1151</v>
      </c>
      <c r="E19" s="35">
        <f>F19+O19+R19+Z19+AB19+AG19</f>
        <v>1893303542796.4302</v>
      </c>
      <c r="F19" s="36">
        <f>SUM(G19:N19)</f>
        <v>189391415646.31</v>
      </c>
      <c r="G19" s="37">
        <v>151119465669.55002</v>
      </c>
      <c r="H19" s="38"/>
      <c r="I19" s="37">
        <v>19276411287.859997</v>
      </c>
      <c r="J19" s="38"/>
      <c r="K19" s="38"/>
      <c r="L19" s="37">
        <v>353525995</v>
      </c>
      <c r="M19" s="37">
        <v>18642012693.900002</v>
      </c>
      <c r="N19" s="38"/>
      <c r="O19" s="36">
        <f>SUM(P19:Q19)</f>
        <v>14525000000</v>
      </c>
      <c r="P19" s="37">
        <v>25000000</v>
      </c>
      <c r="Q19" s="37">
        <v>14500000000</v>
      </c>
      <c r="R19" s="36">
        <f>SUM(S19:Y19)</f>
        <v>1660915875451.6902</v>
      </c>
      <c r="S19" s="37">
        <v>165325452620</v>
      </c>
      <c r="T19" s="37">
        <v>331750704653.77002</v>
      </c>
      <c r="U19" s="37">
        <v>650623620823</v>
      </c>
      <c r="V19" s="37">
        <v>1251785306387</v>
      </c>
      <c r="W19" s="37">
        <v>33921570481.619999</v>
      </c>
      <c r="X19" s="37">
        <v>46219220199</v>
      </c>
      <c r="Y19" s="37">
        <v>-818709999712.69995</v>
      </c>
      <c r="Z19" s="36">
        <f>SUM(AA19)</f>
        <v>0</v>
      </c>
      <c r="AA19" s="38"/>
      <c r="AB19" s="36">
        <f>SUM(AC19:AF19)</f>
        <v>28471251698.43</v>
      </c>
      <c r="AC19" s="37">
        <v>514245376</v>
      </c>
      <c r="AD19" s="38"/>
      <c r="AE19" s="37">
        <v>460511320.93000001</v>
      </c>
      <c r="AF19" s="37">
        <v>27496495001.5</v>
      </c>
      <c r="AG19" s="36">
        <f>SUM(AH19)</f>
        <v>0</v>
      </c>
      <c r="AH19" s="38"/>
      <c r="AI19" s="35">
        <f>AJ19+AQ19+AT19</f>
        <v>19639810770.09</v>
      </c>
      <c r="AJ19" s="36">
        <f>SUM(AK19:AP19)</f>
        <v>19639810770.09</v>
      </c>
      <c r="AK19" s="37">
        <v>6521660797</v>
      </c>
      <c r="AL19" s="38"/>
      <c r="AM19" s="38"/>
      <c r="AN19" s="37">
        <v>95839850</v>
      </c>
      <c r="AO19" s="37">
        <v>1156881006</v>
      </c>
      <c r="AP19" s="37">
        <v>11865429117.09</v>
      </c>
      <c r="AQ19" s="36">
        <f>SUM(AR19:AS19)</f>
        <v>0</v>
      </c>
      <c r="AR19" s="38"/>
      <c r="AS19" s="38"/>
      <c r="AT19" s="36">
        <f>AU19</f>
        <v>0</v>
      </c>
      <c r="AU19" s="38"/>
      <c r="AV19" s="35">
        <f>AW19</f>
        <v>1873663732026.3</v>
      </c>
      <c r="AW19" s="36">
        <f>SUM(AX19:AY19)</f>
        <v>1873663732026.3</v>
      </c>
      <c r="AX19" s="37">
        <v>1873663732026.3</v>
      </c>
      <c r="AY19" s="38"/>
      <c r="AZ19" s="39">
        <f>E19-(AI19+AV19)</f>
        <v>4.00390625E-2</v>
      </c>
    </row>
    <row r="20" spans="1:52" x14ac:dyDescent="0.25">
      <c r="A20" s="32" t="s">
        <v>84</v>
      </c>
      <c r="B20" s="33" t="s">
        <v>85</v>
      </c>
      <c r="C20" s="34" t="s">
        <v>1150</v>
      </c>
      <c r="D20" s="34" t="s">
        <v>1151</v>
      </c>
      <c r="E20" s="35">
        <f>F20+O20+R20+Z20+AB20+AG20</f>
        <v>2344958430892.6001</v>
      </c>
      <c r="F20" s="36">
        <f>SUM(G20:N20)</f>
        <v>107717930888.92</v>
      </c>
      <c r="G20" s="37">
        <v>75169537585.039993</v>
      </c>
      <c r="H20" s="38"/>
      <c r="I20" s="37">
        <v>20096374723.18</v>
      </c>
      <c r="J20" s="38"/>
      <c r="K20" s="38"/>
      <c r="L20" s="37">
        <v>40656594</v>
      </c>
      <c r="M20" s="37">
        <v>12411361986.700001</v>
      </c>
      <c r="N20" s="38"/>
      <c r="O20" s="36">
        <f>SUM(P20:Q20)</f>
        <v>35283750000</v>
      </c>
      <c r="P20" s="38"/>
      <c r="Q20" s="37">
        <v>35283750000</v>
      </c>
      <c r="R20" s="36">
        <f>SUM(S20:Y20)</f>
        <v>2195932690479.6897</v>
      </c>
      <c r="S20" s="37">
        <v>209833320036</v>
      </c>
      <c r="T20" s="37">
        <v>320544209746.42999</v>
      </c>
      <c r="U20" s="37">
        <v>707409599596.26001</v>
      </c>
      <c r="V20" s="37">
        <v>1251741221649.7</v>
      </c>
      <c r="W20" s="37">
        <v>31662931128</v>
      </c>
      <c r="X20" s="37">
        <v>150237691704.31</v>
      </c>
      <c r="Y20" s="37">
        <v>-475496283381.01001</v>
      </c>
      <c r="Z20" s="36">
        <f>SUM(AA20)</f>
        <v>0</v>
      </c>
      <c r="AA20" s="38"/>
      <c r="AB20" s="36">
        <f>SUM(AC20:AF20)</f>
        <v>6024059523.9899998</v>
      </c>
      <c r="AC20" s="38"/>
      <c r="AD20" s="37">
        <v>984176224</v>
      </c>
      <c r="AE20" s="37">
        <v>708456045</v>
      </c>
      <c r="AF20" s="37">
        <v>4331427254.9899998</v>
      </c>
      <c r="AG20" s="36">
        <f>SUM(AH20)</f>
        <v>0</v>
      </c>
      <c r="AH20" s="38"/>
      <c r="AI20" s="35">
        <f>AJ20+AQ20+AT20</f>
        <v>10215059556</v>
      </c>
      <c r="AJ20" s="36">
        <f>SUM(AK20:AP20)</f>
        <v>10215059556</v>
      </c>
      <c r="AK20" s="37">
        <v>984176224</v>
      </c>
      <c r="AL20" s="38"/>
      <c r="AM20" s="38"/>
      <c r="AN20" s="37">
        <v>113562992</v>
      </c>
      <c r="AO20" s="37">
        <v>9103422340</v>
      </c>
      <c r="AP20" s="37">
        <v>13898000</v>
      </c>
      <c r="AQ20" s="36">
        <f>SUM(AR20:AS20)</f>
        <v>0</v>
      </c>
      <c r="AR20" s="38"/>
      <c r="AS20" s="38"/>
      <c r="AT20" s="36">
        <f>AU20</f>
        <v>0</v>
      </c>
      <c r="AU20" s="38"/>
      <c r="AV20" s="35">
        <f>AW20</f>
        <v>2334739619936.6001</v>
      </c>
      <c r="AW20" s="36">
        <f>SUM(AX20:AY20)</f>
        <v>2334739619936.6001</v>
      </c>
      <c r="AX20" s="37">
        <v>2334739619936.6001</v>
      </c>
      <c r="AY20" s="38"/>
      <c r="AZ20" s="39">
        <f>E20-(AI20+AV20)</f>
        <v>3751400</v>
      </c>
    </row>
    <row r="21" spans="1:52" x14ac:dyDescent="0.25">
      <c r="A21" s="32" t="s">
        <v>86</v>
      </c>
      <c r="B21" s="33" t="s">
        <v>87</v>
      </c>
      <c r="C21" s="34" t="s">
        <v>1150</v>
      </c>
      <c r="D21" s="34" t="s">
        <v>1151</v>
      </c>
      <c r="E21" s="35">
        <f>F21+O21+R21+Z21+AB21+AG21</f>
        <v>2010273233078.9224</v>
      </c>
      <c r="F21" s="36">
        <f>SUM(G21:N21)</f>
        <v>67453598344.272499</v>
      </c>
      <c r="G21" s="37">
        <v>5311991766.4125004</v>
      </c>
      <c r="H21" s="38"/>
      <c r="I21" s="37">
        <v>50176335019.800003</v>
      </c>
      <c r="J21" s="38"/>
      <c r="K21" s="38"/>
      <c r="L21" s="37">
        <v>68172875</v>
      </c>
      <c r="M21" s="37">
        <v>11897098683.059999</v>
      </c>
      <c r="N21" s="38"/>
      <c r="O21" s="36">
        <f>SUM(P21:Q21)</f>
        <v>11750000000</v>
      </c>
      <c r="P21" s="38"/>
      <c r="Q21" s="37">
        <v>11750000000</v>
      </c>
      <c r="R21" s="36">
        <f>SUM(S21:Y21)</f>
        <v>1895736389649</v>
      </c>
      <c r="S21" s="37">
        <v>162067945528</v>
      </c>
      <c r="T21" s="37">
        <v>336689486730</v>
      </c>
      <c r="U21" s="37">
        <v>909452910611</v>
      </c>
      <c r="V21" s="37">
        <v>1188390559107</v>
      </c>
      <c r="W21" s="37">
        <v>45496598752</v>
      </c>
      <c r="X21" s="37">
        <v>123740603356</v>
      </c>
      <c r="Y21" s="37">
        <v>-870101714435</v>
      </c>
      <c r="Z21" s="36">
        <f>SUM(AA21)</f>
        <v>0</v>
      </c>
      <c r="AA21" s="38"/>
      <c r="AB21" s="36">
        <f>SUM(AC21:AF21)</f>
        <v>35333245085.650002</v>
      </c>
      <c r="AC21" s="37">
        <v>184845786</v>
      </c>
      <c r="AD21" s="38"/>
      <c r="AE21" s="37">
        <v>649347600</v>
      </c>
      <c r="AF21" s="37">
        <v>34499051699.650002</v>
      </c>
      <c r="AG21" s="36">
        <f>SUM(AH21)</f>
        <v>0</v>
      </c>
      <c r="AH21" s="38"/>
      <c r="AI21" s="35">
        <f>AJ21+AQ21+AT21</f>
        <v>122589345892.09</v>
      </c>
      <c r="AJ21" s="36">
        <f>SUM(AK21:AP21)</f>
        <v>122589345892.09</v>
      </c>
      <c r="AK21" s="38"/>
      <c r="AL21" s="38"/>
      <c r="AM21" s="38"/>
      <c r="AN21" s="37">
        <v>19166667</v>
      </c>
      <c r="AO21" s="37">
        <v>43440119626.139999</v>
      </c>
      <c r="AP21" s="37">
        <v>79130059598.949997</v>
      </c>
      <c r="AQ21" s="36">
        <f>SUM(AR21:AS21)</f>
        <v>0</v>
      </c>
      <c r="AR21" s="38"/>
      <c r="AS21" s="38"/>
      <c r="AT21" s="36">
        <f>AU21</f>
        <v>0</v>
      </c>
      <c r="AU21" s="38"/>
      <c r="AV21" s="35">
        <f>AW21</f>
        <v>1887683887186.8325</v>
      </c>
      <c r="AW21" s="36">
        <f>SUM(AX21:AY21)</f>
        <v>1887683887186.8325</v>
      </c>
      <c r="AX21" s="37">
        <v>1887683887186.8325</v>
      </c>
      <c r="AY21" s="38"/>
      <c r="AZ21" s="39">
        <f>E21-(AI21+AV21)</f>
        <v>0</v>
      </c>
    </row>
    <row r="22" spans="1:52" x14ac:dyDescent="0.25">
      <c r="A22" s="32" t="s">
        <v>88</v>
      </c>
      <c r="B22" s="33" t="s">
        <v>89</v>
      </c>
      <c r="C22" s="34" t="s">
        <v>1150</v>
      </c>
      <c r="D22" s="34" t="s">
        <v>1151</v>
      </c>
      <c r="E22" s="35">
        <f>F22+O22+R22+Z22+AB22+AG22</f>
        <v>2648962985610.627</v>
      </c>
      <c r="F22" s="36">
        <f>SUM(G22:N22)</f>
        <v>64876273310.156708</v>
      </c>
      <c r="G22" s="37">
        <v>20205903454.57</v>
      </c>
      <c r="H22" s="38"/>
      <c r="I22" s="37">
        <v>32343097684.060001</v>
      </c>
      <c r="J22" s="38"/>
      <c r="K22" s="38"/>
      <c r="L22" s="37">
        <v>338312662.86669999</v>
      </c>
      <c r="M22" s="37">
        <v>11988959508.66</v>
      </c>
      <c r="N22" s="38"/>
      <c r="O22" s="36">
        <f>SUM(P22:Q22)</f>
        <v>61434154764</v>
      </c>
      <c r="P22" s="38"/>
      <c r="Q22" s="37">
        <v>61434154764</v>
      </c>
      <c r="R22" s="36">
        <f>SUM(S22:Y22)</f>
        <v>2313100873977.0103</v>
      </c>
      <c r="S22" s="37">
        <v>276384074708</v>
      </c>
      <c r="T22" s="37">
        <v>363560448742.96002</v>
      </c>
      <c r="U22" s="37">
        <v>582815602190.75</v>
      </c>
      <c r="V22" s="37">
        <v>1597344297688</v>
      </c>
      <c r="W22" s="37">
        <v>50608287577.519997</v>
      </c>
      <c r="X22" s="37">
        <v>38125195337.739998</v>
      </c>
      <c r="Y22" s="37">
        <v>-595737032267.95996</v>
      </c>
      <c r="Z22" s="36">
        <f>SUM(AA22)</f>
        <v>0</v>
      </c>
      <c r="AA22" s="38"/>
      <c r="AB22" s="36">
        <f>SUM(AC22:AF22)</f>
        <v>209551683559.45999</v>
      </c>
      <c r="AC22" s="38"/>
      <c r="AD22" s="38"/>
      <c r="AE22" s="37">
        <v>1464271759</v>
      </c>
      <c r="AF22" s="37">
        <v>208087411800.45999</v>
      </c>
      <c r="AG22" s="36">
        <f>SUM(AH22)</f>
        <v>0</v>
      </c>
      <c r="AH22" s="38"/>
      <c r="AI22" s="35">
        <f>AJ22+AQ22+AT22</f>
        <v>31397921249.033298</v>
      </c>
      <c r="AJ22" s="36">
        <f>SUM(AK22:AP22)</f>
        <v>31322849725.033298</v>
      </c>
      <c r="AK22" s="37">
        <v>27990370</v>
      </c>
      <c r="AL22" s="38"/>
      <c r="AM22" s="38"/>
      <c r="AN22" s="37">
        <v>427747716.03329998</v>
      </c>
      <c r="AO22" s="37">
        <v>29491434144</v>
      </c>
      <c r="AP22" s="37">
        <v>1375677495</v>
      </c>
      <c r="AQ22" s="36">
        <f>SUM(AR22:AS22)</f>
        <v>75071524</v>
      </c>
      <c r="AR22" s="38"/>
      <c r="AS22" s="37">
        <v>75071524</v>
      </c>
      <c r="AT22" s="36">
        <f>AU22</f>
        <v>0</v>
      </c>
      <c r="AU22" s="37"/>
      <c r="AV22" s="35">
        <f>AW22</f>
        <v>2617565064361.6001</v>
      </c>
      <c r="AW22" s="36">
        <f>SUM(AX22:AY22)</f>
        <v>2617565064361.6001</v>
      </c>
      <c r="AX22" s="37">
        <v>2617565064361.6001</v>
      </c>
      <c r="AY22" s="38"/>
      <c r="AZ22" s="39">
        <f>E22-(AI22+AV22)</f>
        <v>-6.34765625E-3</v>
      </c>
    </row>
    <row r="23" spans="1:52" x14ac:dyDescent="0.25">
      <c r="A23" s="32" t="s">
        <v>90</v>
      </c>
      <c r="B23" s="33" t="s">
        <v>91</v>
      </c>
      <c r="C23" s="34" t="s">
        <v>1150</v>
      </c>
      <c r="D23" s="34" t="s">
        <v>1151</v>
      </c>
      <c r="E23" s="35">
        <f>F23+O23+R23+Z23+AB23+AG23</f>
        <v>1622788403245.6687</v>
      </c>
      <c r="F23" s="36">
        <f>SUM(G23:N23)</f>
        <v>41744192650.929001</v>
      </c>
      <c r="G23" s="37">
        <v>5373634178.29</v>
      </c>
      <c r="H23" s="38"/>
      <c r="I23" s="37">
        <v>23149816955.300003</v>
      </c>
      <c r="J23" s="38"/>
      <c r="K23" s="38"/>
      <c r="L23" s="37">
        <v>199565716.68000001</v>
      </c>
      <c r="M23" s="37">
        <v>13021175800.659</v>
      </c>
      <c r="N23" s="38"/>
      <c r="O23" s="36">
        <f>SUM(P23:Q23)</f>
        <v>40815611309.120003</v>
      </c>
      <c r="P23" s="38"/>
      <c r="Q23" s="37">
        <v>40815611309.120003</v>
      </c>
      <c r="R23" s="36">
        <f>SUM(S23:Y23)</f>
        <v>1537874635592.6196</v>
      </c>
      <c r="S23" s="37">
        <v>199069658100</v>
      </c>
      <c r="T23" s="37">
        <v>370902343840.15997</v>
      </c>
      <c r="U23" s="37">
        <v>662510240111.16003</v>
      </c>
      <c r="V23" s="37">
        <v>1129330649581.5</v>
      </c>
      <c r="W23" s="37">
        <v>33084372780.130001</v>
      </c>
      <c r="X23" s="37">
        <v>11950196421.780001</v>
      </c>
      <c r="Y23" s="37">
        <v>-868972825242.10999</v>
      </c>
      <c r="Z23" s="36">
        <f>SUM(AA23)</f>
        <v>0</v>
      </c>
      <c r="AA23" s="38"/>
      <c r="AB23" s="36">
        <f>SUM(AC23:AF23)</f>
        <v>2353963693</v>
      </c>
      <c r="AC23" s="37">
        <v>628406650</v>
      </c>
      <c r="AD23" s="38"/>
      <c r="AE23" s="37">
        <v>1080588940</v>
      </c>
      <c r="AF23" s="37">
        <v>644968103</v>
      </c>
      <c r="AG23" s="36">
        <f>SUM(AH23)</f>
        <v>0</v>
      </c>
      <c r="AH23" s="38"/>
      <c r="AI23" s="35">
        <f>AJ23+AQ23+AT23</f>
        <v>26855928060.900002</v>
      </c>
      <c r="AJ23" s="36">
        <f>SUM(AK23:AP23)</f>
        <v>26855928060.900002</v>
      </c>
      <c r="AK23" s="38"/>
      <c r="AL23" s="38"/>
      <c r="AM23" s="38"/>
      <c r="AN23" s="37">
        <v>37000000</v>
      </c>
      <c r="AO23" s="37">
        <v>20690131957.5</v>
      </c>
      <c r="AP23" s="37">
        <v>6128796103.3999996</v>
      </c>
      <c r="AQ23" s="36">
        <f>SUM(AR23:AS23)</f>
        <v>0</v>
      </c>
      <c r="AR23" s="38"/>
      <c r="AS23" s="38"/>
      <c r="AT23" s="36">
        <f>AU23</f>
        <v>0</v>
      </c>
      <c r="AU23" s="38"/>
      <c r="AV23" s="35">
        <f>AW23</f>
        <v>1595932475184.7</v>
      </c>
      <c r="AW23" s="36">
        <f>SUM(AX23:AY23)</f>
        <v>1595932475184.7</v>
      </c>
      <c r="AX23" s="37">
        <v>1595932475184.7</v>
      </c>
      <c r="AY23" s="38"/>
      <c r="AZ23" s="39">
        <f>E23-(AI23+AV23)</f>
        <v>6.884765625E-2</v>
      </c>
    </row>
    <row r="24" spans="1:52" x14ac:dyDescent="0.25">
      <c r="A24" s="32" t="s">
        <v>92</v>
      </c>
      <c r="B24" s="33" t="s">
        <v>93</v>
      </c>
      <c r="C24" s="34" t="s">
        <v>1150</v>
      </c>
      <c r="D24" s="34" t="s">
        <v>1151</v>
      </c>
      <c r="E24" s="35">
        <f>F24+O24+R24+Z24+AB24+AG24</f>
        <v>1831494076674.9702</v>
      </c>
      <c r="F24" s="36">
        <f>SUM(G24:N24)</f>
        <v>150602000384.23001</v>
      </c>
      <c r="G24" s="37">
        <v>104650222569.8</v>
      </c>
      <c r="H24" s="38"/>
      <c r="I24" s="37">
        <v>32805369496.429996</v>
      </c>
      <c r="J24" s="38"/>
      <c r="K24" s="38"/>
      <c r="L24" s="38"/>
      <c r="M24" s="37">
        <v>13146408318</v>
      </c>
      <c r="N24" s="38"/>
      <c r="O24" s="36">
        <f>SUM(P24:Q24)</f>
        <v>46950833604.5</v>
      </c>
      <c r="P24" s="38"/>
      <c r="Q24" s="37">
        <v>46950833604.5</v>
      </c>
      <c r="R24" s="36">
        <f>SUM(S24:Y24)</f>
        <v>1621049969964.2402</v>
      </c>
      <c r="S24" s="37">
        <v>128231784643.71001</v>
      </c>
      <c r="T24" s="37">
        <v>267845393674.67001</v>
      </c>
      <c r="U24" s="37">
        <v>635322904100</v>
      </c>
      <c r="V24" s="37">
        <v>1272085615568.2</v>
      </c>
      <c r="W24" s="37">
        <v>33773553809.849998</v>
      </c>
      <c r="X24" s="37">
        <v>16838381894</v>
      </c>
      <c r="Y24" s="37">
        <v>-733047663726.18994</v>
      </c>
      <c r="Z24" s="36">
        <f>SUM(AA24)</f>
        <v>0</v>
      </c>
      <c r="AA24" s="38"/>
      <c r="AB24" s="36">
        <f>SUM(AC24:AF24)</f>
        <v>12891272722</v>
      </c>
      <c r="AC24" s="38"/>
      <c r="AD24" s="38"/>
      <c r="AE24" s="37">
        <v>724993250</v>
      </c>
      <c r="AF24" s="37">
        <v>12166279472</v>
      </c>
      <c r="AG24" s="36">
        <f>SUM(AH24)</f>
        <v>0</v>
      </c>
      <c r="AH24" s="38"/>
      <c r="AI24" s="35">
        <f>AJ24+AQ24+AT24</f>
        <v>856884772.66999996</v>
      </c>
      <c r="AJ24" s="36">
        <f>SUM(AK24:AP24)</f>
        <v>856884772.66999996</v>
      </c>
      <c r="AK24" s="37">
        <v>845272106</v>
      </c>
      <c r="AL24" s="38"/>
      <c r="AM24" s="38"/>
      <c r="AN24" s="37">
        <v>11612666.67</v>
      </c>
      <c r="AO24" s="38"/>
      <c r="AP24" s="38"/>
      <c r="AQ24" s="36">
        <f>SUM(AR24:AS24)</f>
        <v>0</v>
      </c>
      <c r="AR24" s="38"/>
      <c r="AS24" s="38"/>
      <c r="AT24" s="36">
        <f>AU24</f>
        <v>0</v>
      </c>
      <c r="AU24" s="38"/>
      <c r="AV24" s="35">
        <f>AW24</f>
        <v>1830637191902.3</v>
      </c>
      <c r="AW24" s="36">
        <f>SUM(AX24:AY24)</f>
        <v>1830637191902.3</v>
      </c>
      <c r="AX24" s="37">
        <v>1830637191902.3</v>
      </c>
      <c r="AY24" s="38"/>
      <c r="AZ24" s="39">
        <f>E24-(AI24+AV24)</f>
        <v>0</v>
      </c>
    </row>
    <row r="25" spans="1:52" x14ac:dyDescent="0.25">
      <c r="A25" s="32" t="s">
        <v>94</v>
      </c>
      <c r="B25" s="33" t="s">
        <v>95</v>
      </c>
      <c r="C25" s="34" t="s">
        <v>1150</v>
      </c>
      <c r="D25" s="34" t="s">
        <v>1151</v>
      </c>
      <c r="E25" s="35">
        <f>F25+O25+R25+Z25+AB25+AG25</f>
        <v>1350168818591.3401</v>
      </c>
      <c r="F25" s="36">
        <f>SUM(G25:N25)</f>
        <v>53849061812</v>
      </c>
      <c r="G25" s="37">
        <v>10782560310.1</v>
      </c>
      <c r="H25" s="38"/>
      <c r="I25" s="37">
        <v>30175737887.299999</v>
      </c>
      <c r="J25" s="38"/>
      <c r="K25" s="38"/>
      <c r="L25" s="38"/>
      <c r="M25" s="37">
        <v>12890763614.6</v>
      </c>
      <c r="N25" s="38"/>
      <c r="O25" s="36">
        <f>SUM(P25:Q25)</f>
        <v>4000000000</v>
      </c>
      <c r="P25" s="38"/>
      <c r="Q25" s="37">
        <v>4000000000</v>
      </c>
      <c r="R25" s="36">
        <f>SUM(S25:Y25)</f>
        <v>1257814756912.8401</v>
      </c>
      <c r="S25" s="37">
        <v>70337944950</v>
      </c>
      <c r="T25" s="37">
        <v>226792988982.95001</v>
      </c>
      <c r="U25" s="37">
        <v>533743691966.02002</v>
      </c>
      <c r="V25" s="37">
        <v>806706050017.06995</v>
      </c>
      <c r="W25" s="37">
        <v>29671628080</v>
      </c>
      <c r="X25" s="37">
        <v>88170973284</v>
      </c>
      <c r="Y25" s="37">
        <v>-497608520367.20001</v>
      </c>
      <c r="Z25" s="36">
        <f>SUM(AA25)</f>
        <v>0</v>
      </c>
      <c r="AA25" s="38"/>
      <c r="AB25" s="36">
        <f>SUM(AC25:AF25)</f>
        <v>34504999866.5</v>
      </c>
      <c r="AC25" s="38"/>
      <c r="AD25" s="38"/>
      <c r="AE25" s="37">
        <v>1226248270</v>
      </c>
      <c r="AF25" s="37">
        <v>33278751596.5</v>
      </c>
      <c r="AG25" s="36">
        <f>SUM(AH25)</f>
        <v>0</v>
      </c>
      <c r="AH25" s="38"/>
      <c r="AI25" s="35">
        <f>AJ25+AQ25+AT25</f>
        <v>29620613684.299999</v>
      </c>
      <c r="AJ25" s="36">
        <f>SUM(AK25:AP25)</f>
        <v>29620613684.299999</v>
      </c>
      <c r="AK25" s="37">
        <v>18674343</v>
      </c>
      <c r="AL25" s="38"/>
      <c r="AM25" s="38"/>
      <c r="AN25" s="37">
        <v>40161629.299999997</v>
      </c>
      <c r="AO25" s="37">
        <v>20410417326</v>
      </c>
      <c r="AP25" s="37">
        <v>9151360386</v>
      </c>
      <c r="AQ25" s="36">
        <f>SUM(AR25:AS25)</f>
        <v>0</v>
      </c>
      <c r="AR25" s="38"/>
      <c r="AS25" s="38"/>
      <c r="AT25" s="36">
        <f>AU25</f>
        <v>0</v>
      </c>
      <c r="AU25" s="38"/>
      <c r="AV25" s="35">
        <f>AW25</f>
        <v>1320548204907.04</v>
      </c>
      <c r="AW25" s="36">
        <f>SUM(AX25:AY25)</f>
        <v>1320548204907.04</v>
      </c>
      <c r="AX25" s="37">
        <v>1320548204907.04</v>
      </c>
      <c r="AY25" s="38"/>
      <c r="AZ25" s="39">
        <f>E25-(AI25+AV25)</f>
        <v>0</v>
      </c>
    </row>
    <row r="26" spans="1:52" x14ac:dyDescent="0.25">
      <c r="A26" s="32" t="s">
        <v>96</v>
      </c>
      <c r="B26" s="33" t="s">
        <v>1153</v>
      </c>
      <c r="C26" s="34" t="s">
        <v>1150</v>
      </c>
      <c r="D26" s="34" t="s">
        <v>1151</v>
      </c>
      <c r="E26" s="35">
        <f>F26+O26+R26+Z26+AB26+AG26</f>
        <v>18616601437549.32</v>
      </c>
      <c r="F26" s="36">
        <f>SUM(G26:N26)</f>
        <v>2027613806985.3301</v>
      </c>
      <c r="G26" s="37">
        <v>336609792896.25</v>
      </c>
      <c r="H26" s="38"/>
      <c r="I26" s="37">
        <v>1542541822882.0801</v>
      </c>
      <c r="J26" s="38"/>
      <c r="K26" s="38"/>
      <c r="L26" s="37">
        <v>2721460796</v>
      </c>
      <c r="M26" s="37">
        <v>145740730411</v>
      </c>
      <c r="N26" s="38"/>
      <c r="O26" s="36">
        <f>SUM(P26:Q26)</f>
        <v>3469649740656.1001</v>
      </c>
      <c r="P26" s="38"/>
      <c r="Q26" s="37">
        <v>3469649740656.1001</v>
      </c>
      <c r="R26" s="36">
        <f>SUM(S26:Y26)</f>
        <v>11345694757369.09</v>
      </c>
      <c r="S26" s="37">
        <v>4908160075088</v>
      </c>
      <c r="T26" s="37">
        <v>2779673553888</v>
      </c>
      <c r="U26" s="37">
        <v>4467056226389.2002</v>
      </c>
      <c r="V26" s="37">
        <v>9313180517291</v>
      </c>
      <c r="W26" s="37">
        <v>280183866534.59003</v>
      </c>
      <c r="X26" s="37">
        <v>36835367272.300003</v>
      </c>
      <c r="Y26" s="37">
        <v>-10439394849094</v>
      </c>
      <c r="Z26" s="36">
        <f>SUM(AA26)</f>
        <v>0</v>
      </c>
      <c r="AA26" s="38"/>
      <c r="AB26" s="36">
        <f>SUM(AC26:AF26)</f>
        <v>1773643132538.8</v>
      </c>
      <c r="AC26" s="37">
        <v>2379731724</v>
      </c>
      <c r="AD26" s="38"/>
      <c r="AE26" s="37">
        <v>15021588915</v>
      </c>
      <c r="AF26" s="37">
        <v>1756241811899.8</v>
      </c>
      <c r="AG26" s="36">
        <f>SUM(AH26)</f>
        <v>0</v>
      </c>
      <c r="AH26" s="38"/>
      <c r="AI26" s="35">
        <f>AJ26+AQ26+AT26</f>
        <v>481658220742.26996</v>
      </c>
      <c r="AJ26" s="36">
        <f>SUM(AK26:AP26)</f>
        <v>481658220742.26996</v>
      </c>
      <c r="AK26" s="37">
        <v>12054738</v>
      </c>
      <c r="AL26" s="38"/>
      <c r="AM26" s="38"/>
      <c r="AN26" s="37">
        <v>1177181089.97</v>
      </c>
      <c r="AO26" s="37">
        <v>424561718638</v>
      </c>
      <c r="AP26" s="37">
        <v>55907266276.300003</v>
      </c>
      <c r="AQ26" s="36">
        <f>SUM(AR26:AS26)</f>
        <v>0</v>
      </c>
      <c r="AR26" s="38"/>
      <c r="AS26" s="38"/>
      <c r="AT26" s="36">
        <f>AU26</f>
        <v>0</v>
      </c>
      <c r="AU26" s="38"/>
      <c r="AV26" s="35">
        <f>AW26</f>
        <v>18134943216807</v>
      </c>
      <c r="AW26" s="36">
        <f>SUM(AX26:AY26)</f>
        <v>18134943216807</v>
      </c>
      <c r="AX26" s="37">
        <v>18134943216807</v>
      </c>
      <c r="AY26" s="38"/>
      <c r="AZ26" s="39">
        <f>E26-(AI26+AV26)</f>
        <v>5.078125E-2</v>
      </c>
    </row>
    <row r="27" spans="1:52" x14ac:dyDescent="0.25">
      <c r="A27" s="40" t="s">
        <v>97</v>
      </c>
      <c r="B27" s="33" t="s">
        <v>98</v>
      </c>
      <c r="C27" s="34" t="s">
        <v>1150</v>
      </c>
      <c r="D27" s="34" t="s">
        <v>1151</v>
      </c>
      <c r="E27" s="35">
        <f>F27+O27+R27+Z27+AB27+AG27</f>
        <v>3497418427563.3159</v>
      </c>
      <c r="F27" s="36">
        <f>SUM(G27:N27)</f>
        <v>98032675477.110001</v>
      </c>
      <c r="G27" s="37">
        <v>20246173301.440002</v>
      </c>
      <c r="H27" s="38"/>
      <c r="I27" s="37">
        <v>60267763106.990005</v>
      </c>
      <c r="J27" s="38"/>
      <c r="K27" s="38"/>
      <c r="L27" s="37">
        <v>28333333.34</v>
      </c>
      <c r="M27" s="37">
        <v>17490405735.34</v>
      </c>
      <c r="N27" s="38"/>
      <c r="O27" s="36">
        <f>SUM(P27:Q27)</f>
        <v>77283351159.400009</v>
      </c>
      <c r="P27" s="37">
        <v>9990748074.420002</v>
      </c>
      <c r="Q27" s="37">
        <v>67292603084.980003</v>
      </c>
      <c r="R27" s="36">
        <f>SUM(S27:Y27)</f>
        <v>3291137260091.9058</v>
      </c>
      <c r="S27" s="37">
        <v>863775710626</v>
      </c>
      <c r="T27" s="37">
        <v>399871820813.99597</v>
      </c>
      <c r="U27" s="37">
        <v>954843995762.45996</v>
      </c>
      <c r="V27" s="37">
        <v>1880909829923.3799</v>
      </c>
      <c r="W27" s="37">
        <v>124050132215.73</v>
      </c>
      <c r="X27" s="37">
        <v>19612999285</v>
      </c>
      <c r="Y27" s="37">
        <v>-951927228534.66003</v>
      </c>
      <c r="Z27" s="36">
        <f>SUM(AA27)</f>
        <v>0</v>
      </c>
      <c r="AA27" s="38"/>
      <c r="AB27" s="36">
        <f>SUM(AC27:AF27)</f>
        <v>30965140834.900002</v>
      </c>
      <c r="AC27" s="38"/>
      <c r="AD27" s="38"/>
      <c r="AE27" s="38"/>
      <c r="AF27" s="37">
        <v>30965140834.900002</v>
      </c>
      <c r="AG27" s="36">
        <f>SUM(AH27)</f>
        <v>0</v>
      </c>
      <c r="AH27" s="38"/>
      <c r="AI27" s="35">
        <f>AJ27+AQ27+AT27</f>
        <v>36014889353.489998</v>
      </c>
      <c r="AJ27" s="36">
        <f>SUM(AK27:AP27)</f>
        <v>36014889353.489998</v>
      </c>
      <c r="AK27" s="37">
        <v>228781496</v>
      </c>
      <c r="AL27" s="38"/>
      <c r="AM27" s="38"/>
      <c r="AN27" s="37">
        <v>4430555.5599999996</v>
      </c>
      <c r="AO27" s="37">
        <v>10938578108.709999</v>
      </c>
      <c r="AP27" s="37">
        <v>24843099193.220001</v>
      </c>
      <c r="AQ27" s="36">
        <f>SUM(AR27:AS27)</f>
        <v>0</v>
      </c>
      <c r="AR27" s="38"/>
      <c r="AS27" s="38"/>
      <c r="AT27" s="36">
        <f>AU27</f>
        <v>0</v>
      </c>
      <c r="AU27" s="38"/>
      <c r="AV27" s="35">
        <f>AW27</f>
        <v>3461403538209.8301</v>
      </c>
      <c r="AW27" s="36">
        <f>SUM(AX27:AY27)</f>
        <v>3461403538209.8301</v>
      </c>
      <c r="AX27" s="37">
        <v>3461403538209.8301</v>
      </c>
      <c r="AY27" s="38"/>
      <c r="AZ27" s="39">
        <f>E27-(AI27+AV27)</f>
        <v>-4.39453125E-3</v>
      </c>
    </row>
    <row r="28" spans="1:52" x14ac:dyDescent="0.25">
      <c r="A28" s="40" t="s">
        <v>99</v>
      </c>
      <c r="B28" s="33" t="s">
        <v>100</v>
      </c>
      <c r="C28" s="34" t="s">
        <v>1150</v>
      </c>
      <c r="D28" s="34" t="s">
        <v>1151</v>
      </c>
      <c r="E28" s="35">
        <f>F28+O28+R28+Z28+AB28+AG28</f>
        <v>2044203819038.2441</v>
      </c>
      <c r="F28" s="36">
        <f>SUM(G28:N28)</f>
        <v>168274000896.62</v>
      </c>
      <c r="G28" s="37">
        <v>124414291698.89</v>
      </c>
      <c r="H28" s="38"/>
      <c r="I28" s="37">
        <v>25761276551.09</v>
      </c>
      <c r="J28" s="38"/>
      <c r="K28" s="38"/>
      <c r="L28" s="38"/>
      <c r="M28" s="37">
        <v>18098432646.639999</v>
      </c>
      <c r="N28" s="38"/>
      <c r="O28" s="36">
        <f>SUM(P28:Q28)</f>
        <v>91517963450</v>
      </c>
      <c r="P28" s="38"/>
      <c r="Q28" s="37">
        <v>91517963450</v>
      </c>
      <c r="R28" s="36">
        <f>SUM(S28:Y28)</f>
        <v>1748786563762.1843</v>
      </c>
      <c r="S28" s="37">
        <v>377634353438.70001</v>
      </c>
      <c r="T28" s="37">
        <v>297456680195.81</v>
      </c>
      <c r="U28" s="37">
        <v>648546720348.15002</v>
      </c>
      <c r="V28" s="37">
        <v>1452415939753.564</v>
      </c>
      <c r="W28" s="37">
        <v>89979310848.449997</v>
      </c>
      <c r="X28" s="37">
        <v>6974548317</v>
      </c>
      <c r="Y28" s="37">
        <v>-1124220989139.49</v>
      </c>
      <c r="Z28" s="36">
        <f>SUM(AA28)</f>
        <v>0</v>
      </c>
      <c r="AA28" s="38"/>
      <c r="AB28" s="36">
        <f>SUM(AC28:AF28)</f>
        <v>35625290929.440002</v>
      </c>
      <c r="AC28" s="37">
        <v>298124773.5</v>
      </c>
      <c r="AD28" s="38"/>
      <c r="AE28" s="37">
        <v>1932091193.6900001</v>
      </c>
      <c r="AF28" s="37">
        <v>33395074962.25</v>
      </c>
      <c r="AG28" s="36">
        <f>SUM(AH28)</f>
        <v>0</v>
      </c>
      <c r="AH28" s="38"/>
      <c r="AI28" s="35">
        <f>AJ28+AQ28+AT28</f>
        <v>12551803173.15</v>
      </c>
      <c r="AJ28" s="36">
        <f>SUM(AK28:AP28)</f>
        <v>12551803173.15</v>
      </c>
      <c r="AK28" s="37">
        <v>12449424241.15</v>
      </c>
      <c r="AL28" s="38"/>
      <c r="AM28" s="38"/>
      <c r="AN28" s="37">
        <v>40501375</v>
      </c>
      <c r="AO28" s="37">
        <v>61877557</v>
      </c>
      <c r="AP28" s="38"/>
      <c r="AQ28" s="36">
        <f>SUM(AR28:AS28)</f>
        <v>0</v>
      </c>
      <c r="AR28" s="38"/>
      <c r="AS28" s="38"/>
      <c r="AT28" s="36">
        <f>AU28</f>
        <v>0</v>
      </c>
      <c r="AU28" s="38"/>
      <c r="AV28" s="35">
        <f>AW28</f>
        <v>2031652015865.0901</v>
      </c>
      <c r="AW28" s="36">
        <f>SUM(AX28:AY28)</f>
        <v>2031652015865.0901</v>
      </c>
      <c r="AX28" s="37">
        <v>2031652015865.0901</v>
      </c>
      <c r="AY28" s="38"/>
      <c r="AZ28" s="39">
        <f>E28-(AI28+AV28)</f>
        <v>4.150390625E-3</v>
      </c>
    </row>
    <row r="29" spans="1:52" x14ac:dyDescent="0.25">
      <c r="A29" s="40" t="s">
        <v>101</v>
      </c>
      <c r="B29" s="33" t="s">
        <v>102</v>
      </c>
      <c r="C29" s="34" t="s">
        <v>1150</v>
      </c>
      <c r="D29" s="34" t="s">
        <v>1151</v>
      </c>
      <c r="E29" s="35">
        <f>F29+O29+R29+Z29+AB29+AG29</f>
        <v>7388243974872.1807</v>
      </c>
      <c r="F29" s="36">
        <f>SUM(G29:N29)</f>
        <v>419234901850.65002</v>
      </c>
      <c r="G29" s="37">
        <v>83390124648.119995</v>
      </c>
      <c r="H29" s="38"/>
      <c r="I29" s="37">
        <v>297875058282.48004</v>
      </c>
      <c r="J29" s="38"/>
      <c r="K29" s="38"/>
      <c r="L29" s="38"/>
      <c r="M29" s="37">
        <v>37969718920.050003</v>
      </c>
      <c r="N29" s="38"/>
      <c r="O29" s="36">
        <f>SUM(P29:Q29)</f>
        <v>109571492079.84</v>
      </c>
      <c r="P29" s="38"/>
      <c r="Q29" s="37">
        <v>109571492079.84</v>
      </c>
      <c r="R29" s="36">
        <f>SUM(S29:Y29)</f>
        <v>6840336720771.3809</v>
      </c>
      <c r="S29" s="37">
        <v>2711599119384.7998</v>
      </c>
      <c r="T29" s="37">
        <v>602686357606.37</v>
      </c>
      <c r="U29" s="37">
        <v>1525262671366.3999</v>
      </c>
      <c r="V29" s="37">
        <v>4778026609718.7998</v>
      </c>
      <c r="W29" s="37">
        <v>133384988146.50999</v>
      </c>
      <c r="X29" s="37">
        <v>59744420433</v>
      </c>
      <c r="Y29" s="37">
        <v>-2970367445884.5</v>
      </c>
      <c r="Z29" s="36">
        <f>SUM(AA29)</f>
        <v>0</v>
      </c>
      <c r="AA29" s="38"/>
      <c r="AB29" s="36">
        <f>SUM(AC29:AF29)</f>
        <v>19100860170.309998</v>
      </c>
      <c r="AC29" s="38"/>
      <c r="AD29" s="37">
        <v>7826810000</v>
      </c>
      <c r="AE29" s="37">
        <v>2620586739</v>
      </c>
      <c r="AF29" s="37">
        <v>8653463431.3099995</v>
      </c>
      <c r="AG29" s="36">
        <f>SUM(AH29)</f>
        <v>0</v>
      </c>
      <c r="AH29" s="38"/>
      <c r="AI29" s="35">
        <f>AJ29+AQ29+AT29</f>
        <v>119488668072.94</v>
      </c>
      <c r="AJ29" s="36">
        <f>SUM(AK29:AP29)</f>
        <v>119488668072.94</v>
      </c>
      <c r="AK29" s="37">
        <v>4428694</v>
      </c>
      <c r="AL29" s="38"/>
      <c r="AM29" s="38"/>
      <c r="AN29" s="38"/>
      <c r="AO29" s="37">
        <v>30219553374.189999</v>
      </c>
      <c r="AP29" s="37">
        <v>89264686004.75</v>
      </c>
      <c r="AQ29" s="36">
        <f>SUM(AR29:AS29)</f>
        <v>0</v>
      </c>
      <c r="AR29" s="38"/>
      <c r="AS29" s="38"/>
      <c r="AT29" s="36">
        <f>AU29</f>
        <v>0</v>
      </c>
      <c r="AU29" s="38"/>
      <c r="AV29" s="35">
        <f>AW29</f>
        <v>7268755306799.2998</v>
      </c>
      <c r="AW29" s="36">
        <f>SUM(AX29:AY29)</f>
        <v>7268755306799.2998</v>
      </c>
      <c r="AX29" s="37">
        <v>7268755306799.2998</v>
      </c>
      <c r="AY29" s="38"/>
      <c r="AZ29" s="39">
        <f>E29-(AI29+AV29)</f>
        <v>-5.95703125E-2</v>
      </c>
    </row>
    <row r="30" spans="1:52" x14ac:dyDescent="0.25">
      <c r="A30" s="40" t="s">
        <v>103</v>
      </c>
      <c r="B30" s="33" t="s">
        <v>104</v>
      </c>
      <c r="C30" s="34" t="s">
        <v>1150</v>
      </c>
      <c r="D30" s="34" t="s">
        <v>1151</v>
      </c>
      <c r="E30" s="35">
        <f>F30+O30+R30+Z30+AB30+AG30</f>
        <v>2657602578249.0942</v>
      </c>
      <c r="F30" s="36">
        <f>SUM(G30:N30)</f>
        <v>281623266598.81006</v>
      </c>
      <c r="G30" s="37">
        <v>154810873824.64001</v>
      </c>
      <c r="H30" s="37">
        <v>85000000000</v>
      </c>
      <c r="I30" s="37">
        <v>28873421821.170002</v>
      </c>
      <c r="J30" s="38"/>
      <c r="K30" s="38"/>
      <c r="L30" s="38"/>
      <c r="M30" s="37">
        <v>12938970953</v>
      </c>
      <c r="N30" s="38"/>
      <c r="O30" s="36">
        <f>SUM(P30:Q30)</f>
        <v>20830856489</v>
      </c>
      <c r="P30" s="37">
        <v>938955250</v>
      </c>
      <c r="Q30" s="37">
        <v>19891901239</v>
      </c>
      <c r="R30" s="36">
        <f>SUM(S30:Y30)</f>
        <v>2336774331027.2842</v>
      </c>
      <c r="S30" s="37">
        <v>692075591599</v>
      </c>
      <c r="T30" s="37">
        <v>377153644408.10999</v>
      </c>
      <c r="U30" s="37">
        <v>671754815753.54004</v>
      </c>
      <c r="V30" s="37">
        <v>1804754663398.3</v>
      </c>
      <c r="W30" s="37">
        <v>72301553256</v>
      </c>
      <c r="X30" s="38"/>
      <c r="Y30" s="37">
        <v>-1281265937387.6663</v>
      </c>
      <c r="Z30" s="36">
        <f>SUM(AA30)</f>
        <v>0</v>
      </c>
      <c r="AA30" s="38"/>
      <c r="AB30" s="36">
        <f>SUM(AC30:AF30)</f>
        <v>18374124134</v>
      </c>
      <c r="AC30" s="37">
        <v>218081790</v>
      </c>
      <c r="AD30" s="38"/>
      <c r="AE30" s="38"/>
      <c r="AF30" s="37">
        <v>18156042344</v>
      </c>
      <c r="AG30" s="36">
        <f>SUM(AH30)</f>
        <v>0</v>
      </c>
      <c r="AH30" s="38"/>
      <c r="AI30" s="35">
        <f>AJ30+AQ30+AT30</f>
        <v>7368263349</v>
      </c>
      <c r="AJ30" s="36">
        <f>SUM(AK30:AP30)</f>
        <v>7368263349</v>
      </c>
      <c r="AK30" s="37">
        <v>153159264</v>
      </c>
      <c r="AL30" s="38"/>
      <c r="AM30" s="38"/>
      <c r="AN30" s="38"/>
      <c r="AO30" s="37">
        <v>7215104085</v>
      </c>
      <c r="AP30" s="38"/>
      <c r="AQ30" s="36">
        <f>SUM(AR30:AS30)</f>
        <v>0</v>
      </c>
      <c r="AR30" s="38"/>
      <c r="AS30" s="38"/>
      <c r="AT30" s="36">
        <f>AU30</f>
        <v>0</v>
      </c>
      <c r="AU30" s="38"/>
      <c r="AV30" s="35">
        <f>AW30</f>
        <v>2650234314900.0938</v>
      </c>
      <c r="AW30" s="36">
        <f>SUM(AX30:AY30)</f>
        <v>2650234314900.0938</v>
      </c>
      <c r="AX30" s="37">
        <v>2650234314900.0938</v>
      </c>
      <c r="AY30" s="38"/>
      <c r="AZ30" s="39">
        <f>E30-(AI30+AV30)</f>
        <v>0</v>
      </c>
    </row>
    <row r="31" spans="1:52" x14ac:dyDescent="0.25">
      <c r="A31" s="40" t="s">
        <v>105</v>
      </c>
      <c r="B31" s="33" t="s">
        <v>106</v>
      </c>
      <c r="C31" s="34" t="s">
        <v>1150</v>
      </c>
      <c r="D31" s="34" t="s">
        <v>1151</v>
      </c>
      <c r="E31" s="35">
        <f>F31+O31+R31+Z31+AB31+AG31</f>
        <v>2743998418227.6201</v>
      </c>
      <c r="F31" s="36">
        <f>SUM(G31:N31)</f>
        <v>147156379704.03998</v>
      </c>
      <c r="G31" s="37">
        <v>32096798689.84</v>
      </c>
      <c r="H31" s="38"/>
      <c r="I31" s="37">
        <v>85079422386.199997</v>
      </c>
      <c r="J31" s="38"/>
      <c r="K31" s="38"/>
      <c r="L31" s="37">
        <v>186266839</v>
      </c>
      <c r="M31" s="37">
        <v>29793891789</v>
      </c>
      <c r="N31" s="38"/>
      <c r="O31" s="36">
        <f>SUM(P31:Q31)</f>
        <v>59461331645.480003</v>
      </c>
      <c r="P31" s="38"/>
      <c r="Q31" s="37">
        <v>59461331645.480003</v>
      </c>
      <c r="R31" s="36">
        <f>SUM(S31:Y31)</f>
        <v>2487293952024.73</v>
      </c>
      <c r="S31" s="37">
        <v>833478600728.16003</v>
      </c>
      <c r="T31" s="37">
        <v>318888351627.16998</v>
      </c>
      <c r="U31" s="37">
        <v>825011258622.06006</v>
      </c>
      <c r="V31" s="37">
        <v>1603550879886.0601</v>
      </c>
      <c r="W31" s="37">
        <v>99867504302.729996</v>
      </c>
      <c r="X31" s="37">
        <v>61178900949.550003</v>
      </c>
      <c r="Y31" s="37">
        <v>-1254681544091</v>
      </c>
      <c r="Z31" s="36">
        <f>SUM(AA31)</f>
        <v>0</v>
      </c>
      <c r="AA31" s="38"/>
      <c r="AB31" s="36">
        <f>SUM(AC31:AF31)</f>
        <v>50086754853.370003</v>
      </c>
      <c r="AC31" s="37">
        <v>2465757388</v>
      </c>
      <c r="AD31" s="38"/>
      <c r="AE31" s="37">
        <v>1450111100</v>
      </c>
      <c r="AF31" s="37">
        <v>46170886365.370003</v>
      </c>
      <c r="AG31" s="36">
        <f>SUM(AH31)</f>
        <v>0</v>
      </c>
      <c r="AH31" s="38"/>
      <c r="AI31" s="35">
        <f>AJ31+AQ31+AT31</f>
        <v>137683218173.88</v>
      </c>
      <c r="AJ31" s="36">
        <f>SUM(AK31:AP31)</f>
        <v>120489785673.88</v>
      </c>
      <c r="AK31" s="37">
        <v>72923135</v>
      </c>
      <c r="AL31" s="38"/>
      <c r="AM31" s="38"/>
      <c r="AN31" s="37">
        <v>328312106</v>
      </c>
      <c r="AO31" s="37">
        <v>33265648685</v>
      </c>
      <c r="AP31" s="37">
        <v>86822901747.880005</v>
      </c>
      <c r="AQ31" s="36">
        <f>SUM(AR31:AS31)</f>
        <v>17193432500</v>
      </c>
      <c r="AR31" s="37">
        <v>17193432500</v>
      </c>
      <c r="AS31" s="38"/>
      <c r="AT31" s="36">
        <f>AU31</f>
        <v>0</v>
      </c>
      <c r="AU31" s="38"/>
      <c r="AV31" s="35">
        <f>AW31</f>
        <v>2606315200053.7402</v>
      </c>
      <c r="AW31" s="36">
        <f>SUM(AX31:AY31)</f>
        <v>2606315200053.7402</v>
      </c>
      <c r="AX31" s="37">
        <v>2606315200053.7402</v>
      </c>
      <c r="AY31" s="38"/>
      <c r="AZ31" s="39">
        <f>E31-(AI31+AV31)</f>
        <v>0</v>
      </c>
    </row>
    <row r="32" spans="1:52" x14ac:dyDescent="0.25">
      <c r="A32" s="40" t="s">
        <v>107</v>
      </c>
      <c r="B32" s="33" t="s">
        <v>108</v>
      </c>
      <c r="C32" s="34" t="s">
        <v>1150</v>
      </c>
      <c r="D32" s="34" t="s">
        <v>1151</v>
      </c>
      <c r="E32" s="35">
        <f>F32+O32+R32+Z32+AB32+AG32</f>
        <v>4065203938363.79</v>
      </c>
      <c r="F32" s="36">
        <f>SUM(G32:N32)</f>
        <v>329151344788.53998</v>
      </c>
      <c r="G32" s="37">
        <v>264938924196.35999</v>
      </c>
      <c r="H32" s="38"/>
      <c r="I32" s="37">
        <v>38397453836.270004</v>
      </c>
      <c r="J32" s="38"/>
      <c r="K32" s="38"/>
      <c r="L32" s="37">
        <v>437866187.81</v>
      </c>
      <c r="M32" s="37">
        <v>25377100568.099998</v>
      </c>
      <c r="N32" s="38"/>
      <c r="O32" s="36">
        <f>SUM(P32:Q32)</f>
        <v>23467580000</v>
      </c>
      <c r="P32" s="38"/>
      <c r="Q32" s="37">
        <v>23467580000</v>
      </c>
      <c r="R32" s="36">
        <f>SUM(S32:Y32)</f>
        <v>3556416769611.0103</v>
      </c>
      <c r="S32" s="37">
        <v>465559599143.96002</v>
      </c>
      <c r="T32" s="37">
        <v>457459305797.15002</v>
      </c>
      <c r="U32" s="37">
        <v>1104953306250.6499</v>
      </c>
      <c r="V32" s="37">
        <v>3090220339620.8701</v>
      </c>
      <c r="W32" s="37">
        <v>140753885809.73001</v>
      </c>
      <c r="X32" s="37">
        <v>4415855141.1700001</v>
      </c>
      <c r="Y32" s="37">
        <v>-1706945522152.52</v>
      </c>
      <c r="Z32" s="36">
        <f>SUM(AA32)</f>
        <v>0</v>
      </c>
      <c r="AA32" s="38"/>
      <c r="AB32" s="36">
        <f>SUM(AC32:AF32)</f>
        <v>156168243964.23999</v>
      </c>
      <c r="AC32" s="37">
        <v>966424811</v>
      </c>
      <c r="AD32" s="38"/>
      <c r="AE32" s="37">
        <v>2640000</v>
      </c>
      <c r="AF32" s="37">
        <v>155199179153.23999</v>
      </c>
      <c r="AG32" s="36">
        <f>SUM(AH32)</f>
        <v>0</v>
      </c>
      <c r="AH32" s="38"/>
      <c r="AI32" s="35">
        <f>AJ32+AQ32+AT32</f>
        <v>6039360143.8999996</v>
      </c>
      <c r="AJ32" s="36">
        <f>SUM(AK32:AP32)</f>
        <v>6039360143.8999996</v>
      </c>
      <c r="AK32" s="38"/>
      <c r="AL32" s="38"/>
      <c r="AM32" s="38"/>
      <c r="AN32" s="37">
        <v>102612879.90000001</v>
      </c>
      <c r="AO32" s="37">
        <v>5936747264</v>
      </c>
      <c r="AP32" s="38"/>
      <c r="AQ32" s="36">
        <f>SUM(AR32:AS32)</f>
        <v>0</v>
      </c>
      <c r="AR32" s="38"/>
      <c r="AS32" s="38"/>
      <c r="AT32" s="36">
        <f>AU32</f>
        <v>0</v>
      </c>
      <c r="AU32" s="38"/>
      <c r="AV32" s="35">
        <f>AW32</f>
        <v>4059164578219.8901</v>
      </c>
      <c r="AW32" s="36">
        <f>SUM(AX32:AY32)</f>
        <v>4059164578219.8901</v>
      </c>
      <c r="AX32" s="37">
        <v>4059164578219.8901</v>
      </c>
      <c r="AY32" s="38"/>
      <c r="AZ32" s="39">
        <f>E32-(AI32+AV32)</f>
        <v>0</v>
      </c>
    </row>
    <row r="33" spans="1:52" x14ac:dyDescent="0.25">
      <c r="A33" s="40" t="s">
        <v>109</v>
      </c>
      <c r="B33" s="33" t="s">
        <v>110</v>
      </c>
      <c r="C33" s="34" t="s">
        <v>1150</v>
      </c>
      <c r="D33" s="34" t="s">
        <v>1151</v>
      </c>
      <c r="E33" s="35">
        <f>F33+O33+R33+Z33+AB33+AG33</f>
        <v>2024586547437.8401</v>
      </c>
      <c r="F33" s="36">
        <f>SUM(G33:N33)</f>
        <v>132022836612.10999</v>
      </c>
      <c r="G33" s="37">
        <v>117803060266.31999</v>
      </c>
      <c r="H33" s="38"/>
      <c r="I33" s="37">
        <v>3885378867.7900009</v>
      </c>
      <c r="J33" s="38"/>
      <c r="K33" s="38"/>
      <c r="L33" s="38"/>
      <c r="M33" s="37">
        <v>10334397478</v>
      </c>
      <c r="N33" s="38"/>
      <c r="O33" s="36">
        <f>SUM(P33:Q33)</f>
        <v>53128481361.730003</v>
      </c>
      <c r="P33" s="38"/>
      <c r="Q33" s="37">
        <v>53128481361.730003</v>
      </c>
      <c r="R33" s="36">
        <f>SUM(S33:Y33)</f>
        <v>1687167429258</v>
      </c>
      <c r="S33" s="37">
        <v>310081874637</v>
      </c>
      <c r="T33" s="37">
        <v>365781565932</v>
      </c>
      <c r="U33" s="37">
        <v>796056167475</v>
      </c>
      <c r="V33" s="37">
        <v>1638899569277</v>
      </c>
      <c r="W33" s="37">
        <v>113727984586</v>
      </c>
      <c r="X33" s="37">
        <v>32445334683</v>
      </c>
      <c r="Y33" s="37">
        <v>-1569825067332</v>
      </c>
      <c r="Z33" s="36">
        <f>SUM(AA33)</f>
        <v>0</v>
      </c>
      <c r="AA33" s="38"/>
      <c r="AB33" s="36">
        <f>SUM(AC33:AF33)</f>
        <v>152267800206</v>
      </c>
      <c r="AC33" s="38"/>
      <c r="AD33" s="37">
        <v>907200000</v>
      </c>
      <c r="AE33" s="37">
        <v>99600000</v>
      </c>
      <c r="AF33" s="37">
        <v>151261000206</v>
      </c>
      <c r="AG33" s="36">
        <f>SUM(AH33)</f>
        <v>0</v>
      </c>
      <c r="AH33" s="38"/>
      <c r="AI33" s="35">
        <f>AJ33+AQ33+AT33</f>
        <v>55824146</v>
      </c>
      <c r="AJ33" s="36">
        <f>SUM(AK33:AP33)</f>
        <v>55824146</v>
      </c>
      <c r="AK33" s="37">
        <v>55824146</v>
      </c>
      <c r="AL33" s="38"/>
      <c r="AM33" s="38"/>
      <c r="AN33" s="38"/>
      <c r="AO33" s="38"/>
      <c r="AP33" s="38"/>
      <c r="AQ33" s="36">
        <f>SUM(AR33:AS33)</f>
        <v>0</v>
      </c>
      <c r="AR33" s="38"/>
      <c r="AS33" s="38"/>
      <c r="AT33" s="36">
        <f>AU33</f>
        <v>0</v>
      </c>
      <c r="AU33" s="38"/>
      <c r="AV33" s="35">
        <f>AW33</f>
        <v>2024530723291.8</v>
      </c>
      <c r="AW33" s="36">
        <f>SUM(AX33:AY33)</f>
        <v>2024530723291.8</v>
      </c>
      <c r="AX33" s="37">
        <v>2024530723291.8</v>
      </c>
      <c r="AY33" s="38"/>
      <c r="AZ33" s="39">
        <f>E33-(AI33+AV33)</f>
        <v>4.00390625E-2</v>
      </c>
    </row>
    <row r="34" spans="1:52" x14ac:dyDescent="0.25">
      <c r="A34" s="40" t="s">
        <v>111</v>
      </c>
      <c r="B34" s="33" t="s">
        <v>112</v>
      </c>
      <c r="C34" s="34" t="s">
        <v>1150</v>
      </c>
      <c r="D34" s="34" t="s">
        <v>1154</v>
      </c>
      <c r="E34" s="41">
        <f>F34+O34+R34+Z34+AB34+AG34</f>
        <v>2088344627214.1396</v>
      </c>
      <c r="F34" s="42">
        <f>SUM(G34:N34)</f>
        <v>111218094669.8</v>
      </c>
      <c r="G34" s="43">
        <v>78483960484.990005</v>
      </c>
      <c r="H34" s="43"/>
      <c r="I34" s="43">
        <v>26641616392.610001</v>
      </c>
      <c r="J34" s="43">
        <v>1094404785</v>
      </c>
      <c r="K34" s="43">
        <v>-2958778118.1999998</v>
      </c>
      <c r="L34" s="43"/>
      <c r="M34" s="43">
        <v>7956891125.3999996</v>
      </c>
      <c r="N34" s="43"/>
      <c r="O34" s="42">
        <f>SUM(P34:Q34)</f>
        <v>74245673204.580002</v>
      </c>
      <c r="P34" s="43">
        <v>1126236889.24</v>
      </c>
      <c r="Q34" s="43">
        <v>73119436315.339996</v>
      </c>
      <c r="R34" s="42">
        <f>SUM(S34:Y34)</f>
        <v>1708648093632.9097</v>
      </c>
      <c r="S34" s="43">
        <v>304890420258.12</v>
      </c>
      <c r="T34" s="43">
        <v>279131085742.59998</v>
      </c>
      <c r="U34" s="43">
        <v>592254160537.38</v>
      </c>
      <c r="V34" s="43">
        <v>977981700737</v>
      </c>
      <c r="W34" s="43">
        <v>1976554060</v>
      </c>
      <c r="X34" s="43">
        <v>137679206012.48999</v>
      </c>
      <c r="Y34" s="43">
        <v>-585265033714.68005</v>
      </c>
      <c r="Z34" s="42">
        <f>SUM(AA34)</f>
        <v>0</v>
      </c>
      <c r="AA34" s="43"/>
      <c r="AB34" s="42">
        <f>SUM(AC34:AF34)</f>
        <v>194232765706.85001</v>
      </c>
      <c r="AC34" s="43"/>
      <c r="AD34" s="43"/>
      <c r="AE34" s="43">
        <v>0</v>
      </c>
      <c r="AF34" s="43">
        <v>194232765706.85001</v>
      </c>
      <c r="AG34" s="42">
        <f>SUM(AH34)</f>
        <v>0</v>
      </c>
      <c r="AH34" s="43"/>
      <c r="AI34" s="41">
        <f>AJ34+AQ34+AT34</f>
        <v>15589232132</v>
      </c>
      <c r="AJ34" s="42">
        <f>SUM(AK34:AP34)</f>
        <v>15589232132</v>
      </c>
      <c r="AK34" s="43"/>
      <c r="AL34" s="43"/>
      <c r="AM34" s="43"/>
      <c r="AN34" s="43"/>
      <c r="AO34" s="43">
        <v>11772025332</v>
      </c>
      <c r="AP34" s="43">
        <v>3817206800</v>
      </c>
      <c r="AQ34" s="42">
        <f>SUM(AR34:AS34)</f>
        <v>0</v>
      </c>
      <c r="AR34" s="43"/>
      <c r="AS34" s="43"/>
      <c r="AT34" s="42">
        <f>AU34</f>
        <v>0</v>
      </c>
      <c r="AU34" s="43"/>
      <c r="AV34" s="41">
        <f>AW34</f>
        <v>2072755395082.1399</v>
      </c>
      <c r="AW34" s="42">
        <f>SUM(AX34:AY34)</f>
        <v>2072755395082.1399</v>
      </c>
      <c r="AX34" s="43">
        <v>2072755395082.1399</v>
      </c>
      <c r="AY34" s="43"/>
      <c r="AZ34" s="44">
        <f>E34-(AI34+AV34)</f>
        <v>0</v>
      </c>
    </row>
    <row r="35" spans="1:52" x14ac:dyDescent="0.25">
      <c r="A35" s="40" t="s">
        <v>113</v>
      </c>
      <c r="B35" s="33" t="s">
        <v>114</v>
      </c>
      <c r="C35" s="34" t="s">
        <v>1150</v>
      </c>
      <c r="D35" s="34" t="s">
        <v>1151</v>
      </c>
      <c r="E35" s="35">
        <f>F35+O35+R35+Z35+AB35+AG35</f>
        <v>3284346761838.8198</v>
      </c>
      <c r="F35" s="36">
        <f>SUM(G35:N35)</f>
        <v>169146863198.04999</v>
      </c>
      <c r="G35" s="37">
        <v>96151275026.230011</v>
      </c>
      <c r="H35" s="38"/>
      <c r="I35" s="37">
        <v>53749358542.169991</v>
      </c>
      <c r="J35" s="38"/>
      <c r="K35" s="37">
        <v>-903247010.37</v>
      </c>
      <c r="L35" s="38"/>
      <c r="M35" s="37">
        <v>20149476640.02</v>
      </c>
      <c r="N35" s="38"/>
      <c r="O35" s="36">
        <f>SUM(P35:Q35)</f>
        <v>111760528356.10001</v>
      </c>
      <c r="P35" s="37">
        <v>296800000</v>
      </c>
      <c r="Q35" s="37">
        <v>111463728356.10001</v>
      </c>
      <c r="R35" s="36">
        <f>SUM(S35:Y35)</f>
        <v>2819634843374.0498</v>
      </c>
      <c r="S35" s="37">
        <v>597056234624</v>
      </c>
      <c r="T35" s="37">
        <v>377371119298.13</v>
      </c>
      <c r="U35" s="37">
        <v>1316712964651.2</v>
      </c>
      <c r="V35" s="37">
        <v>1931891137470.8999</v>
      </c>
      <c r="W35" s="37">
        <v>217008175288.26999</v>
      </c>
      <c r="X35" s="38"/>
      <c r="Y35" s="37">
        <v>-1620404787958.45</v>
      </c>
      <c r="Z35" s="36">
        <f>SUM(AA35)</f>
        <v>0</v>
      </c>
      <c r="AA35" s="38"/>
      <c r="AB35" s="36">
        <f>SUM(AC35:AF35)</f>
        <v>183804526910.62</v>
      </c>
      <c r="AC35" s="37">
        <v>606447010.37</v>
      </c>
      <c r="AD35" s="38"/>
      <c r="AE35" s="37">
        <v>0</v>
      </c>
      <c r="AF35" s="37">
        <v>183198079900.25</v>
      </c>
      <c r="AG35" s="36">
        <f>SUM(AH35)</f>
        <v>0</v>
      </c>
      <c r="AH35" s="38"/>
      <c r="AI35" s="35">
        <f>AJ35+AQ35+AT35</f>
        <v>169623353040.32001</v>
      </c>
      <c r="AJ35" s="36">
        <f>SUM(AK35:AP35)</f>
        <v>109204889296.32001</v>
      </c>
      <c r="AK35" s="37">
        <v>1534373704</v>
      </c>
      <c r="AL35" s="37">
        <v>6951557544</v>
      </c>
      <c r="AM35" s="37">
        <v>78435303512</v>
      </c>
      <c r="AN35" s="37">
        <v>15323277777.77</v>
      </c>
      <c r="AO35" s="37">
        <v>6950603258.5500002</v>
      </c>
      <c r="AP35" s="37">
        <v>9773500</v>
      </c>
      <c r="AQ35" s="36">
        <f>SUM(AR35:AS35)</f>
        <v>60418463744</v>
      </c>
      <c r="AR35" s="37">
        <v>60418463744</v>
      </c>
      <c r="AS35" s="38"/>
      <c r="AT35" s="36">
        <f>AU35</f>
        <v>0</v>
      </c>
      <c r="AU35" s="38"/>
      <c r="AV35" s="35">
        <f>AW35</f>
        <v>3114723408798.5</v>
      </c>
      <c r="AW35" s="36">
        <f>SUM(AX35:AY35)</f>
        <v>3114723408798.5</v>
      </c>
      <c r="AX35" s="37">
        <v>3114723408798.5</v>
      </c>
      <c r="AY35" s="38"/>
      <c r="AZ35" s="39">
        <f>E35-(AI35+AV35)</f>
        <v>0</v>
      </c>
    </row>
    <row r="36" spans="1:52" x14ac:dyDescent="0.25">
      <c r="A36" s="40" t="s">
        <v>115</v>
      </c>
      <c r="B36" s="33" t="s">
        <v>116</v>
      </c>
      <c r="C36" s="34" t="s">
        <v>1150</v>
      </c>
      <c r="D36" s="34" t="s">
        <v>1151</v>
      </c>
      <c r="E36" s="35">
        <f>F36+O36+R36+Z36+AB36+AG36</f>
        <v>2640640634722.6001</v>
      </c>
      <c r="F36" s="36">
        <f>SUM(G36:N36)</f>
        <v>135679192122.87</v>
      </c>
      <c r="G36" s="37">
        <v>105492187600.62</v>
      </c>
      <c r="H36" s="38"/>
      <c r="I36" s="37">
        <v>10141531665.73</v>
      </c>
      <c r="J36" s="38"/>
      <c r="K36" s="38"/>
      <c r="L36" s="38"/>
      <c r="M36" s="37">
        <v>20045472856.52</v>
      </c>
      <c r="N36" s="38"/>
      <c r="O36" s="36">
        <f>SUM(P36:Q36)</f>
        <v>193527252010.25</v>
      </c>
      <c r="P36" s="38"/>
      <c r="Q36" s="37">
        <v>193527252010.25</v>
      </c>
      <c r="R36" s="36">
        <f>SUM(S36:Y36)</f>
        <v>1978602597906.4802</v>
      </c>
      <c r="S36" s="37">
        <v>169796319053.56</v>
      </c>
      <c r="T36" s="37">
        <v>371785657204.40002</v>
      </c>
      <c r="U36" s="37">
        <v>853107572499.12</v>
      </c>
      <c r="V36" s="37">
        <v>1884205411818.2</v>
      </c>
      <c r="W36" s="37">
        <v>79368100265</v>
      </c>
      <c r="X36" s="37">
        <v>2207819891</v>
      </c>
      <c r="Y36" s="37">
        <v>-1381868282824.8</v>
      </c>
      <c r="Z36" s="36">
        <f>SUM(AA36)</f>
        <v>0</v>
      </c>
      <c r="AA36" s="38"/>
      <c r="AB36" s="36">
        <f>SUM(AC36:AF36)</f>
        <v>332831592683</v>
      </c>
      <c r="AC36" s="37">
        <v>20488864186</v>
      </c>
      <c r="AD36" s="38"/>
      <c r="AE36" s="37">
        <v>155510903497</v>
      </c>
      <c r="AF36" s="37">
        <v>156831825000</v>
      </c>
      <c r="AG36" s="36">
        <f>SUM(AH36)</f>
        <v>0</v>
      </c>
      <c r="AH36" s="38"/>
      <c r="AI36" s="35">
        <f>AJ36+AQ36+AT36</f>
        <v>2730021301</v>
      </c>
      <c r="AJ36" s="36">
        <f>SUM(AK36:AP36)</f>
        <v>2730021301</v>
      </c>
      <c r="AK36" s="38"/>
      <c r="AL36" s="38"/>
      <c r="AM36" s="38"/>
      <c r="AN36" s="37">
        <v>62437400</v>
      </c>
      <c r="AO36" s="37">
        <v>2667583901</v>
      </c>
      <c r="AP36" s="38"/>
      <c r="AQ36" s="36">
        <f>SUM(AR36:AS36)</f>
        <v>0</v>
      </c>
      <c r="AR36" s="38"/>
      <c r="AS36" s="38"/>
      <c r="AT36" s="36">
        <f>AU36</f>
        <v>0</v>
      </c>
      <c r="AU36" s="38"/>
      <c r="AV36" s="35">
        <f>AW36</f>
        <v>2482931349622.1001</v>
      </c>
      <c r="AW36" s="36">
        <f>SUM(AX36:AY36)</f>
        <v>2482931349622.1001</v>
      </c>
      <c r="AX36" s="37">
        <v>2482931349622.1001</v>
      </c>
      <c r="AY36" s="38"/>
      <c r="AZ36" s="39">
        <f>E36-(AI36+AV36)</f>
        <v>154979263799.5</v>
      </c>
    </row>
    <row r="37" spans="1:52" x14ac:dyDescent="0.25">
      <c r="A37" s="40" t="s">
        <v>117</v>
      </c>
      <c r="B37" s="33" t="s">
        <v>118</v>
      </c>
      <c r="C37" s="34" t="s">
        <v>1150</v>
      </c>
      <c r="D37" s="34" t="s">
        <v>1151</v>
      </c>
      <c r="E37" s="35">
        <f>F37+O37+R37+Z37+AB37+AG37</f>
        <v>1683865815081.7947</v>
      </c>
      <c r="F37" s="36">
        <f>SUM(G37:N37)</f>
        <v>111208256305.80702</v>
      </c>
      <c r="G37" s="37">
        <v>74980444607.210007</v>
      </c>
      <c r="H37" s="38"/>
      <c r="I37" s="37">
        <v>27634703635.580002</v>
      </c>
      <c r="J37" s="38"/>
      <c r="K37" s="38"/>
      <c r="L37" s="37">
        <v>82449666.666999996</v>
      </c>
      <c r="M37" s="37">
        <v>8510658396.3500004</v>
      </c>
      <c r="N37" s="38"/>
      <c r="O37" s="36">
        <f>SUM(P37:Q37)</f>
        <v>46791330882.010002</v>
      </c>
      <c r="P37" s="38"/>
      <c r="Q37" s="37">
        <v>46791330882.010002</v>
      </c>
      <c r="R37" s="36">
        <f>SUM(S37:Y37)</f>
        <v>1452766802992.5078</v>
      </c>
      <c r="S37" s="37">
        <v>143945268068.69</v>
      </c>
      <c r="T37" s="37">
        <v>349898124519.04999</v>
      </c>
      <c r="U37" s="37">
        <v>684403043890.41003</v>
      </c>
      <c r="V37" s="37">
        <v>1190979913031.73</v>
      </c>
      <c r="W37" s="37">
        <v>51302478567.440002</v>
      </c>
      <c r="X37" s="37">
        <v>9852636783.3099995</v>
      </c>
      <c r="Y37" s="37">
        <v>-977614661868.12195</v>
      </c>
      <c r="Z37" s="36">
        <f>SUM(AA37)</f>
        <v>0</v>
      </c>
      <c r="AA37" s="38"/>
      <c r="AB37" s="36">
        <f>SUM(AC37:AF37)</f>
        <v>73099424901.470001</v>
      </c>
      <c r="AC37" s="38"/>
      <c r="AD37" s="38"/>
      <c r="AE37" s="38"/>
      <c r="AF37" s="37">
        <v>73099424901.470001</v>
      </c>
      <c r="AG37" s="36">
        <f>SUM(AH37)</f>
        <v>0</v>
      </c>
      <c r="AH37" s="38"/>
      <c r="AI37" s="35">
        <f>AJ37+AQ37+AT37</f>
        <v>60610519094.529999</v>
      </c>
      <c r="AJ37" s="36">
        <f>SUM(AK37:AP37)</f>
        <v>60610519094.529999</v>
      </c>
      <c r="AK37" s="37">
        <v>99699845</v>
      </c>
      <c r="AL37" s="38"/>
      <c r="AM37" s="38"/>
      <c r="AN37" s="37">
        <v>30486875</v>
      </c>
      <c r="AO37" s="37">
        <v>18579672332.950001</v>
      </c>
      <c r="AP37" s="37">
        <v>41900660041.580002</v>
      </c>
      <c r="AQ37" s="36">
        <f>SUM(AR37:AS37)</f>
        <v>0</v>
      </c>
      <c r="AR37" s="38"/>
      <c r="AS37" s="38"/>
      <c r="AT37" s="36">
        <f>AU37</f>
        <v>0</v>
      </c>
      <c r="AU37" s="38"/>
      <c r="AV37" s="35">
        <f>AW37</f>
        <v>1623255295987.2681</v>
      </c>
      <c r="AW37" s="36">
        <f>SUM(AX37:AY37)</f>
        <v>1623255295987.2681</v>
      </c>
      <c r="AX37" s="37">
        <v>1623255295987.2681</v>
      </c>
      <c r="AY37" s="38"/>
      <c r="AZ37" s="39">
        <f>E37-(AI37+AV37)</f>
        <v>-3.41796875E-3</v>
      </c>
    </row>
    <row r="38" spans="1:52" x14ac:dyDescent="0.25">
      <c r="A38" s="40" t="s">
        <v>119</v>
      </c>
      <c r="B38" s="33" t="s">
        <v>120</v>
      </c>
      <c r="C38" s="34" t="s">
        <v>1150</v>
      </c>
      <c r="D38" s="34" t="s">
        <v>1151</v>
      </c>
      <c r="E38" s="35">
        <f>F38+O38+R38+Z38+AB38+AG38</f>
        <v>2091741973596.5317</v>
      </c>
      <c r="F38" s="36">
        <f>SUM(G38:N38)</f>
        <v>109192778115.642</v>
      </c>
      <c r="G38" s="37">
        <v>70915008426.281998</v>
      </c>
      <c r="H38" s="38"/>
      <c r="I38" s="37">
        <v>29753129785.139999</v>
      </c>
      <c r="J38" s="38"/>
      <c r="K38" s="38"/>
      <c r="L38" s="38"/>
      <c r="M38" s="37">
        <v>8524639904.2200003</v>
      </c>
      <c r="N38" s="38"/>
      <c r="O38" s="36">
        <f>SUM(P38:Q38)</f>
        <v>72049699962</v>
      </c>
      <c r="P38" s="37">
        <v>3522788739</v>
      </c>
      <c r="Q38" s="37">
        <v>68526911223</v>
      </c>
      <c r="R38" s="36">
        <f>SUM(S38:Y38)</f>
        <v>1854543577710.8896</v>
      </c>
      <c r="S38" s="37">
        <v>795151725682</v>
      </c>
      <c r="T38" s="37">
        <v>292574587734.37</v>
      </c>
      <c r="U38" s="37">
        <v>577894494203.71997</v>
      </c>
      <c r="V38" s="37">
        <v>1139752391780.8</v>
      </c>
      <c r="W38" s="37">
        <v>10429199017</v>
      </c>
      <c r="X38" s="37">
        <v>2788932198</v>
      </c>
      <c r="Y38" s="37">
        <v>-964047752905</v>
      </c>
      <c r="Z38" s="36">
        <f>SUM(AA38)</f>
        <v>0</v>
      </c>
      <c r="AA38" s="38"/>
      <c r="AB38" s="36">
        <f>SUM(AC38:AF38)</f>
        <v>55955917808</v>
      </c>
      <c r="AC38" s="38"/>
      <c r="AD38" s="38"/>
      <c r="AE38" s="37">
        <v>260322496</v>
      </c>
      <c r="AF38" s="37">
        <v>55695595312</v>
      </c>
      <c r="AG38" s="36">
        <f>SUM(AH38)</f>
        <v>0</v>
      </c>
      <c r="AH38" s="38"/>
      <c r="AI38" s="35">
        <f>AJ38+AQ38+AT38</f>
        <v>16927148849.43</v>
      </c>
      <c r="AJ38" s="36">
        <f>SUM(AK38:AP38)</f>
        <v>12940480680.629999</v>
      </c>
      <c r="AK38" s="38"/>
      <c r="AL38" s="38"/>
      <c r="AM38" s="38"/>
      <c r="AN38" s="37">
        <v>28400000</v>
      </c>
      <c r="AO38" s="37">
        <v>12827739229</v>
      </c>
      <c r="AP38" s="37">
        <v>84341451.629999995</v>
      </c>
      <c r="AQ38" s="36">
        <f>SUM(AR38:AS38)</f>
        <v>3986668168.8000002</v>
      </c>
      <c r="AR38" s="37">
        <v>3986668168.8000002</v>
      </c>
      <c r="AS38" s="38"/>
      <c r="AT38" s="36">
        <f>AU38</f>
        <v>0</v>
      </c>
      <c r="AU38" s="38"/>
      <c r="AV38" s="35">
        <f>AW38</f>
        <v>2074814824747.1001</v>
      </c>
      <c r="AW38" s="36">
        <f>SUM(AX38:AY38)</f>
        <v>2074814824747.1001</v>
      </c>
      <c r="AX38" s="37">
        <v>2074814824747.1001</v>
      </c>
      <c r="AY38" s="38"/>
      <c r="AZ38" s="39">
        <f>E38-(AI38+AV38)</f>
        <v>0</v>
      </c>
    </row>
    <row r="39" spans="1:52" x14ac:dyDescent="0.25">
      <c r="A39" s="32" t="s">
        <v>121</v>
      </c>
      <c r="B39" s="33" t="s">
        <v>122</v>
      </c>
      <c r="C39" s="34" t="s">
        <v>1150</v>
      </c>
      <c r="D39" s="34" t="s">
        <v>1151</v>
      </c>
      <c r="E39" s="35">
        <f>F39+O39+R39+Z39+AB39+AG39</f>
        <v>1827631250055.6597</v>
      </c>
      <c r="F39" s="36">
        <f>SUM(G39:N39)</f>
        <v>99858063650.029999</v>
      </c>
      <c r="G39" s="37">
        <v>53376470887.620003</v>
      </c>
      <c r="H39" s="38"/>
      <c r="I39" s="37">
        <v>28709310404.980003</v>
      </c>
      <c r="J39" s="38"/>
      <c r="K39" s="38"/>
      <c r="L39" s="38"/>
      <c r="M39" s="37">
        <v>17772282357.43</v>
      </c>
      <c r="N39" s="38"/>
      <c r="O39" s="36">
        <f>SUM(P39:Q39)</f>
        <v>30716234634.93</v>
      </c>
      <c r="P39" s="38"/>
      <c r="Q39" s="37">
        <v>30716234634.93</v>
      </c>
      <c r="R39" s="36">
        <f>SUM(S39:Y39)</f>
        <v>1550579828626.0498</v>
      </c>
      <c r="S39" s="37">
        <v>424135216984.09998</v>
      </c>
      <c r="T39" s="37">
        <v>286768520797.52002</v>
      </c>
      <c r="U39" s="37">
        <v>481496597129.40002</v>
      </c>
      <c r="V39" s="37">
        <v>1092281061341.98</v>
      </c>
      <c r="W39" s="37">
        <v>12546299789.049999</v>
      </c>
      <c r="X39" s="37">
        <v>53836971046</v>
      </c>
      <c r="Y39" s="37">
        <v>-800484838462</v>
      </c>
      <c r="Z39" s="36">
        <f>SUM(AA39)</f>
        <v>0</v>
      </c>
      <c r="AA39" s="38"/>
      <c r="AB39" s="36">
        <f>SUM(AC39:AF39)</f>
        <v>146477123144.64999</v>
      </c>
      <c r="AC39" s="38"/>
      <c r="AD39" s="38"/>
      <c r="AE39" s="37">
        <v>2518601917</v>
      </c>
      <c r="AF39" s="37">
        <v>143958521227.64999</v>
      </c>
      <c r="AG39" s="36">
        <f>SUM(AH39)</f>
        <v>0</v>
      </c>
      <c r="AH39" s="38"/>
      <c r="AI39" s="35">
        <f>AJ39+AQ39+AT39</f>
        <v>52011541891.800003</v>
      </c>
      <c r="AJ39" s="36">
        <f>SUM(AK39:AP39)</f>
        <v>52011541891.800003</v>
      </c>
      <c r="AK39" s="37">
        <v>390424873</v>
      </c>
      <c r="AL39" s="38"/>
      <c r="AM39" s="38"/>
      <c r="AN39" s="37">
        <v>528491821.80000001</v>
      </c>
      <c r="AO39" s="37">
        <v>1245211532</v>
      </c>
      <c r="AP39" s="37">
        <v>49847413665</v>
      </c>
      <c r="AQ39" s="36">
        <f>SUM(AR39:AS39)</f>
        <v>0</v>
      </c>
      <c r="AR39" s="38"/>
      <c r="AS39" s="38"/>
      <c r="AT39" s="36">
        <f>AU39</f>
        <v>0</v>
      </c>
      <c r="AU39" s="38"/>
      <c r="AV39" s="35">
        <f>AW39</f>
        <v>1775619708163.8601</v>
      </c>
      <c r="AW39" s="36">
        <f>SUM(AX39:AY39)</f>
        <v>1775619708163.8601</v>
      </c>
      <c r="AX39" s="37">
        <v>1775619708163.8601</v>
      </c>
      <c r="AY39" s="38"/>
      <c r="AZ39" s="39">
        <f>E39-(AI39+AV39)</f>
        <v>0</v>
      </c>
    </row>
    <row r="40" spans="1:52" x14ac:dyDescent="0.25">
      <c r="A40" s="32" t="s">
        <v>123</v>
      </c>
      <c r="B40" s="33" t="s">
        <v>124</v>
      </c>
      <c r="C40" s="34" t="s">
        <v>1150</v>
      </c>
      <c r="D40" s="34" t="s">
        <v>1151</v>
      </c>
      <c r="E40" s="35">
        <f>F40+O40+R40+Z40+AB40+AG40</f>
        <v>1340221823506.7898</v>
      </c>
      <c r="F40" s="36">
        <f>SUM(G40:N40)</f>
        <v>64343195216.710007</v>
      </c>
      <c r="G40" s="37">
        <v>8762911437.2600002</v>
      </c>
      <c r="H40" s="38"/>
      <c r="I40" s="37">
        <v>45420341732.490005</v>
      </c>
      <c r="J40" s="38"/>
      <c r="K40" s="38"/>
      <c r="L40" s="37">
        <v>59836985.579999998</v>
      </c>
      <c r="M40" s="37">
        <v>10100105061.379999</v>
      </c>
      <c r="N40" s="38"/>
      <c r="O40" s="36">
        <f>SUM(P40:Q40)</f>
        <v>31888709605.48</v>
      </c>
      <c r="P40" s="37">
        <v>3522752539</v>
      </c>
      <c r="Q40" s="37">
        <v>28365957066.48</v>
      </c>
      <c r="R40" s="36">
        <f>SUM(S40:Y40)</f>
        <v>1193281349100.4897</v>
      </c>
      <c r="S40" s="37">
        <v>410422045495.53003</v>
      </c>
      <c r="T40" s="37">
        <v>462667575587.97998</v>
      </c>
      <c r="U40" s="37">
        <v>478097367943.84998</v>
      </c>
      <c r="V40" s="37">
        <v>2041305071878.7</v>
      </c>
      <c r="W40" s="37">
        <v>62527575499.830002</v>
      </c>
      <c r="X40" s="37">
        <v>25262279551</v>
      </c>
      <c r="Y40" s="37">
        <v>-2287000566856.3999</v>
      </c>
      <c r="Z40" s="36">
        <f>SUM(AA40)</f>
        <v>0</v>
      </c>
      <c r="AA40" s="38"/>
      <c r="AB40" s="36">
        <f>SUM(AC40:AF40)</f>
        <v>50708569584.110001</v>
      </c>
      <c r="AC40" s="38"/>
      <c r="AD40" s="38"/>
      <c r="AE40" s="37">
        <v>688531536</v>
      </c>
      <c r="AF40" s="37">
        <v>50020038048.110001</v>
      </c>
      <c r="AG40" s="36">
        <f>SUM(AH40)</f>
        <v>0</v>
      </c>
      <c r="AH40" s="38"/>
      <c r="AI40" s="35">
        <f>AJ40+AQ40+AT40</f>
        <v>27727475243.689999</v>
      </c>
      <c r="AJ40" s="36">
        <f>SUM(AK40:AP40)</f>
        <v>27727475243.689999</v>
      </c>
      <c r="AK40" s="37">
        <v>102286440</v>
      </c>
      <c r="AL40" s="38"/>
      <c r="AM40" s="38"/>
      <c r="AN40" s="37">
        <v>412953092.69</v>
      </c>
      <c r="AO40" s="37">
        <v>1601108889</v>
      </c>
      <c r="AP40" s="37">
        <v>25611126822</v>
      </c>
      <c r="AQ40" s="36">
        <f>SUM(AR40:AS40)</f>
        <v>0</v>
      </c>
      <c r="AR40" s="38"/>
      <c r="AS40" s="38"/>
      <c r="AT40" s="36">
        <f>AU40</f>
        <v>0</v>
      </c>
      <c r="AU40" s="38"/>
      <c r="AV40" s="35">
        <f>AW40</f>
        <v>1308971595724.7</v>
      </c>
      <c r="AW40" s="36">
        <f>SUM(AX40:AY40)</f>
        <v>1308971595724.7</v>
      </c>
      <c r="AX40" s="37">
        <v>1308971595724.7</v>
      </c>
      <c r="AY40" s="38"/>
      <c r="AZ40" s="39">
        <f>E40-(AI40+AV40)</f>
        <v>3522752538.3999023</v>
      </c>
    </row>
    <row r="41" spans="1:52" x14ac:dyDescent="0.25">
      <c r="A41" s="32" t="s">
        <v>125</v>
      </c>
      <c r="B41" s="33" t="s">
        <v>126</v>
      </c>
      <c r="C41" s="34" t="s">
        <v>1150</v>
      </c>
      <c r="D41" s="34" t="s">
        <v>1151</v>
      </c>
      <c r="E41" s="35">
        <f>F41+O41+R41+Z41+AB41+AG41</f>
        <v>32901545838667.512</v>
      </c>
      <c r="F41" s="36">
        <f>SUM(G41:N41)</f>
        <v>1268960279149.0798</v>
      </c>
      <c r="G41" s="37">
        <v>506824580616.10004</v>
      </c>
      <c r="H41" s="38"/>
      <c r="I41" s="37">
        <v>622748949591.68005</v>
      </c>
      <c r="J41" s="38"/>
      <c r="K41" s="38"/>
      <c r="L41" s="37">
        <v>1113639666.6500001</v>
      </c>
      <c r="M41" s="37">
        <v>138273109274.64999</v>
      </c>
      <c r="N41" s="38"/>
      <c r="O41" s="36">
        <f>SUM(P41:Q41)</f>
        <v>364779713931.53003</v>
      </c>
      <c r="P41" s="38"/>
      <c r="Q41" s="37">
        <v>364779713931.53003</v>
      </c>
      <c r="R41" s="36">
        <f>SUM(S41:Y41)</f>
        <v>30525375279821.852</v>
      </c>
      <c r="S41" s="37">
        <v>27122939869272</v>
      </c>
      <c r="T41" s="37">
        <v>1622381932471.1001</v>
      </c>
      <c r="U41" s="37">
        <v>1583642221873.3999</v>
      </c>
      <c r="V41" s="37">
        <v>5668140168968.5996</v>
      </c>
      <c r="W41" s="37">
        <v>54836729355.68</v>
      </c>
      <c r="X41" s="37">
        <v>114166275036.67</v>
      </c>
      <c r="Y41" s="37">
        <v>-5640731917155.5996</v>
      </c>
      <c r="Z41" s="36">
        <f>SUM(AA41)</f>
        <v>0</v>
      </c>
      <c r="AA41" s="38"/>
      <c r="AB41" s="36">
        <f>SUM(AC41:AF41)</f>
        <v>742430565765.05005</v>
      </c>
      <c r="AC41" s="37">
        <v>14726086209.450001</v>
      </c>
      <c r="AD41" s="37">
        <v>338550426659.52002</v>
      </c>
      <c r="AE41" s="37">
        <v>8733685600.3400002</v>
      </c>
      <c r="AF41" s="37">
        <v>380420367295.73999</v>
      </c>
      <c r="AG41" s="36">
        <f>SUM(AH41)</f>
        <v>0</v>
      </c>
      <c r="AH41" s="38"/>
      <c r="AI41" s="35">
        <f>AJ41+AQ41+AT41</f>
        <v>121321500173.83</v>
      </c>
      <c r="AJ41" s="36">
        <f>SUM(AK41:AP41)</f>
        <v>121321500173.83</v>
      </c>
      <c r="AK41" s="37">
        <v>37601750.729999997</v>
      </c>
      <c r="AL41" s="38"/>
      <c r="AM41" s="38"/>
      <c r="AN41" s="37">
        <v>10895505117.43</v>
      </c>
      <c r="AO41" s="37">
        <v>108767372420.67</v>
      </c>
      <c r="AP41" s="37">
        <v>1621020885</v>
      </c>
      <c r="AQ41" s="36">
        <f>SUM(AR41:AS41)</f>
        <v>0</v>
      </c>
      <c r="AR41" s="38"/>
      <c r="AS41" s="38"/>
      <c r="AT41" s="36">
        <f>AU41</f>
        <v>0</v>
      </c>
      <c r="AU41" s="38"/>
      <c r="AV41" s="35">
        <f>AW41</f>
        <v>32780224338493</v>
      </c>
      <c r="AW41" s="36">
        <f>SUM(AX41:AY41)</f>
        <v>32780224338493</v>
      </c>
      <c r="AX41" s="37">
        <v>32780224338493</v>
      </c>
      <c r="AY41" s="38"/>
      <c r="AZ41" s="39">
        <f>E41-(AI41+AV41)</f>
        <v>0.68359375</v>
      </c>
    </row>
    <row r="42" spans="1:52" x14ac:dyDescent="0.25">
      <c r="A42" s="32" t="s">
        <v>127</v>
      </c>
      <c r="B42" s="33" t="s">
        <v>128</v>
      </c>
      <c r="C42" s="34" t="s">
        <v>1150</v>
      </c>
      <c r="D42" s="34" t="s">
        <v>1151</v>
      </c>
      <c r="E42" s="35">
        <f>F42+O42+R42+Z42+AB42+AG42</f>
        <v>3270531957767.8291</v>
      </c>
      <c r="F42" s="36">
        <f>SUM(G42:N42)</f>
        <v>167786000463.40991</v>
      </c>
      <c r="G42" s="37">
        <v>122613659326.26994</v>
      </c>
      <c r="H42" s="38"/>
      <c r="I42" s="37">
        <v>33404998160.839989</v>
      </c>
      <c r="J42" s="38"/>
      <c r="K42" s="38"/>
      <c r="L42" s="37">
        <v>157598099.30000001</v>
      </c>
      <c r="M42" s="37">
        <v>11609744877</v>
      </c>
      <c r="N42" s="38"/>
      <c r="O42" s="36">
        <f>SUM(P42:Q42)</f>
        <v>475701716367</v>
      </c>
      <c r="P42" s="37">
        <v>7548041010</v>
      </c>
      <c r="Q42" s="37">
        <v>468153675357</v>
      </c>
      <c r="R42" s="36">
        <f>SUM(S42:Y42)</f>
        <v>2583956093862.4194</v>
      </c>
      <c r="S42" s="37">
        <v>1443390976098.72</v>
      </c>
      <c r="T42" s="37">
        <v>332091906183.46002</v>
      </c>
      <c r="U42" s="37">
        <v>473793888499.64001</v>
      </c>
      <c r="V42" s="37">
        <v>1407442193526.7</v>
      </c>
      <c r="W42" s="37">
        <v>45353106865</v>
      </c>
      <c r="X42" s="37">
        <v>34419708393.900002</v>
      </c>
      <c r="Y42" s="37">
        <v>-1152535685705</v>
      </c>
      <c r="Z42" s="36">
        <f>SUM(AA42)</f>
        <v>0</v>
      </c>
      <c r="AA42" s="38"/>
      <c r="AB42" s="36">
        <f>SUM(AC42:AF42)</f>
        <v>43088147075</v>
      </c>
      <c r="AC42" s="37">
        <v>6508172860</v>
      </c>
      <c r="AD42" s="37">
        <v>27045134000</v>
      </c>
      <c r="AE42" s="37">
        <v>3661978700</v>
      </c>
      <c r="AF42" s="37">
        <v>5872861515</v>
      </c>
      <c r="AG42" s="36">
        <f>SUM(AH42)</f>
        <v>0</v>
      </c>
      <c r="AH42" s="38"/>
      <c r="AI42" s="35">
        <f>AJ42+AQ42+AT42</f>
        <v>28617459374.579998</v>
      </c>
      <c r="AJ42" s="36">
        <f>SUM(AK42:AP42)</f>
        <v>28617459374.579998</v>
      </c>
      <c r="AK42" s="38"/>
      <c r="AL42" s="38"/>
      <c r="AM42" s="38"/>
      <c r="AN42" s="37">
        <v>16394587388.67</v>
      </c>
      <c r="AO42" s="37">
        <v>7347421609</v>
      </c>
      <c r="AP42" s="37">
        <v>4875450376.9099998</v>
      </c>
      <c r="AQ42" s="36">
        <f>SUM(AR42:AS42)</f>
        <v>0</v>
      </c>
      <c r="AR42" s="38"/>
      <c r="AS42" s="38"/>
      <c r="AT42" s="36">
        <f>AU42</f>
        <v>0</v>
      </c>
      <c r="AU42" s="38"/>
      <c r="AV42" s="35">
        <f>AW42</f>
        <v>3241914498393.2002</v>
      </c>
      <c r="AW42" s="36">
        <f>SUM(AX42:AY42)</f>
        <v>3241914498393.2002</v>
      </c>
      <c r="AX42" s="37">
        <v>3241914498393.2002</v>
      </c>
      <c r="AY42" s="38"/>
      <c r="AZ42" s="39">
        <f>E42-(AI42+AV42)</f>
        <v>4.8828125E-2</v>
      </c>
    </row>
    <row r="43" spans="1:52" x14ac:dyDescent="0.25">
      <c r="A43" s="32" t="s">
        <v>129</v>
      </c>
      <c r="B43" s="33" t="s">
        <v>130</v>
      </c>
      <c r="C43" s="34" t="s">
        <v>1150</v>
      </c>
      <c r="D43" s="34" t="s">
        <v>1151</v>
      </c>
      <c r="E43" s="35">
        <f>F43+O43+R43+Z43+AB43+AG43</f>
        <v>1573618064557.0103</v>
      </c>
      <c r="F43" s="36">
        <f>SUM(G43:N43)</f>
        <v>67375759383.949997</v>
      </c>
      <c r="G43" s="37">
        <v>44032650543.57</v>
      </c>
      <c r="H43" s="38"/>
      <c r="I43" s="37">
        <v>15763798897.719999</v>
      </c>
      <c r="J43" s="38"/>
      <c r="K43" s="38"/>
      <c r="L43" s="37">
        <v>233333333</v>
      </c>
      <c r="M43" s="37">
        <v>7345976609.6599998</v>
      </c>
      <c r="N43" s="38"/>
      <c r="O43" s="36">
        <f>SUM(P43:Q43)</f>
        <v>40448292918.050003</v>
      </c>
      <c r="P43" s="38"/>
      <c r="Q43" s="37">
        <v>40448292918.050003</v>
      </c>
      <c r="R43" s="36">
        <f>SUM(S43:Y43)</f>
        <v>1380531975336.4102</v>
      </c>
      <c r="S43" s="37">
        <v>551429835832</v>
      </c>
      <c r="T43" s="37">
        <v>303305943576.78998</v>
      </c>
      <c r="U43" s="37">
        <v>515542784483</v>
      </c>
      <c r="V43" s="37">
        <v>544892232978</v>
      </c>
      <c r="W43" s="37">
        <v>15530259929.620001</v>
      </c>
      <c r="X43" s="37">
        <v>1638009184</v>
      </c>
      <c r="Y43" s="37">
        <v>-551807090647</v>
      </c>
      <c r="Z43" s="36">
        <f>SUM(AA43)</f>
        <v>0</v>
      </c>
      <c r="AA43" s="38"/>
      <c r="AB43" s="36">
        <f>SUM(AC43:AF43)</f>
        <v>85262036918.600006</v>
      </c>
      <c r="AC43" s="37">
        <v>664447775.65999997</v>
      </c>
      <c r="AD43" s="38"/>
      <c r="AE43" s="37">
        <v>1928606036</v>
      </c>
      <c r="AF43" s="37">
        <v>82668983106.940002</v>
      </c>
      <c r="AG43" s="36">
        <f>SUM(AH43)</f>
        <v>0</v>
      </c>
      <c r="AH43" s="38"/>
      <c r="AI43" s="35">
        <f>AJ43+AQ43+AT43</f>
        <v>3915282720</v>
      </c>
      <c r="AJ43" s="36">
        <f>SUM(AK43:AP43)</f>
        <v>3915282720</v>
      </c>
      <c r="AK43" s="37">
        <v>32767787</v>
      </c>
      <c r="AL43" s="38"/>
      <c r="AM43" s="38"/>
      <c r="AN43" s="37">
        <v>132368441</v>
      </c>
      <c r="AO43" s="37">
        <v>1278062501</v>
      </c>
      <c r="AP43" s="37">
        <v>2472083991</v>
      </c>
      <c r="AQ43" s="36">
        <f>SUM(AR43:AS43)</f>
        <v>0</v>
      </c>
      <c r="AR43" s="38"/>
      <c r="AS43" s="38"/>
      <c r="AT43" s="36">
        <f>AU43</f>
        <v>0</v>
      </c>
      <c r="AU43" s="38"/>
      <c r="AV43" s="35">
        <f>AW43</f>
        <v>1569702781837.01</v>
      </c>
      <c r="AW43" s="36">
        <f>SUM(AX43:AY43)</f>
        <v>1569702781837.01</v>
      </c>
      <c r="AX43" s="37">
        <v>1569702781837.01</v>
      </c>
      <c r="AY43" s="38"/>
      <c r="AZ43" s="39">
        <f>E43-(AI43+AV43)</f>
        <v>0</v>
      </c>
    </row>
    <row r="44" spans="1:52" x14ac:dyDescent="0.25">
      <c r="A44" s="32" t="s">
        <v>131</v>
      </c>
      <c r="B44" s="33" t="s">
        <v>132</v>
      </c>
      <c r="C44" s="34" t="s">
        <v>1150</v>
      </c>
      <c r="D44" s="34" t="s">
        <v>1151</v>
      </c>
      <c r="E44" s="35">
        <f>F44+O44+R44+Z44+AB44+AG44</f>
        <v>1241011560056.1511</v>
      </c>
      <c r="F44" s="36">
        <f>SUM(G44:N44)</f>
        <v>29243197942.504997</v>
      </c>
      <c r="G44" s="37">
        <v>6104990194.335</v>
      </c>
      <c r="H44" s="38"/>
      <c r="I44" s="37">
        <v>17793722204.169998</v>
      </c>
      <c r="J44" s="38"/>
      <c r="K44" s="38"/>
      <c r="L44" s="38"/>
      <c r="M44" s="37">
        <v>5344485544</v>
      </c>
      <c r="N44" s="38"/>
      <c r="O44" s="36">
        <f>SUM(P44:Q44)</f>
        <v>47063180516.389999</v>
      </c>
      <c r="P44" s="38"/>
      <c r="Q44" s="37">
        <v>47063180516.389999</v>
      </c>
      <c r="R44" s="36">
        <f>SUM(S44:Y44)</f>
        <v>1097174965022.7461</v>
      </c>
      <c r="S44" s="37">
        <v>528820371315</v>
      </c>
      <c r="T44" s="37">
        <v>284885103208.22998</v>
      </c>
      <c r="U44" s="37">
        <v>444442907197.99902</v>
      </c>
      <c r="V44" s="37">
        <v>863698221900.99695</v>
      </c>
      <c r="W44" s="37">
        <v>49201750776.940002</v>
      </c>
      <c r="X44" s="37">
        <v>28821695299</v>
      </c>
      <c r="Y44" s="37">
        <v>-1102695084675.4199</v>
      </c>
      <c r="Z44" s="36">
        <f>SUM(AA44)</f>
        <v>0</v>
      </c>
      <c r="AA44" s="38"/>
      <c r="AB44" s="36">
        <f>SUM(AC44:AF44)</f>
        <v>67530216574.510002</v>
      </c>
      <c r="AC44" s="37">
        <v>1178566735</v>
      </c>
      <c r="AD44" s="38"/>
      <c r="AE44" s="37">
        <v>3326002280</v>
      </c>
      <c r="AF44" s="37">
        <v>63025647559.510002</v>
      </c>
      <c r="AG44" s="36">
        <f>SUM(AH44)</f>
        <v>0</v>
      </c>
      <c r="AH44" s="38"/>
      <c r="AI44" s="35">
        <f>AJ44+AQ44+AT44</f>
        <v>11593905699.470999</v>
      </c>
      <c r="AJ44" s="36">
        <f>SUM(AK44:AP44)</f>
        <v>11593905699.470999</v>
      </c>
      <c r="AK44" s="37">
        <v>649590476.00100005</v>
      </c>
      <c r="AL44" s="38"/>
      <c r="AM44" s="38"/>
      <c r="AN44" s="38"/>
      <c r="AO44" s="37">
        <v>472204859.35000002</v>
      </c>
      <c r="AP44" s="37">
        <v>10472110364.119999</v>
      </c>
      <c r="AQ44" s="36">
        <f>SUM(AR44:AS44)</f>
        <v>0</v>
      </c>
      <c r="AR44" s="38"/>
      <c r="AS44" s="38"/>
      <c r="AT44" s="36">
        <f>AU44</f>
        <v>0</v>
      </c>
      <c r="AU44" s="38"/>
      <c r="AV44" s="35">
        <f>AW44</f>
        <v>1229417654356.6799</v>
      </c>
      <c r="AW44" s="36">
        <f>SUM(AX44:AY44)</f>
        <v>1229417654356.6799</v>
      </c>
      <c r="AX44" s="37">
        <v>1229417654356.6799</v>
      </c>
      <c r="AY44" s="38"/>
      <c r="AZ44" s="39">
        <f>E44-(AI44+AV44)</f>
        <v>0</v>
      </c>
    </row>
    <row r="45" spans="1:52" x14ac:dyDescent="0.25">
      <c r="A45" s="32" t="s">
        <v>133</v>
      </c>
      <c r="B45" s="33" t="s">
        <v>134</v>
      </c>
      <c r="C45" s="34" t="s">
        <v>1150</v>
      </c>
      <c r="D45" s="34" t="s">
        <v>1151</v>
      </c>
      <c r="E45" s="35">
        <f>F45+O45+R45+Z45+AB45+AG45</f>
        <v>1832547754639.6003</v>
      </c>
      <c r="F45" s="36">
        <f>SUM(G45:N45)</f>
        <v>77217162317.330002</v>
      </c>
      <c r="G45" s="37">
        <v>31954615301</v>
      </c>
      <c r="H45" s="38"/>
      <c r="I45" s="37">
        <v>37274258520.529999</v>
      </c>
      <c r="J45" s="38"/>
      <c r="K45" s="38"/>
      <c r="L45" s="37">
        <v>644396210.66999996</v>
      </c>
      <c r="M45" s="37">
        <v>7343892285.1300001</v>
      </c>
      <c r="N45" s="38"/>
      <c r="O45" s="36">
        <f>SUM(P45:Q45)</f>
        <v>82973416365</v>
      </c>
      <c r="P45" s="38"/>
      <c r="Q45" s="37">
        <v>82973416365</v>
      </c>
      <c r="R45" s="36">
        <f>SUM(S45:Y45)</f>
        <v>1405050820837.8003</v>
      </c>
      <c r="S45" s="37">
        <v>352959776957.04999</v>
      </c>
      <c r="T45" s="37">
        <v>362584632054.89001</v>
      </c>
      <c r="U45" s="37">
        <v>707027892959.32996</v>
      </c>
      <c r="V45" s="37">
        <v>811046678998.25</v>
      </c>
      <c r="W45" s="37">
        <v>63013932770</v>
      </c>
      <c r="X45" s="37">
        <v>81753189379.889999</v>
      </c>
      <c r="Y45" s="37">
        <v>-973335282281.60999</v>
      </c>
      <c r="Z45" s="36">
        <f>SUM(AA45)</f>
        <v>0</v>
      </c>
      <c r="AA45" s="38"/>
      <c r="AB45" s="36">
        <f>SUM(AC45:AF45)</f>
        <v>267306355119.47</v>
      </c>
      <c r="AC45" s="37">
        <v>85050980.5</v>
      </c>
      <c r="AD45" s="37">
        <v>5845872000</v>
      </c>
      <c r="AE45" s="37">
        <v>3169386500</v>
      </c>
      <c r="AF45" s="37">
        <v>258206045638.97</v>
      </c>
      <c r="AG45" s="36">
        <f>SUM(AH45)</f>
        <v>0</v>
      </c>
      <c r="AH45" s="38"/>
      <c r="AI45" s="35">
        <f>AJ45+AQ45+AT45</f>
        <v>60089023391.400002</v>
      </c>
      <c r="AJ45" s="36">
        <f>SUM(AK45:AP45)</f>
        <v>44367823391.400002</v>
      </c>
      <c r="AK45" s="38"/>
      <c r="AL45" s="38"/>
      <c r="AM45" s="37">
        <v>11790900000</v>
      </c>
      <c r="AN45" s="37">
        <v>52181819</v>
      </c>
      <c r="AO45" s="37">
        <v>31138801482</v>
      </c>
      <c r="AP45" s="37">
        <v>1385940090.4000001</v>
      </c>
      <c r="AQ45" s="36">
        <f>SUM(AR45:AS45)</f>
        <v>15721200000</v>
      </c>
      <c r="AR45" s="37">
        <v>15721200000</v>
      </c>
      <c r="AS45" s="38"/>
      <c r="AT45" s="36">
        <f>AU45</f>
        <v>0</v>
      </c>
      <c r="AU45" s="38"/>
      <c r="AV45" s="35">
        <f>AW45</f>
        <v>1772458731248.2</v>
      </c>
      <c r="AW45" s="36">
        <f>SUM(AX45:AY45)</f>
        <v>1772458731248.2</v>
      </c>
      <c r="AX45" s="37">
        <v>1772458731248.2</v>
      </c>
      <c r="AY45" s="38"/>
      <c r="AZ45" s="39">
        <f>E45-(AI45+AV45)</f>
        <v>0</v>
      </c>
    </row>
    <row r="46" spans="1:52" x14ac:dyDescent="0.25">
      <c r="A46" s="32" t="s">
        <v>135</v>
      </c>
      <c r="B46" s="33" t="s">
        <v>136</v>
      </c>
      <c r="C46" s="34" t="s">
        <v>1150</v>
      </c>
      <c r="D46" s="34" t="s">
        <v>1151</v>
      </c>
      <c r="E46" s="35">
        <f>F46+O46+R46+Z46+AB46+AG46</f>
        <v>1281397953465.4001</v>
      </c>
      <c r="F46" s="36">
        <f>SUM(G46:N46)</f>
        <v>81339380571.529999</v>
      </c>
      <c r="G46" s="37">
        <v>39114480271.800003</v>
      </c>
      <c r="H46" s="38"/>
      <c r="I46" s="37">
        <v>14676370205.690002</v>
      </c>
      <c r="J46" s="38"/>
      <c r="K46" s="38"/>
      <c r="L46" s="37">
        <v>63750002</v>
      </c>
      <c r="M46" s="37">
        <v>27484780092.040001</v>
      </c>
      <c r="N46" s="38"/>
      <c r="O46" s="36">
        <f>SUM(P46:Q46)</f>
        <v>56997628604.350006</v>
      </c>
      <c r="P46" s="37">
        <v>2938716765.3699999</v>
      </c>
      <c r="Q46" s="37">
        <v>54058911838.980003</v>
      </c>
      <c r="R46" s="36">
        <f>SUM(S46:Y46)</f>
        <v>1092260318633.3401</v>
      </c>
      <c r="S46" s="37">
        <v>265181578533</v>
      </c>
      <c r="T46" s="37">
        <v>297079880399.40002</v>
      </c>
      <c r="U46" s="37">
        <v>356631953964.34998</v>
      </c>
      <c r="V46" s="37">
        <v>901616545116</v>
      </c>
      <c r="W46" s="37">
        <v>69866331704.589996</v>
      </c>
      <c r="X46" s="37">
        <v>59838947758</v>
      </c>
      <c r="Y46" s="37">
        <v>-857954918842</v>
      </c>
      <c r="Z46" s="36">
        <f>SUM(AA46)</f>
        <v>0</v>
      </c>
      <c r="AA46" s="38"/>
      <c r="AB46" s="36">
        <f>SUM(AC46:AF46)</f>
        <v>50800625656.18</v>
      </c>
      <c r="AC46" s="37">
        <v>1100000000</v>
      </c>
      <c r="AD46" s="37">
        <v>16096492600</v>
      </c>
      <c r="AE46" s="37">
        <v>144903034</v>
      </c>
      <c r="AF46" s="37">
        <v>33459230022.18</v>
      </c>
      <c r="AG46" s="36">
        <f>SUM(AH46)</f>
        <v>0</v>
      </c>
      <c r="AH46" s="38"/>
      <c r="AI46" s="35">
        <f>AJ46+AQ46+AT46</f>
        <v>9268053633</v>
      </c>
      <c r="AJ46" s="36">
        <f>SUM(AK46:AP46)</f>
        <v>9268053633</v>
      </c>
      <c r="AK46" s="37">
        <v>36635556</v>
      </c>
      <c r="AL46" s="38"/>
      <c r="AM46" s="38"/>
      <c r="AN46" s="37">
        <v>988625538</v>
      </c>
      <c r="AO46" s="37">
        <v>7441713222</v>
      </c>
      <c r="AP46" s="37">
        <v>801079317</v>
      </c>
      <c r="AQ46" s="36">
        <f>SUM(AR46:AS46)</f>
        <v>0</v>
      </c>
      <c r="AR46" s="38"/>
      <c r="AS46" s="38"/>
      <c r="AT46" s="36">
        <f>AU46</f>
        <v>0</v>
      </c>
      <c r="AU46" s="38"/>
      <c r="AV46" s="35">
        <f>AW46</f>
        <v>1272129899832.3999</v>
      </c>
      <c r="AW46" s="36">
        <f>SUM(AX46:AY46)</f>
        <v>1272129899832.3999</v>
      </c>
      <c r="AX46" s="37">
        <v>1272129899832.3999</v>
      </c>
      <c r="AY46" s="38"/>
      <c r="AZ46" s="39">
        <f>E46-(AI46+AV46)</f>
        <v>0</v>
      </c>
    </row>
    <row r="47" spans="1:52" x14ac:dyDescent="0.25">
      <c r="A47" s="32" t="s">
        <v>137</v>
      </c>
      <c r="B47" s="33" t="s">
        <v>138</v>
      </c>
      <c r="C47" s="34" t="s">
        <v>1150</v>
      </c>
      <c r="D47" s="34" t="s">
        <v>1151</v>
      </c>
      <c r="E47" s="35">
        <f>F47+O47+R47+Z47+AB47+AG47</f>
        <v>990387418017.98999</v>
      </c>
      <c r="F47" s="36">
        <f>SUM(G47:N47)</f>
        <v>74770805998.440002</v>
      </c>
      <c r="G47" s="37">
        <v>59677148535.580002</v>
      </c>
      <c r="H47" s="38"/>
      <c r="I47" s="37">
        <v>3905801570.3299999</v>
      </c>
      <c r="J47" s="38"/>
      <c r="K47" s="38"/>
      <c r="L47" s="38"/>
      <c r="M47" s="37">
        <v>11187855892.530001</v>
      </c>
      <c r="N47" s="38"/>
      <c r="O47" s="36">
        <f>SUM(P47:Q47)</f>
        <v>24721147132</v>
      </c>
      <c r="P47" s="37">
        <v>2691118576</v>
      </c>
      <c r="Q47" s="37">
        <v>22030028556</v>
      </c>
      <c r="R47" s="36">
        <f>SUM(S47:Y47)</f>
        <v>818943925983.32007</v>
      </c>
      <c r="S47" s="37">
        <v>103182827694</v>
      </c>
      <c r="T47" s="37">
        <v>256572993989.50998</v>
      </c>
      <c r="U47" s="37">
        <v>418291839233.21997</v>
      </c>
      <c r="V47" s="37">
        <v>762500000322.46997</v>
      </c>
      <c r="W47" s="37">
        <v>24881695613.560001</v>
      </c>
      <c r="X47" s="37">
        <v>22583222608.290001</v>
      </c>
      <c r="Y47" s="37">
        <v>-769068653477.72998</v>
      </c>
      <c r="Z47" s="36">
        <f>SUM(AA47)</f>
        <v>0</v>
      </c>
      <c r="AA47" s="38"/>
      <c r="AB47" s="36">
        <f>SUM(AC47:AF47)</f>
        <v>71951538904.229996</v>
      </c>
      <c r="AC47" s="37">
        <v>4914246056.7399998</v>
      </c>
      <c r="AD47" s="38"/>
      <c r="AE47" s="37">
        <v>1071724727.42</v>
      </c>
      <c r="AF47" s="37">
        <v>65965568120.07</v>
      </c>
      <c r="AG47" s="36">
        <f>SUM(AH47)</f>
        <v>0</v>
      </c>
      <c r="AH47" s="38"/>
      <c r="AI47" s="35">
        <f>AJ47+AQ47+AT47</f>
        <v>7920613511.3299999</v>
      </c>
      <c r="AJ47" s="36">
        <f>SUM(AK47:AP47)</f>
        <v>7920613511.3299999</v>
      </c>
      <c r="AK47" s="37">
        <v>1968077</v>
      </c>
      <c r="AL47" s="38"/>
      <c r="AM47" s="38"/>
      <c r="AN47" s="38"/>
      <c r="AO47" s="37">
        <v>1733860870</v>
      </c>
      <c r="AP47" s="37">
        <v>6184784564.3299999</v>
      </c>
      <c r="AQ47" s="36">
        <f>SUM(AR47:AS47)</f>
        <v>0</v>
      </c>
      <c r="AR47" s="38"/>
      <c r="AS47" s="38"/>
      <c r="AT47" s="36">
        <f>AU47</f>
        <v>0</v>
      </c>
      <c r="AU47" s="38"/>
      <c r="AV47" s="35">
        <f>AW47</f>
        <v>982466804506.66003</v>
      </c>
      <c r="AW47" s="36">
        <f>SUM(AX47:AY47)</f>
        <v>982466804506.66003</v>
      </c>
      <c r="AX47" s="37">
        <v>982466804506.66003</v>
      </c>
      <c r="AY47" s="38"/>
      <c r="AZ47" s="39">
        <f>E47-(AI47+AV47)</f>
        <v>0</v>
      </c>
    </row>
    <row r="48" spans="1:52" x14ac:dyDescent="0.25">
      <c r="A48" s="32" t="s">
        <v>139</v>
      </c>
      <c r="B48" s="33" t="s">
        <v>140</v>
      </c>
      <c r="C48" s="34" t="s">
        <v>1150</v>
      </c>
      <c r="D48" s="34" t="s">
        <v>1151</v>
      </c>
      <c r="E48" s="35">
        <f>F48+O48+R48+Z48+AB48+AG48</f>
        <v>1928967344572.75</v>
      </c>
      <c r="F48" s="36">
        <f>SUM(G48:N48)</f>
        <v>138385694007.57001</v>
      </c>
      <c r="G48" s="37">
        <v>109195597054.70999</v>
      </c>
      <c r="H48" s="38"/>
      <c r="I48" s="37">
        <v>8163956760.25</v>
      </c>
      <c r="J48" s="38"/>
      <c r="K48" s="38"/>
      <c r="L48" s="38"/>
      <c r="M48" s="37">
        <v>21026140192.610001</v>
      </c>
      <c r="N48" s="38"/>
      <c r="O48" s="36">
        <f>SUM(P48:Q48)</f>
        <v>63955880900</v>
      </c>
      <c r="P48" s="38"/>
      <c r="Q48" s="37">
        <v>63955880900</v>
      </c>
      <c r="R48" s="36">
        <f>SUM(S48:Y48)</f>
        <v>1641498358050.1099</v>
      </c>
      <c r="S48" s="37">
        <v>207300189147.79001</v>
      </c>
      <c r="T48" s="37">
        <v>220918851810.87</v>
      </c>
      <c r="U48" s="37">
        <v>716032211116.14001</v>
      </c>
      <c r="V48" s="37">
        <v>1010007464772.3</v>
      </c>
      <c r="W48" s="37">
        <v>49914829211.980003</v>
      </c>
      <c r="X48" s="37">
        <v>55388817445.779999</v>
      </c>
      <c r="Y48" s="37">
        <v>-618064005454.75</v>
      </c>
      <c r="Z48" s="36">
        <f>SUM(AA48)</f>
        <v>0</v>
      </c>
      <c r="AA48" s="38"/>
      <c r="AB48" s="36">
        <f>SUM(AC48:AF48)</f>
        <v>85127411615.070007</v>
      </c>
      <c r="AC48" s="37">
        <v>10030344119.93</v>
      </c>
      <c r="AD48" s="38"/>
      <c r="AE48" s="38"/>
      <c r="AF48" s="37">
        <v>75097067495.139999</v>
      </c>
      <c r="AG48" s="36">
        <f>SUM(AH48)</f>
        <v>0</v>
      </c>
      <c r="AH48" s="38"/>
      <c r="AI48" s="35">
        <f>AJ48+AQ48+AT48</f>
        <v>77751957170.809998</v>
      </c>
      <c r="AJ48" s="36">
        <f>SUM(AK48:AP48)</f>
        <v>77751957170.809998</v>
      </c>
      <c r="AK48" s="37">
        <v>231205021</v>
      </c>
      <c r="AL48" s="38"/>
      <c r="AM48" s="38"/>
      <c r="AN48" s="38"/>
      <c r="AO48" s="38"/>
      <c r="AP48" s="37">
        <v>77520752149.809998</v>
      </c>
      <c r="AQ48" s="36">
        <f>SUM(AR48:AS48)</f>
        <v>0</v>
      </c>
      <c r="AR48" s="38"/>
      <c r="AS48" s="38"/>
      <c r="AT48" s="36">
        <f>AU48</f>
        <v>0</v>
      </c>
      <c r="AU48" s="38"/>
      <c r="AV48" s="35">
        <f>AW48</f>
        <v>1851215387401.8999</v>
      </c>
      <c r="AW48" s="36">
        <f>SUM(AX48:AY48)</f>
        <v>1851215387401.8999</v>
      </c>
      <c r="AX48" s="37">
        <v>1851215387401.8999</v>
      </c>
      <c r="AY48" s="38"/>
      <c r="AZ48" s="39">
        <f>E48-(AI48+AV48)</f>
        <v>4.00390625E-2</v>
      </c>
    </row>
    <row r="49" spans="1:52" x14ac:dyDescent="0.25">
      <c r="A49" s="32" t="s">
        <v>141</v>
      </c>
      <c r="B49" s="33" t="s">
        <v>142</v>
      </c>
      <c r="C49" s="34" t="s">
        <v>1150</v>
      </c>
      <c r="D49" s="34" t="s">
        <v>1151</v>
      </c>
      <c r="E49" s="35">
        <f>F49+O49+R49+Z49+AB49+AG49</f>
        <v>1936667387692.083</v>
      </c>
      <c r="F49" s="36">
        <f>SUM(G49:N49)</f>
        <v>174766133015.63202</v>
      </c>
      <c r="G49" s="37">
        <v>139937980400.50201</v>
      </c>
      <c r="H49" s="38"/>
      <c r="I49" s="37">
        <v>24035083298.129997</v>
      </c>
      <c r="J49" s="38"/>
      <c r="K49" s="38"/>
      <c r="L49" s="37">
        <v>214804766</v>
      </c>
      <c r="M49" s="37">
        <v>10578264551</v>
      </c>
      <c r="N49" s="38"/>
      <c r="O49" s="36">
        <f>SUM(P49:Q49)</f>
        <v>16744871985.27</v>
      </c>
      <c r="P49" s="37">
        <v>30875000</v>
      </c>
      <c r="Q49" s="37">
        <v>16713996985.27</v>
      </c>
      <c r="R49" s="36">
        <f>SUM(S49:Y49)</f>
        <v>1743337828352.6309</v>
      </c>
      <c r="S49" s="37">
        <v>315290024451.94</v>
      </c>
      <c r="T49" s="37">
        <v>348658892940.78003</v>
      </c>
      <c r="U49" s="37">
        <v>465219769419.03998</v>
      </c>
      <c r="V49" s="37">
        <v>1236061047856.47</v>
      </c>
      <c r="W49" s="37">
        <v>67209389073.844002</v>
      </c>
      <c r="X49" s="37">
        <v>22068900914.310001</v>
      </c>
      <c r="Y49" s="37">
        <v>-711170196303.75354</v>
      </c>
      <c r="Z49" s="36">
        <f>SUM(AA49)</f>
        <v>0</v>
      </c>
      <c r="AA49" s="38"/>
      <c r="AB49" s="36">
        <f>SUM(AC49:AF49)</f>
        <v>1818554338.55</v>
      </c>
      <c r="AC49" s="37">
        <v>233421143</v>
      </c>
      <c r="AD49" s="38"/>
      <c r="AE49" s="38"/>
      <c r="AF49" s="37">
        <v>1585133195.55</v>
      </c>
      <c r="AG49" s="36">
        <f>SUM(AH49)</f>
        <v>0</v>
      </c>
      <c r="AH49" s="38"/>
      <c r="AI49" s="35">
        <f>AJ49+AQ49+AT49</f>
        <v>14236778455.062</v>
      </c>
      <c r="AJ49" s="36">
        <f>SUM(AK49:AP49)</f>
        <v>14236778455.062</v>
      </c>
      <c r="AK49" s="37">
        <v>387063782.00199997</v>
      </c>
      <c r="AL49" s="38"/>
      <c r="AM49" s="38"/>
      <c r="AN49" s="38"/>
      <c r="AO49" s="37">
        <v>9553583283</v>
      </c>
      <c r="AP49" s="37">
        <v>4296131390.0600004</v>
      </c>
      <c r="AQ49" s="36">
        <f>SUM(AR49:AS49)</f>
        <v>0</v>
      </c>
      <c r="AR49" s="38"/>
      <c r="AS49" s="38"/>
      <c r="AT49" s="36">
        <f>AU49</f>
        <v>0</v>
      </c>
      <c r="AU49" s="38"/>
      <c r="AV49" s="35">
        <f>AW49</f>
        <v>1922430609237.0205</v>
      </c>
      <c r="AW49" s="36">
        <f>SUM(AX49:AY49)</f>
        <v>1922430609237.0205</v>
      </c>
      <c r="AX49" s="37">
        <v>1922430609237.0205</v>
      </c>
      <c r="AY49" s="38"/>
      <c r="AZ49" s="39">
        <f>E49-(AI49+AV49)</f>
        <v>0</v>
      </c>
    </row>
    <row r="50" spans="1:52" x14ac:dyDescent="0.25">
      <c r="A50" s="32" t="s">
        <v>143</v>
      </c>
      <c r="B50" s="33" t="s">
        <v>144</v>
      </c>
      <c r="C50" s="34" t="s">
        <v>1150</v>
      </c>
      <c r="D50" s="34" t="s">
        <v>1151</v>
      </c>
      <c r="E50" s="35">
        <f>F50+O50+R50+Z50+AB50+AG50</f>
        <v>2236316069278.8398</v>
      </c>
      <c r="F50" s="36">
        <f>SUM(G50:N50)</f>
        <v>122026232831.94</v>
      </c>
      <c r="G50" s="37">
        <v>72178078709.350006</v>
      </c>
      <c r="H50" s="38"/>
      <c r="I50" s="37">
        <v>34319393463.25</v>
      </c>
      <c r="J50" s="38"/>
      <c r="K50" s="38"/>
      <c r="L50" s="37">
        <v>728862518.34000003</v>
      </c>
      <c r="M50" s="37">
        <v>14799898141</v>
      </c>
      <c r="N50" s="38"/>
      <c r="O50" s="36">
        <f>SUM(P50:Q50)</f>
        <v>27550102750</v>
      </c>
      <c r="P50" s="38"/>
      <c r="Q50" s="37">
        <v>27550102750</v>
      </c>
      <c r="R50" s="36">
        <f>SUM(S50:Y50)</f>
        <v>1865093030737.3599</v>
      </c>
      <c r="S50" s="37">
        <v>411776804719</v>
      </c>
      <c r="T50" s="37">
        <v>326146741347.95001</v>
      </c>
      <c r="U50" s="37">
        <v>490979074053.54999</v>
      </c>
      <c r="V50" s="37">
        <v>1488996862690.6299</v>
      </c>
      <c r="W50" s="37">
        <v>175860268658</v>
      </c>
      <c r="X50" s="37">
        <v>57713764748</v>
      </c>
      <c r="Y50" s="37">
        <v>-1086380485479.77</v>
      </c>
      <c r="Z50" s="36">
        <f>SUM(AA50)</f>
        <v>0</v>
      </c>
      <c r="AA50" s="38"/>
      <c r="AB50" s="36">
        <f>SUM(AC50:AF50)</f>
        <v>221646702959.54001</v>
      </c>
      <c r="AC50" s="37">
        <v>1982372379</v>
      </c>
      <c r="AD50" s="38"/>
      <c r="AE50" s="38"/>
      <c r="AF50" s="37">
        <v>219664330580.54001</v>
      </c>
      <c r="AG50" s="36">
        <f>SUM(AH50)</f>
        <v>0</v>
      </c>
      <c r="AH50" s="38"/>
      <c r="AI50" s="35">
        <f>AJ50+AQ50+AT50</f>
        <v>7356222931.4099998</v>
      </c>
      <c r="AJ50" s="36">
        <f>SUM(AK50:AP50)</f>
        <v>7356222931.4099998</v>
      </c>
      <c r="AK50" s="37">
        <v>1685724434.9100001</v>
      </c>
      <c r="AL50" s="38"/>
      <c r="AM50" s="38"/>
      <c r="AN50" s="37">
        <v>496964386</v>
      </c>
      <c r="AO50" s="37">
        <v>2860207712.5</v>
      </c>
      <c r="AP50" s="37">
        <v>2313326398</v>
      </c>
      <c r="AQ50" s="36">
        <f>SUM(AR50:AS50)</f>
        <v>0</v>
      </c>
      <c r="AR50" s="38"/>
      <c r="AS50" s="38"/>
      <c r="AT50" s="36">
        <f>AU50</f>
        <v>0</v>
      </c>
      <c r="AU50" s="38"/>
      <c r="AV50" s="35">
        <f>AW50</f>
        <v>2228959846347.4302</v>
      </c>
      <c r="AW50" s="36">
        <f>SUM(AX50:AY50)</f>
        <v>2228959846347.4302</v>
      </c>
      <c r="AX50" s="37">
        <v>2228959846347.4302</v>
      </c>
      <c r="AY50" s="38"/>
      <c r="AZ50" s="39">
        <f>E50-(AI50+AV50)</f>
        <v>0</v>
      </c>
    </row>
    <row r="51" spans="1:52" x14ac:dyDescent="0.25">
      <c r="A51" s="32" t="s">
        <v>145</v>
      </c>
      <c r="B51" s="33" t="s">
        <v>146</v>
      </c>
      <c r="C51" s="34" t="s">
        <v>1150</v>
      </c>
      <c r="D51" s="34" t="s">
        <v>1151</v>
      </c>
      <c r="E51" s="35">
        <f>F51+O51+R51+Z51+AB51+AG51</f>
        <v>1605087091045.2197</v>
      </c>
      <c r="F51" s="36">
        <f>SUM(G51:N51)</f>
        <v>84201828919.159988</v>
      </c>
      <c r="G51" s="37">
        <v>50538695097.879997</v>
      </c>
      <c r="H51" s="38"/>
      <c r="I51" s="37">
        <v>12406021065.16</v>
      </c>
      <c r="J51" s="38"/>
      <c r="K51" s="38"/>
      <c r="L51" s="37">
        <v>60752946</v>
      </c>
      <c r="M51" s="37">
        <v>21196359810.119999</v>
      </c>
      <c r="N51" s="38"/>
      <c r="O51" s="36">
        <f>SUM(P51:Q51)</f>
        <v>17804257411.98</v>
      </c>
      <c r="P51" s="38"/>
      <c r="Q51" s="37">
        <v>17804257411.98</v>
      </c>
      <c r="R51" s="36">
        <f>SUM(S51:Y51)</f>
        <v>1488392808693.5598</v>
      </c>
      <c r="S51" s="37">
        <v>520335435818.84998</v>
      </c>
      <c r="T51" s="37">
        <v>235498343765.29999</v>
      </c>
      <c r="U51" s="37">
        <v>453808551649.16998</v>
      </c>
      <c r="V51" s="37">
        <v>1261727201399.3701</v>
      </c>
      <c r="W51" s="37">
        <v>2287854935.54</v>
      </c>
      <c r="X51" s="37">
        <v>9486532342.0699997</v>
      </c>
      <c r="Y51" s="37">
        <v>-994751111216.73999</v>
      </c>
      <c r="Z51" s="36">
        <f>SUM(AA51)</f>
        <v>0</v>
      </c>
      <c r="AA51" s="38"/>
      <c r="AB51" s="36">
        <f>SUM(AC51:AF51)</f>
        <v>14688196020.52</v>
      </c>
      <c r="AC51" s="38"/>
      <c r="AD51" s="38"/>
      <c r="AE51" s="37">
        <v>231957000</v>
      </c>
      <c r="AF51" s="37">
        <v>14456239020.52</v>
      </c>
      <c r="AG51" s="36">
        <f>SUM(AH51)</f>
        <v>0</v>
      </c>
      <c r="AH51" s="38"/>
      <c r="AI51" s="35">
        <f>AJ51+AQ51+AT51</f>
        <v>11620093575.049999</v>
      </c>
      <c r="AJ51" s="36">
        <f>SUM(AK51:AP51)</f>
        <v>11620093575.049999</v>
      </c>
      <c r="AK51" s="37">
        <v>3591458</v>
      </c>
      <c r="AL51" s="38"/>
      <c r="AM51" s="38"/>
      <c r="AN51" s="37">
        <v>916667</v>
      </c>
      <c r="AO51" s="38"/>
      <c r="AP51" s="37">
        <v>11615585450.049999</v>
      </c>
      <c r="AQ51" s="36">
        <f>SUM(AR51:AS51)</f>
        <v>0</v>
      </c>
      <c r="AR51" s="38"/>
      <c r="AS51" s="38"/>
      <c r="AT51" s="36">
        <f>AU51</f>
        <v>0</v>
      </c>
      <c r="AU51" s="38"/>
      <c r="AV51" s="35">
        <f>AW51</f>
        <v>1593466997470.1699</v>
      </c>
      <c r="AW51" s="36">
        <f>SUM(AX51:AY51)</f>
        <v>1593466997470.1699</v>
      </c>
      <c r="AX51" s="37">
        <v>1593466997470.1699</v>
      </c>
      <c r="AY51" s="38"/>
      <c r="AZ51" s="39">
        <f>E51-(AI51+AV51)</f>
        <v>0</v>
      </c>
    </row>
    <row r="52" spans="1:52" x14ac:dyDescent="0.25">
      <c r="A52" s="32" t="s">
        <v>147</v>
      </c>
      <c r="B52" s="33" t="s">
        <v>148</v>
      </c>
      <c r="C52" s="34" t="s">
        <v>1150</v>
      </c>
      <c r="D52" s="34" t="s">
        <v>1151</v>
      </c>
      <c r="E52" s="35">
        <f>F52+O52+R52+Z52+AB52+AG52</f>
        <v>2210470469949.3604</v>
      </c>
      <c r="F52" s="36">
        <f>SUM(G52:N52)</f>
        <v>465764341554.66003</v>
      </c>
      <c r="G52" s="37">
        <v>127280743933.46001</v>
      </c>
      <c r="H52" s="38"/>
      <c r="I52" s="37">
        <v>328480930619.41998</v>
      </c>
      <c r="J52" s="38"/>
      <c r="K52" s="38"/>
      <c r="L52" s="38"/>
      <c r="M52" s="37">
        <v>10002667001.780001</v>
      </c>
      <c r="N52" s="38"/>
      <c r="O52" s="36">
        <f>SUM(P52:Q52)</f>
        <v>125161915454</v>
      </c>
      <c r="P52" s="38"/>
      <c r="Q52" s="37">
        <v>125161915454</v>
      </c>
      <c r="R52" s="36">
        <f>SUM(S52:Y52)</f>
        <v>1384936115527.0601</v>
      </c>
      <c r="S52" s="37">
        <v>194087679710.45001</v>
      </c>
      <c r="T52" s="37">
        <v>302980136676.65002</v>
      </c>
      <c r="U52" s="37">
        <v>444125563174.52002</v>
      </c>
      <c r="V52" s="37">
        <v>1215562053144.6001</v>
      </c>
      <c r="W52" s="37">
        <v>28910854865.139999</v>
      </c>
      <c r="X52" s="37">
        <v>3330459890</v>
      </c>
      <c r="Y52" s="37">
        <v>-804060631934.30005</v>
      </c>
      <c r="Z52" s="36">
        <f>SUM(AA52)</f>
        <v>0</v>
      </c>
      <c r="AA52" s="38"/>
      <c r="AB52" s="36">
        <f>SUM(AC52:AF52)</f>
        <v>234608097413.64001</v>
      </c>
      <c r="AC52" s="37">
        <v>76937802630</v>
      </c>
      <c r="AD52" s="38"/>
      <c r="AE52" s="38"/>
      <c r="AF52" s="37">
        <v>157670294783.64001</v>
      </c>
      <c r="AG52" s="36">
        <f>SUM(AH52)</f>
        <v>0</v>
      </c>
      <c r="AH52" s="38"/>
      <c r="AI52" s="35">
        <f>AJ52+AQ52+AT52</f>
        <v>4841796816.4700003</v>
      </c>
      <c r="AJ52" s="36">
        <f>SUM(AK52:AP52)</f>
        <v>4841796816.4700003</v>
      </c>
      <c r="AK52" s="37">
        <v>165855045.47</v>
      </c>
      <c r="AL52" s="38"/>
      <c r="AM52" s="38"/>
      <c r="AN52" s="38"/>
      <c r="AO52" s="37">
        <v>1932221644</v>
      </c>
      <c r="AP52" s="37">
        <v>2743720127</v>
      </c>
      <c r="AQ52" s="36">
        <f>SUM(AR52:AS52)</f>
        <v>0</v>
      </c>
      <c r="AR52" s="38"/>
      <c r="AS52" s="38"/>
      <c r="AT52" s="36">
        <f>AU52</f>
        <v>0</v>
      </c>
      <c r="AU52" s="38"/>
      <c r="AV52" s="35">
        <f>AW52</f>
        <v>2205628673132.8999</v>
      </c>
      <c r="AW52" s="36">
        <f>SUM(AX52:AY52)</f>
        <v>2205628673132.8999</v>
      </c>
      <c r="AX52" s="37">
        <v>2205628673132.8999</v>
      </c>
      <c r="AY52" s="38"/>
      <c r="AZ52" s="39">
        <f>E52-(AI52+AV52)</f>
        <v>-9.765625E-3</v>
      </c>
    </row>
    <row r="53" spans="1:52" x14ac:dyDescent="0.25">
      <c r="A53" s="32" t="s">
        <v>149</v>
      </c>
      <c r="B53" s="33" t="s">
        <v>150</v>
      </c>
      <c r="C53" s="34" t="s">
        <v>1150</v>
      </c>
      <c r="D53" s="34" t="s">
        <v>1151</v>
      </c>
      <c r="E53" s="35">
        <f>F53+O53+R53+Z53+AB53+AG53</f>
        <v>1675570118253.8298</v>
      </c>
      <c r="F53" s="36">
        <f>SUM(G53:N53)</f>
        <v>99175711697.649994</v>
      </c>
      <c r="G53" s="37">
        <v>45656577983.879997</v>
      </c>
      <c r="H53" s="38"/>
      <c r="I53" s="37">
        <v>33837613927.639999</v>
      </c>
      <c r="J53" s="38"/>
      <c r="K53" s="38"/>
      <c r="L53" s="38"/>
      <c r="M53" s="37">
        <v>19681519786.130001</v>
      </c>
      <c r="N53" s="38"/>
      <c r="O53" s="36">
        <f>SUM(P53:Q53)</f>
        <v>13823624085</v>
      </c>
      <c r="P53" s="38"/>
      <c r="Q53" s="37">
        <v>13823624085</v>
      </c>
      <c r="R53" s="36">
        <f>SUM(S53:Y53)</f>
        <v>1475110073520.1099</v>
      </c>
      <c r="S53" s="37">
        <v>205426329337</v>
      </c>
      <c r="T53" s="37">
        <v>263159899732</v>
      </c>
      <c r="U53" s="37">
        <v>499122982763.78998</v>
      </c>
      <c r="V53" s="37">
        <v>1042417745095.7</v>
      </c>
      <c r="W53" s="37">
        <v>46206038023</v>
      </c>
      <c r="X53" s="37">
        <v>30584823341</v>
      </c>
      <c r="Y53" s="37">
        <v>-611807744772.38</v>
      </c>
      <c r="Z53" s="36">
        <f>SUM(AA53)</f>
        <v>0</v>
      </c>
      <c r="AA53" s="38"/>
      <c r="AB53" s="36">
        <f>SUM(AC53:AF53)</f>
        <v>87460708951.069992</v>
      </c>
      <c r="AC53" s="37">
        <v>587707559.98000002</v>
      </c>
      <c r="AD53" s="38"/>
      <c r="AE53" s="37">
        <v>185220872</v>
      </c>
      <c r="AF53" s="37">
        <v>86687780519.089996</v>
      </c>
      <c r="AG53" s="36">
        <f>SUM(AH53)</f>
        <v>0</v>
      </c>
      <c r="AH53" s="38"/>
      <c r="AI53" s="35">
        <f>AJ53+AQ53+AT53</f>
        <v>8783741558</v>
      </c>
      <c r="AJ53" s="36">
        <f>SUM(AK53:AP53)</f>
        <v>8783741558</v>
      </c>
      <c r="AK53" s="37">
        <v>176069037</v>
      </c>
      <c r="AL53" s="38"/>
      <c r="AM53" s="38"/>
      <c r="AN53" s="37">
        <v>143224691</v>
      </c>
      <c r="AO53" s="37">
        <v>4711188597</v>
      </c>
      <c r="AP53" s="37">
        <v>3753259233</v>
      </c>
      <c r="AQ53" s="36">
        <f>SUM(AR53:AS53)</f>
        <v>0</v>
      </c>
      <c r="AR53" s="38"/>
      <c r="AS53" s="38"/>
      <c r="AT53" s="36">
        <f>AU53</f>
        <v>0</v>
      </c>
      <c r="AU53" s="38"/>
      <c r="AV53" s="35">
        <f>AW53</f>
        <v>1666786376695.8999</v>
      </c>
      <c r="AW53" s="36">
        <f>SUM(AX53:AY53)</f>
        <v>1666786376695.8999</v>
      </c>
      <c r="AX53" s="37">
        <v>1666786376695.8999</v>
      </c>
      <c r="AY53" s="38"/>
      <c r="AZ53" s="39">
        <f>E53-(AI53+AV53)</f>
        <v>-7.0068359375E-2</v>
      </c>
    </row>
    <row r="54" spans="1:52" x14ac:dyDescent="0.25">
      <c r="A54" s="32" t="s">
        <v>151</v>
      </c>
      <c r="B54" s="33" t="s">
        <v>152</v>
      </c>
      <c r="C54" s="34" t="s">
        <v>1150</v>
      </c>
      <c r="D54" s="34" t="s">
        <v>1151</v>
      </c>
      <c r="E54" s="35">
        <f>F54+O54+R54+Z54+AB54+AG54</f>
        <v>1355145484010.6301</v>
      </c>
      <c r="F54" s="36">
        <f>SUM(G54:N54)</f>
        <v>34995158141.93</v>
      </c>
      <c r="G54" s="37">
        <v>24128438740.59</v>
      </c>
      <c r="H54" s="38"/>
      <c r="I54" s="37">
        <v>6269746497.9100018</v>
      </c>
      <c r="J54" s="38"/>
      <c r="K54" s="38"/>
      <c r="L54" s="37">
        <v>239886458.33000001</v>
      </c>
      <c r="M54" s="37">
        <v>4357086445.1000004</v>
      </c>
      <c r="N54" s="38"/>
      <c r="O54" s="36">
        <f>SUM(P54:Q54)</f>
        <v>6658277294</v>
      </c>
      <c r="P54" s="38"/>
      <c r="Q54" s="37">
        <v>6658277294</v>
      </c>
      <c r="R54" s="36">
        <f>SUM(S54:Y54)</f>
        <v>1288298589344.7002</v>
      </c>
      <c r="S54" s="37">
        <v>145458163442</v>
      </c>
      <c r="T54" s="37">
        <v>283736656726</v>
      </c>
      <c r="U54" s="37">
        <v>831738125316</v>
      </c>
      <c r="V54" s="37">
        <v>1584745791404.7</v>
      </c>
      <c r="W54" s="37">
        <v>42385597613</v>
      </c>
      <c r="X54" s="37">
        <v>15218798873</v>
      </c>
      <c r="Y54" s="37">
        <v>-1614984544030</v>
      </c>
      <c r="Z54" s="36">
        <f>SUM(AA54)</f>
        <v>0</v>
      </c>
      <c r="AA54" s="38"/>
      <c r="AB54" s="36">
        <f>SUM(AC54:AF54)</f>
        <v>25193459230</v>
      </c>
      <c r="AC54" s="37">
        <v>1369266926</v>
      </c>
      <c r="AD54" s="38"/>
      <c r="AE54" s="37">
        <v>752247850</v>
      </c>
      <c r="AF54" s="37">
        <v>23071944454</v>
      </c>
      <c r="AG54" s="36">
        <f>SUM(AH54)</f>
        <v>0</v>
      </c>
      <c r="AH54" s="38"/>
      <c r="AI54" s="35">
        <f>AJ54+AQ54+AT54</f>
        <v>5995373226</v>
      </c>
      <c r="AJ54" s="36">
        <f>SUM(AK54:AP54)</f>
        <v>5995373226</v>
      </c>
      <c r="AK54" s="37">
        <v>404440183</v>
      </c>
      <c r="AL54" s="38"/>
      <c r="AM54" s="38"/>
      <c r="AN54" s="38"/>
      <c r="AO54" s="37">
        <v>5590933043</v>
      </c>
      <c r="AP54" s="38"/>
      <c r="AQ54" s="36">
        <f>SUM(AR54:AS54)</f>
        <v>0</v>
      </c>
      <c r="AR54" s="38"/>
      <c r="AS54" s="38"/>
      <c r="AT54" s="36">
        <f>AU54</f>
        <v>0</v>
      </c>
      <c r="AU54" s="38"/>
      <c r="AV54" s="35">
        <f>AW54</f>
        <v>1349150110784.7</v>
      </c>
      <c r="AW54" s="36">
        <f>SUM(AX54:AY54)</f>
        <v>1349150110784.7</v>
      </c>
      <c r="AX54" s="37">
        <v>1349150110784.7</v>
      </c>
      <c r="AY54" s="38"/>
      <c r="AZ54" s="39">
        <f>E54-(AI54+AV54)</f>
        <v>-6.982421875E-2</v>
      </c>
    </row>
    <row r="55" spans="1:52" x14ac:dyDescent="0.25">
      <c r="A55" s="32" t="s">
        <v>153</v>
      </c>
      <c r="B55" s="33" t="s">
        <v>154</v>
      </c>
      <c r="C55" s="34" t="s">
        <v>1150</v>
      </c>
      <c r="D55" s="34" t="s">
        <v>1151</v>
      </c>
      <c r="E55" s="35">
        <f>F55+O55+R55+Z55+AB55+AG55</f>
        <v>1410003319270.7097</v>
      </c>
      <c r="F55" s="36">
        <f>SUM(G55:N55)</f>
        <v>128698048598.48</v>
      </c>
      <c r="G55" s="37">
        <v>74533554105.019989</v>
      </c>
      <c r="H55" s="38"/>
      <c r="I55" s="37">
        <v>35309907002.300003</v>
      </c>
      <c r="J55" s="38"/>
      <c r="K55" s="38"/>
      <c r="L55" s="37">
        <v>626825667.15999997</v>
      </c>
      <c r="M55" s="37">
        <v>18227761824</v>
      </c>
      <c r="N55" s="38"/>
      <c r="O55" s="36">
        <f>SUM(P55:Q55)</f>
        <v>6760100000</v>
      </c>
      <c r="P55" s="38"/>
      <c r="Q55" s="37">
        <v>6760100000</v>
      </c>
      <c r="R55" s="36">
        <f>SUM(S55:Y55)</f>
        <v>1243833563495.6296</v>
      </c>
      <c r="S55" s="37">
        <v>191885387937</v>
      </c>
      <c r="T55" s="37">
        <v>281833909886.90997</v>
      </c>
      <c r="U55" s="37">
        <v>666654308481.79004</v>
      </c>
      <c r="V55" s="37">
        <v>1372508459669.3201</v>
      </c>
      <c r="W55" s="37">
        <v>106031830334.19</v>
      </c>
      <c r="X55" s="37">
        <v>110969961725.28</v>
      </c>
      <c r="Y55" s="37">
        <v>-1486050294538.8601</v>
      </c>
      <c r="Z55" s="36">
        <f>SUM(AA55)</f>
        <v>0</v>
      </c>
      <c r="AA55" s="38"/>
      <c r="AB55" s="36">
        <f>SUM(AC55:AF55)</f>
        <v>30711607176.599998</v>
      </c>
      <c r="AC55" s="38"/>
      <c r="AD55" s="38"/>
      <c r="AE55" s="37">
        <v>298520850</v>
      </c>
      <c r="AF55" s="37">
        <v>30413086326.599998</v>
      </c>
      <c r="AG55" s="36">
        <f>SUM(AH55)</f>
        <v>0</v>
      </c>
      <c r="AH55" s="38"/>
      <c r="AI55" s="35">
        <f>AJ55+AQ55+AT55</f>
        <v>9770748902</v>
      </c>
      <c r="AJ55" s="36">
        <f>SUM(AK55:AP55)</f>
        <v>9770748902</v>
      </c>
      <c r="AK55" s="37">
        <v>139205464</v>
      </c>
      <c r="AL55" s="38"/>
      <c r="AM55" s="38"/>
      <c r="AN55" s="37">
        <v>157200000</v>
      </c>
      <c r="AO55" s="37">
        <v>3904552842</v>
      </c>
      <c r="AP55" s="37">
        <v>5569790596</v>
      </c>
      <c r="AQ55" s="36">
        <f>SUM(AR55:AS55)</f>
        <v>0</v>
      </c>
      <c r="AR55" s="38"/>
      <c r="AS55" s="38"/>
      <c r="AT55" s="36">
        <f>AU55</f>
        <v>0</v>
      </c>
      <c r="AU55" s="38"/>
      <c r="AV55" s="35">
        <f>AW55</f>
        <v>1400232570368.71</v>
      </c>
      <c r="AW55" s="36">
        <f>SUM(AX55:AY55)</f>
        <v>1400232570368.71</v>
      </c>
      <c r="AX55" s="37">
        <v>1400232570368.71</v>
      </c>
      <c r="AY55" s="38"/>
      <c r="AZ55" s="39">
        <f>E55-(AI55+AV55)</f>
        <v>0</v>
      </c>
    </row>
    <row r="56" spans="1:52" x14ac:dyDescent="0.25">
      <c r="A56" s="32" t="s">
        <v>155</v>
      </c>
      <c r="B56" s="33" t="s">
        <v>156</v>
      </c>
      <c r="C56" s="34" t="s">
        <v>1150</v>
      </c>
      <c r="D56" s="34" t="s">
        <v>1151</v>
      </c>
      <c r="E56" s="35">
        <f>F56+O56+R56+Z56+AB56+AG56</f>
        <v>1902850954979.8203</v>
      </c>
      <c r="F56" s="36">
        <f>SUM(G56:N56)</f>
        <v>149885503977.12</v>
      </c>
      <c r="G56" s="37">
        <v>95959577480.550003</v>
      </c>
      <c r="H56" s="38"/>
      <c r="I56" s="37">
        <v>35703945684.430008</v>
      </c>
      <c r="J56" s="38"/>
      <c r="K56" s="38"/>
      <c r="L56" s="37">
        <v>225816666.66999999</v>
      </c>
      <c r="M56" s="37">
        <v>17996164145.470001</v>
      </c>
      <c r="N56" s="38"/>
      <c r="O56" s="36">
        <f>SUM(P56:Q56)</f>
        <v>10000000000</v>
      </c>
      <c r="P56" s="38"/>
      <c r="Q56" s="37">
        <v>10000000000</v>
      </c>
      <c r="R56" s="36">
        <f>SUM(S56:Y56)</f>
        <v>1612249522948.7004</v>
      </c>
      <c r="S56" s="37">
        <v>414457400143</v>
      </c>
      <c r="T56" s="37">
        <v>387659486324.88</v>
      </c>
      <c r="U56" s="37">
        <v>856236821499.17004</v>
      </c>
      <c r="V56" s="37">
        <v>1350458827971.1001</v>
      </c>
      <c r="W56" s="37">
        <v>75115543036</v>
      </c>
      <c r="X56" s="37">
        <v>25602612243.25</v>
      </c>
      <c r="Y56" s="37">
        <v>-1497281168268.7</v>
      </c>
      <c r="Z56" s="36">
        <f>SUM(AA56)</f>
        <v>0</v>
      </c>
      <c r="AA56" s="38"/>
      <c r="AB56" s="36">
        <f>SUM(AC56:AF56)</f>
        <v>130715928054</v>
      </c>
      <c r="AC56" s="38"/>
      <c r="AD56" s="38"/>
      <c r="AE56" s="37">
        <v>62518750</v>
      </c>
      <c r="AF56" s="37">
        <v>130653409304</v>
      </c>
      <c r="AG56" s="36">
        <f>SUM(AH56)</f>
        <v>0</v>
      </c>
      <c r="AH56" s="38"/>
      <c r="AI56" s="35">
        <f>AJ56+AQ56+AT56</f>
        <v>9564703237.2399998</v>
      </c>
      <c r="AJ56" s="36">
        <f>SUM(AK56:AP56)</f>
        <v>9564703237.2399998</v>
      </c>
      <c r="AK56" s="37">
        <v>14584178</v>
      </c>
      <c r="AL56" s="38"/>
      <c r="AM56" s="38"/>
      <c r="AN56" s="38"/>
      <c r="AO56" s="37">
        <v>5750571129</v>
      </c>
      <c r="AP56" s="37">
        <v>3799547930.2399998</v>
      </c>
      <c r="AQ56" s="36">
        <f>SUM(AR56:AS56)</f>
        <v>0</v>
      </c>
      <c r="AR56" s="38"/>
      <c r="AS56" s="38"/>
      <c r="AT56" s="36">
        <f>AU56</f>
        <v>0</v>
      </c>
      <c r="AU56" s="38"/>
      <c r="AV56" s="35">
        <f>AW56</f>
        <v>1893286251742.6001</v>
      </c>
      <c r="AW56" s="36">
        <f>SUM(AX56:AY56)</f>
        <v>1893286251742.6001</v>
      </c>
      <c r="AX56" s="37">
        <v>1893286251742.6001</v>
      </c>
      <c r="AY56" s="38"/>
      <c r="AZ56" s="39">
        <f>E56-(AI56+AV56)</f>
        <v>-1.9775390625E-2</v>
      </c>
    </row>
    <row r="57" spans="1:52" x14ac:dyDescent="0.25">
      <c r="A57" s="32" t="s">
        <v>157</v>
      </c>
      <c r="B57" s="33" t="s">
        <v>158</v>
      </c>
      <c r="C57" s="34" t="s">
        <v>1150</v>
      </c>
      <c r="D57" s="34" t="s">
        <v>1151</v>
      </c>
      <c r="E57" s="35">
        <f>F57+O57+R57+Z57+AB57+AG57</f>
        <v>1863481789400</v>
      </c>
      <c r="F57" s="36">
        <f>SUM(G57:N57)</f>
        <v>74630576150</v>
      </c>
      <c r="G57" s="37">
        <v>58249737055.630005</v>
      </c>
      <c r="H57" s="38"/>
      <c r="I57" s="37">
        <v>4681514389.5</v>
      </c>
      <c r="J57" s="38"/>
      <c r="K57" s="38"/>
      <c r="L57" s="38"/>
      <c r="M57" s="37">
        <v>11699324704.870001</v>
      </c>
      <c r="N57" s="38"/>
      <c r="O57" s="36">
        <f>SUM(P57:Q57)</f>
        <v>9463835335</v>
      </c>
      <c r="P57" s="38"/>
      <c r="Q57" s="37">
        <v>9463835335</v>
      </c>
      <c r="R57" s="36">
        <f>SUM(S57:Y57)</f>
        <v>1775908858187</v>
      </c>
      <c r="S57" s="37">
        <v>276821961278</v>
      </c>
      <c r="T57" s="37">
        <v>199045068241</v>
      </c>
      <c r="U57" s="37">
        <v>544259356803</v>
      </c>
      <c r="V57" s="37">
        <v>1425982051743</v>
      </c>
      <c r="W57" s="37">
        <v>33202668157</v>
      </c>
      <c r="X57" s="37">
        <v>29704241549</v>
      </c>
      <c r="Y57" s="37">
        <v>-733106489584</v>
      </c>
      <c r="Z57" s="36">
        <f>SUM(AA57)</f>
        <v>0</v>
      </c>
      <c r="AA57" s="38"/>
      <c r="AB57" s="36">
        <f>SUM(AC57:AF57)</f>
        <v>3478519728</v>
      </c>
      <c r="AC57" s="38"/>
      <c r="AD57" s="38"/>
      <c r="AE57" s="37">
        <v>1105930416</v>
      </c>
      <c r="AF57" s="37">
        <v>2372589312</v>
      </c>
      <c r="AG57" s="36">
        <f>SUM(AH57)</f>
        <v>0</v>
      </c>
      <c r="AH57" s="38"/>
      <c r="AI57" s="35">
        <f>AJ57+AQ57+AT57</f>
        <v>578280700</v>
      </c>
      <c r="AJ57" s="36">
        <f>SUM(AK57:AP57)</f>
        <v>578280700</v>
      </c>
      <c r="AK57" s="38"/>
      <c r="AL57" s="38"/>
      <c r="AM57" s="38"/>
      <c r="AN57" s="38"/>
      <c r="AO57" s="38"/>
      <c r="AP57" s="37">
        <v>578280700</v>
      </c>
      <c r="AQ57" s="36">
        <f>SUM(AR57:AS57)</f>
        <v>0</v>
      </c>
      <c r="AR57" s="38"/>
      <c r="AS57" s="38"/>
      <c r="AT57" s="36">
        <f>AU57</f>
        <v>0</v>
      </c>
      <c r="AU57" s="38"/>
      <c r="AV57" s="35">
        <f>AW57</f>
        <v>1862903508700</v>
      </c>
      <c r="AW57" s="36">
        <f>SUM(AX57:AY57)</f>
        <v>1862903508700</v>
      </c>
      <c r="AX57" s="37">
        <v>1862903508700</v>
      </c>
      <c r="AY57" s="38"/>
      <c r="AZ57" s="39">
        <f>E57-(AI57+AV57)</f>
        <v>0</v>
      </c>
    </row>
    <row r="58" spans="1:52" x14ac:dyDescent="0.25">
      <c r="A58" s="32" t="s">
        <v>159</v>
      </c>
      <c r="B58" s="33" t="s">
        <v>160</v>
      </c>
      <c r="C58" s="34" t="s">
        <v>1150</v>
      </c>
      <c r="D58" s="34" t="s">
        <v>1151</v>
      </c>
      <c r="E58" s="35">
        <f>F58+O58+R58+Z58+AB58+AG58</f>
        <v>1119502087189.7698</v>
      </c>
      <c r="F58" s="36">
        <f>SUM(G58:N58)</f>
        <v>72811749526.32991</v>
      </c>
      <c r="G58" s="37">
        <v>61783249321.529907</v>
      </c>
      <c r="H58" s="38"/>
      <c r="I58" s="37">
        <v>6530014112.3900003</v>
      </c>
      <c r="J58" s="38"/>
      <c r="K58" s="38"/>
      <c r="L58" s="38"/>
      <c r="M58" s="37">
        <v>4498486092.4099998</v>
      </c>
      <c r="N58" s="38"/>
      <c r="O58" s="36">
        <f>SUM(P58:Q58)</f>
        <v>3465693836</v>
      </c>
      <c r="P58" s="38"/>
      <c r="Q58" s="37">
        <v>3465693836</v>
      </c>
      <c r="R58" s="36">
        <f>SUM(S58:Y58)</f>
        <v>1025348266089.22</v>
      </c>
      <c r="S58" s="37">
        <v>64932088844</v>
      </c>
      <c r="T58" s="37">
        <v>181947705503.23999</v>
      </c>
      <c r="U58" s="37">
        <v>413484576696.96002</v>
      </c>
      <c r="V58" s="37">
        <v>879701095625.46997</v>
      </c>
      <c r="W58" s="37">
        <v>43243036476.790001</v>
      </c>
      <c r="X58" s="37">
        <v>107683244350.75999</v>
      </c>
      <c r="Y58" s="37">
        <v>-665643481408</v>
      </c>
      <c r="Z58" s="36">
        <f>SUM(AA58)</f>
        <v>0</v>
      </c>
      <c r="AA58" s="38"/>
      <c r="AB58" s="36">
        <f>SUM(AC58:AF58)</f>
        <v>17876377738.220001</v>
      </c>
      <c r="AC58" s="38"/>
      <c r="AD58" s="38"/>
      <c r="AE58" s="38"/>
      <c r="AF58" s="37">
        <v>17876377738.220001</v>
      </c>
      <c r="AG58" s="36">
        <f>SUM(AH58)</f>
        <v>0</v>
      </c>
      <c r="AH58" s="38"/>
      <c r="AI58" s="35">
        <f>AJ58+AQ58+AT58</f>
        <v>64836774822.0299</v>
      </c>
      <c r="AJ58" s="36">
        <f>SUM(AK58:AP58)</f>
        <v>64836774822.0299</v>
      </c>
      <c r="AK58" s="37">
        <v>66550260.999899998</v>
      </c>
      <c r="AL58" s="38"/>
      <c r="AM58" s="38"/>
      <c r="AN58" s="38"/>
      <c r="AO58" s="37">
        <v>3181600838</v>
      </c>
      <c r="AP58" s="37">
        <v>61588623723.029999</v>
      </c>
      <c r="AQ58" s="36">
        <f>SUM(AR58:AS58)</f>
        <v>0</v>
      </c>
      <c r="AR58" s="38"/>
      <c r="AS58" s="38"/>
      <c r="AT58" s="36">
        <f>AU58</f>
        <v>0</v>
      </c>
      <c r="AU58" s="38"/>
      <c r="AV58" s="35">
        <f>AW58</f>
        <v>1054665312367.74</v>
      </c>
      <c r="AW58" s="36">
        <f>SUM(AX58:AY58)</f>
        <v>1054665312367.74</v>
      </c>
      <c r="AX58" s="37">
        <v>1054665312367.74</v>
      </c>
      <c r="AY58" s="38"/>
      <c r="AZ58" s="39">
        <f>E58-(AI58+AV58)</f>
        <v>0</v>
      </c>
    </row>
    <row r="59" spans="1:52" x14ac:dyDescent="0.25">
      <c r="A59" s="32" t="s">
        <v>161</v>
      </c>
      <c r="B59" s="33" t="s">
        <v>162</v>
      </c>
      <c r="C59" s="34" t="s">
        <v>1150</v>
      </c>
      <c r="D59" s="34" t="s">
        <v>1151</v>
      </c>
      <c r="E59" s="35">
        <f>F59+O59+R59+Z59+AB59+AG59</f>
        <v>1598436856802.73</v>
      </c>
      <c r="F59" s="36">
        <f>SUM(G59:N59)</f>
        <v>66745484060.760002</v>
      </c>
      <c r="G59" s="37">
        <v>40578590909.349998</v>
      </c>
      <c r="H59" s="38"/>
      <c r="I59" s="37">
        <v>9835143520.9500008</v>
      </c>
      <c r="J59" s="38"/>
      <c r="K59" s="38"/>
      <c r="L59" s="37">
        <v>100929282.22</v>
      </c>
      <c r="M59" s="37">
        <v>16230820348.239998</v>
      </c>
      <c r="N59" s="38"/>
      <c r="O59" s="36">
        <f>SUM(P59:Q59)</f>
        <v>2000000000</v>
      </c>
      <c r="P59" s="37">
        <v>2000000000</v>
      </c>
      <c r="Q59" s="38"/>
      <c r="R59" s="36">
        <f>SUM(S59:Y59)</f>
        <v>1500449022410.0901</v>
      </c>
      <c r="S59" s="37">
        <v>381488688805.22003</v>
      </c>
      <c r="T59" s="37">
        <v>196774343038.26999</v>
      </c>
      <c r="U59" s="37">
        <v>459924138463.71002</v>
      </c>
      <c r="V59" s="37">
        <v>1271274851020.6802</v>
      </c>
      <c r="W59" s="37">
        <v>25724288796.450001</v>
      </c>
      <c r="X59" s="37">
        <v>14009722524</v>
      </c>
      <c r="Y59" s="37">
        <v>-848747010238.23999</v>
      </c>
      <c r="Z59" s="36">
        <f>SUM(AA59)</f>
        <v>0</v>
      </c>
      <c r="AA59" s="38"/>
      <c r="AB59" s="36">
        <f>SUM(AC59:AF59)</f>
        <v>29242350331.880001</v>
      </c>
      <c r="AC59" s="38"/>
      <c r="AD59" s="37">
        <v>4664143500</v>
      </c>
      <c r="AE59" s="37">
        <v>835856400</v>
      </c>
      <c r="AF59" s="37">
        <v>23742350431.880001</v>
      </c>
      <c r="AG59" s="36">
        <f>SUM(AH59)</f>
        <v>0</v>
      </c>
      <c r="AH59" s="38"/>
      <c r="AI59" s="35">
        <f>AJ59+AQ59+AT59</f>
        <v>5294072475.4000006</v>
      </c>
      <c r="AJ59" s="36">
        <f>SUM(AK59:AP59)</f>
        <v>5294072475.4000006</v>
      </c>
      <c r="AK59" s="38"/>
      <c r="AL59" s="38"/>
      <c r="AM59" s="38"/>
      <c r="AN59" s="38"/>
      <c r="AO59" s="37">
        <v>16750606</v>
      </c>
      <c r="AP59" s="37">
        <v>5277321869.4000006</v>
      </c>
      <c r="AQ59" s="36">
        <f>SUM(AR59:AS59)</f>
        <v>0</v>
      </c>
      <c r="AR59" s="38"/>
      <c r="AS59" s="38"/>
      <c r="AT59" s="36">
        <f>AU59</f>
        <v>0</v>
      </c>
      <c r="AU59" s="38"/>
      <c r="AV59" s="35">
        <f>AW59</f>
        <v>1593142784327.3301</v>
      </c>
      <c r="AW59" s="36">
        <f>SUM(AX59:AY59)</f>
        <v>1593142784327.3301</v>
      </c>
      <c r="AX59" s="37">
        <v>1593142784327.3301</v>
      </c>
      <c r="AY59" s="38"/>
      <c r="AZ59" s="39">
        <f>E59-(AI59+AV59)</f>
        <v>0</v>
      </c>
    </row>
    <row r="60" spans="1:52" x14ac:dyDescent="0.25">
      <c r="A60" s="32" t="s">
        <v>163</v>
      </c>
      <c r="B60" s="33" t="s">
        <v>1155</v>
      </c>
      <c r="C60" s="34" t="s">
        <v>1152</v>
      </c>
      <c r="D60" s="34" t="s">
        <v>1151</v>
      </c>
      <c r="E60" s="35">
        <f>F60+O60+R60+Z60+AB60+AG60</f>
        <v>10896093672232.83</v>
      </c>
      <c r="F60" s="36">
        <f>SUM(G60:N60)</f>
        <v>990534310585.56006</v>
      </c>
      <c r="G60" s="37">
        <v>328468704052.77002</v>
      </c>
      <c r="H60" s="38"/>
      <c r="I60" s="37">
        <v>108471452118.23</v>
      </c>
      <c r="J60" s="38"/>
      <c r="K60" s="38"/>
      <c r="L60" s="37">
        <v>2961380070.3400002</v>
      </c>
      <c r="M60" s="37">
        <v>550632774344.21997</v>
      </c>
      <c r="N60" s="38"/>
      <c r="O60" s="36">
        <f>SUM(P60:Q60)</f>
        <v>1348073032168.3601</v>
      </c>
      <c r="P60" s="37">
        <v>2813159433</v>
      </c>
      <c r="Q60" s="37">
        <v>1345259872735.3601</v>
      </c>
      <c r="R60" s="36">
        <f>SUM(S60:Y60)</f>
        <v>8368236455058.1406</v>
      </c>
      <c r="S60" s="37">
        <v>2089076394486.3601</v>
      </c>
      <c r="T60" s="37">
        <v>1895442554916.3701</v>
      </c>
      <c r="U60" s="37">
        <v>3719735121107.5</v>
      </c>
      <c r="V60" s="37">
        <v>5477892123352.5195</v>
      </c>
      <c r="W60" s="37">
        <v>394325388175.27997</v>
      </c>
      <c r="X60" s="37">
        <v>659051736317.30005</v>
      </c>
      <c r="Y60" s="37">
        <v>-5867286863297.1895</v>
      </c>
      <c r="Z60" s="36">
        <f>SUM(AA60)</f>
        <v>0</v>
      </c>
      <c r="AA60" s="38"/>
      <c r="AB60" s="36">
        <f>SUM(AC60:AF60)</f>
        <v>189249874420.77002</v>
      </c>
      <c r="AC60" s="37">
        <v>5908634311</v>
      </c>
      <c r="AD60" s="37">
        <v>19856938752.529999</v>
      </c>
      <c r="AE60" s="37">
        <v>4240442533.1999969</v>
      </c>
      <c r="AF60" s="37">
        <v>159243858824.04001</v>
      </c>
      <c r="AG60" s="36">
        <f>SUM(AH60)</f>
        <v>0</v>
      </c>
      <c r="AH60" s="38"/>
      <c r="AI60" s="35">
        <f>AJ60+AQ60+AT60</f>
        <v>289469831446.48999</v>
      </c>
      <c r="AJ60" s="36">
        <f>SUM(AK60:AP60)</f>
        <v>153868371934.48999</v>
      </c>
      <c r="AK60" s="37">
        <v>56258668</v>
      </c>
      <c r="AL60" s="38"/>
      <c r="AM60" s="38"/>
      <c r="AN60" s="37">
        <v>1204750001</v>
      </c>
      <c r="AO60" s="37">
        <v>83275252735.490005</v>
      </c>
      <c r="AP60" s="37">
        <v>69332110530</v>
      </c>
      <c r="AQ60" s="36">
        <f>SUM(AR60:AS60)</f>
        <v>135601459512</v>
      </c>
      <c r="AR60" s="38"/>
      <c r="AS60" s="37">
        <v>135601459512</v>
      </c>
      <c r="AT60" s="36">
        <f>AU60</f>
        <v>0</v>
      </c>
      <c r="AU60" s="37"/>
      <c r="AV60" s="35">
        <f>AW60</f>
        <v>10606623840786.369</v>
      </c>
      <c r="AW60" s="36">
        <f>SUM(AX60:AY60)</f>
        <v>10606623840786.369</v>
      </c>
      <c r="AX60" s="37">
        <v>10606623840786.35</v>
      </c>
      <c r="AY60" s="37">
        <v>1.953125E-2</v>
      </c>
      <c r="AZ60" s="39">
        <f>E60-(AI60+AV60)</f>
        <v>-2.9296875E-2</v>
      </c>
    </row>
    <row r="61" spans="1:52" x14ac:dyDescent="0.25">
      <c r="A61" s="40" t="s">
        <v>164</v>
      </c>
      <c r="B61" s="33" t="s">
        <v>165</v>
      </c>
      <c r="C61" s="34" t="s">
        <v>1152</v>
      </c>
      <c r="D61" s="34" t="s">
        <v>1151</v>
      </c>
      <c r="E61" s="35">
        <f>F61+O61+R61+Z61+AB61+AG61</f>
        <v>1724913174765.76</v>
      </c>
      <c r="F61" s="36">
        <f>SUM(G61:N61)</f>
        <v>69989261991.119995</v>
      </c>
      <c r="G61" s="37">
        <v>39915769904.43</v>
      </c>
      <c r="H61" s="38"/>
      <c r="I61" s="37">
        <v>18686414664.459999</v>
      </c>
      <c r="J61" s="38"/>
      <c r="K61" s="38"/>
      <c r="L61" s="38"/>
      <c r="M61" s="37">
        <v>11387077422.23</v>
      </c>
      <c r="N61" s="38"/>
      <c r="O61" s="36">
        <f>SUM(P61:Q61)</f>
        <v>48050608052.010002</v>
      </c>
      <c r="P61" s="37">
        <v>448392938</v>
      </c>
      <c r="Q61" s="37">
        <v>47602215114.010002</v>
      </c>
      <c r="R61" s="36">
        <f>SUM(S61:Y61)</f>
        <v>1595265752945.6599</v>
      </c>
      <c r="S61" s="37">
        <v>116865485811</v>
      </c>
      <c r="T61" s="37">
        <v>384956130842.97998</v>
      </c>
      <c r="U61" s="37">
        <v>771612773814.18005</v>
      </c>
      <c r="V61" s="37">
        <v>1547785073839.8</v>
      </c>
      <c r="W61" s="37">
        <v>100230824023</v>
      </c>
      <c r="X61" s="37">
        <v>19535339346</v>
      </c>
      <c r="Y61" s="37">
        <v>-1345719874731.3</v>
      </c>
      <c r="Z61" s="36">
        <f>SUM(AA61)</f>
        <v>0</v>
      </c>
      <c r="AA61" s="38"/>
      <c r="AB61" s="36">
        <f>SUM(AC61:AF61)</f>
        <v>11607551776.969999</v>
      </c>
      <c r="AC61" s="38"/>
      <c r="AD61" s="38"/>
      <c r="AE61" s="37">
        <v>2180991820</v>
      </c>
      <c r="AF61" s="37">
        <v>9426559956.9699993</v>
      </c>
      <c r="AG61" s="36">
        <f>SUM(AH61)</f>
        <v>0</v>
      </c>
      <c r="AH61" s="38"/>
      <c r="AI61" s="35">
        <f>AJ61+AQ61+AT61</f>
        <v>5616395699</v>
      </c>
      <c r="AJ61" s="36">
        <f>SUM(AK61:AP61)</f>
        <v>5616395699</v>
      </c>
      <c r="AK61" s="37">
        <v>34004364</v>
      </c>
      <c r="AL61" s="38"/>
      <c r="AM61" s="38"/>
      <c r="AN61" s="37">
        <v>56070433</v>
      </c>
      <c r="AO61" s="38"/>
      <c r="AP61" s="37">
        <v>5526320902</v>
      </c>
      <c r="AQ61" s="36">
        <f>SUM(AR61:AS61)</f>
        <v>0</v>
      </c>
      <c r="AR61" s="38"/>
      <c r="AS61" s="38"/>
      <c r="AT61" s="36">
        <f>AU61</f>
        <v>0</v>
      </c>
      <c r="AU61" s="38"/>
      <c r="AV61" s="35">
        <f>AW61</f>
        <v>1719296779066.8</v>
      </c>
      <c r="AW61" s="36">
        <f>SUM(AX61:AY61)</f>
        <v>1719296779066.8</v>
      </c>
      <c r="AX61" s="37">
        <v>1719296779066.8</v>
      </c>
      <c r="AY61" s="38"/>
      <c r="AZ61" s="39">
        <f>E61-(AI61+AV61)</f>
        <v>-4.00390625E-2</v>
      </c>
    </row>
    <row r="62" spans="1:52" x14ac:dyDescent="0.25">
      <c r="A62" s="40" t="s">
        <v>166</v>
      </c>
      <c r="B62" s="33" t="s">
        <v>167</v>
      </c>
      <c r="C62" s="34" t="s">
        <v>1152</v>
      </c>
      <c r="D62" s="34" t="s">
        <v>1151</v>
      </c>
      <c r="E62" s="35">
        <f>F62+O62+R62+Z62+AB62+AG62</f>
        <v>2044621244972.6802</v>
      </c>
      <c r="F62" s="36">
        <f>SUM(G62:N62)</f>
        <v>174562414661.59</v>
      </c>
      <c r="G62" s="37">
        <v>67098972392.580002</v>
      </c>
      <c r="H62" s="38"/>
      <c r="I62" s="37">
        <v>28635066949.750004</v>
      </c>
      <c r="J62" s="38"/>
      <c r="K62" s="38"/>
      <c r="L62" s="37">
        <v>421648580.94999999</v>
      </c>
      <c r="M62" s="37">
        <v>78406726738.309998</v>
      </c>
      <c r="N62" s="38"/>
      <c r="O62" s="36">
        <f>SUM(P62:Q62)</f>
        <v>80354378241.679993</v>
      </c>
      <c r="P62" s="37">
        <v>1070903714</v>
      </c>
      <c r="Q62" s="37">
        <v>79283474527.679993</v>
      </c>
      <c r="R62" s="36">
        <f>SUM(S62:Y62)</f>
        <v>1715941599131.1301</v>
      </c>
      <c r="S62" s="37">
        <v>312097632317.90997</v>
      </c>
      <c r="T62" s="37">
        <v>275168172648.65002</v>
      </c>
      <c r="U62" s="37">
        <v>897259546395.67004</v>
      </c>
      <c r="V62" s="37">
        <v>2116188684072.55</v>
      </c>
      <c r="W62" s="37">
        <v>55942570087.32</v>
      </c>
      <c r="X62" s="37">
        <v>7005762699</v>
      </c>
      <c r="Y62" s="37">
        <v>-1947720769089.97</v>
      </c>
      <c r="Z62" s="36">
        <f>SUM(AA62)</f>
        <v>0</v>
      </c>
      <c r="AA62" s="38"/>
      <c r="AB62" s="36">
        <f>SUM(AC62:AF62)</f>
        <v>73762852938.279999</v>
      </c>
      <c r="AC62" s="37">
        <v>65150000</v>
      </c>
      <c r="AD62" s="37">
        <v>6500837500</v>
      </c>
      <c r="AE62" s="37">
        <v>1829974820.73</v>
      </c>
      <c r="AF62" s="37">
        <v>65366890617.550003</v>
      </c>
      <c r="AG62" s="36">
        <f>SUM(AH62)</f>
        <v>0</v>
      </c>
      <c r="AH62" s="38"/>
      <c r="AI62" s="35">
        <f>AJ62+AQ62+AT62</f>
        <v>16376710747.730001</v>
      </c>
      <c r="AJ62" s="36">
        <f>SUM(AK62:AP62)</f>
        <v>16376710747.730001</v>
      </c>
      <c r="AK62" s="37">
        <v>105000</v>
      </c>
      <c r="AL62" s="38"/>
      <c r="AM62" s="38"/>
      <c r="AN62" s="37">
        <v>1269944735.78</v>
      </c>
      <c r="AO62" s="37">
        <v>13194996665.950001</v>
      </c>
      <c r="AP62" s="37">
        <v>1911664346</v>
      </c>
      <c r="AQ62" s="36">
        <f>SUM(AR62:AS62)</f>
        <v>0</v>
      </c>
      <c r="AR62" s="38"/>
      <c r="AS62" s="38"/>
      <c r="AT62" s="36">
        <f>AU62</f>
        <v>0</v>
      </c>
      <c r="AU62" s="38"/>
      <c r="AV62" s="35">
        <f>AW62</f>
        <v>2028244534224.95</v>
      </c>
      <c r="AW62" s="36">
        <f>SUM(AX62:AY62)</f>
        <v>2028244534224.95</v>
      </c>
      <c r="AX62" s="37">
        <v>2028244534224.95</v>
      </c>
      <c r="AY62" s="38"/>
      <c r="AZ62" s="39">
        <f>E62-(AI62+AV62)</f>
        <v>0</v>
      </c>
    </row>
    <row r="63" spans="1:52" x14ac:dyDescent="0.25">
      <c r="A63" s="40" t="s">
        <v>168</v>
      </c>
      <c r="B63" s="33" t="s">
        <v>169</v>
      </c>
      <c r="C63" s="34" t="s">
        <v>1152</v>
      </c>
      <c r="D63" s="34" t="s">
        <v>1151</v>
      </c>
      <c r="E63" s="35">
        <f>F63+O63+R63+Z63+AB63+AG63</f>
        <v>1982154270964.0403</v>
      </c>
      <c r="F63" s="36">
        <f>SUM(G63:N63)</f>
        <v>57743058999.169998</v>
      </c>
      <c r="G63" s="37">
        <v>29993479424.23</v>
      </c>
      <c r="H63" s="38"/>
      <c r="I63" s="37">
        <v>2162526492.7199998</v>
      </c>
      <c r="J63" s="38"/>
      <c r="K63" s="38"/>
      <c r="L63" s="37">
        <v>43113750</v>
      </c>
      <c r="M63" s="37">
        <v>25543939332.220001</v>
      </c>
      <c r="N63" s="38"/>
      <c r="O63" s="36">
        <f>SUM(P63:Q63)</f>
        <v>96209498068.149994</v>
      </c>
      <c r="P63" s="38"/>
      <c r="Q63" s="37">
        <v>96209498068.149994</v>
      </c>
      <c r="R63" s="36">
        <f>SUM(S63:Y63)</f>
        <v>1654579669052.0503</v>
      </c>
      <c r="S63" s="37">
        <v>89814394220</v>
      </c>
      <c r="T63" s="37">
        <v>326611590111.29999</v>
      </c>
      <c r="U63" s="37">
        <v>611830028619.32996</v>
      </c>
      <c r="V63" s="37">
        <v>1083841606795.03</v>
      </c>
      <c r="W63" s="37">
        <v>16753275380</v>
      </c>
      <c r="X63" s="37">
        <v>106964940888</v>
      </c>
      <c r="Y63" s="37">
        <v>-581236166961.60999</v>
      </c>
      <c r="Z63" s="36">
        <f>SUM(AA63)</f>
        <v>0</v>
      </c>
      <c r="AA63" s="38"/>
      <c r="AB63" s="36">
        <f>SUM(AC63:AF63)</f>
        <v>173622044844.66998</v>
      </c>
      <c r="AC63" s="37">
        <v>1941018269</v>
      </c>
      <c r="AD63" s="38"/>
      <c r="AE63" s="37">
        <v>1574159901.46</v>
      </c>
      <c r="AF63" s="37">
        <v>170106866674.20999</v>
      </c>
      <c r="AG63" s="36">
        <f>SUM(AH63)</f>
        <v>0</v>
      </c>
      <c r="AH63" s="38"/>
      <c r="AI63" s="35">
        <f>AJ63+AQ63+AT63</f>
        <v>7076310006</v>
      </c>
      <c r="AJ63" s="36">
        <f>SUM(AK63:AP63)</f>
        <v>5743133205</v>
      </c>
      <c r="AK63" s="37">
        <v>13591</v>
      </c>
      <c r="AL63" s="38"/>
      <c r="AM63" s="38"/>
      <c r="AN63" s="38"/>
      <c r="AO63" s="38"/>
      <c r="AP63" s="37">
        <v>5743119614</v>
      </c>
      <c r="AQ63" s="36">
        <f>SUM(AR63:AS63)</f>
        <v>1333176801</v>
      </c>
      <c r="AR63" s="38"/>
      <c r="AS63" s="37">
        <v>1333176801</v>
      </c>
      <c r="AT63" s="36">
        <f>AU63</f>
        <v>0</v>
      </c>
      <c r="AU63" s="37"/>
      <c r="AV63" s="35">
        <f>AW63</f>
        <v>1975077960958.04</v>
      </c>
      <c r="AW63" s="36">
        <f>SUM(AX63:AY63)</f>
        <v>1975077960958.04</v>
      </c>
      <c r="AX63" s="37">
        <v>1975077960958.04</v>
      </c>
      <c r="AY63" s="38"/>
      <c r="AZ63" s="39">
        <f>E63-(AI63+AV63)</f>
        <v>0</v>
      </c>
    </row>
    <row r="64" spans="1:52" x14ac:dyDescent="0.25">
      <c r="A64" s="40" t="s">
        <v>170</v>
      </c>
      <c r="B64" s="33" t="s">
        <v>171</v>
      </c>
      <c r="C64" s="34" t="s">
        <v>1150</v>
      </c>
      <c r="D64" s="34" t="s">
        <v>1151</v>
      </c>
      <c r="E64" s="35">
        <f>F64+O64+R64+Z64+AB64+AG64</f>
        <v>1365011320042.21</v>
      </c>
      <c r="F64" s="36">
        <f>SUM(G64:N64)</f>
        <v>86488856143.580002</v>
      </c>
      <c r="G64" s="37">
        <v>57196545152.160004</v>
      </c>
      <c r="H64" s="38"/>
      <c r="I64" s="37">
        <v>18420968412.52</v>
      </c>
      <c r="J64" s="38"/>
      <c r="K64" s="38"/>
      <c r="L64" s="38"/>
      <c r="M64" s="37">
        <v>10871342578.9</v>
      </c>
      <c r="N64" s="38"/>
      <c r="O64" s="36">
        <f>SUM(P64:Q64)</f>
        <v>89430395624.460007</v>
      </c>
      <c r="P64" s="38"/>
      <c r="Q64" s="37">
        <v>89430395624.460007</v>
      </c>
      <c r="R64" s="36">
        <f>SUM(S64:Y64)</f>
        <v>1153319061011.6699</v>
      </c>
      <c r="S64" s="37">
        <v>208900265749</v>
      </c>
      <c r="T64" s="37">
        <v>355213958956.40002</v>
      </c>
      <c r="U64" s="37">
        <v>860913860585.22998</v>
      </c>
      <c r="V64" s="37">
        <v>2283302510070.5</v>
      </c>
      <c r="W64" s="37">
        <v>71898513039.339996</v>
      </c>
      <c r="X64" s="37">
        <v>138082501366</v>
      </c>
      <c r="Y64" s="37">
        <v>-2764992548754.7998</v>
      </c>
      <c r="Z64" s="36">
        <f>SUM(AA64)</f>
        <v>0</v>
      </c>
      <c r="AA64" s="38"/>
      <c r="AB64" s="36">
        <f>SUM(AC64:AF64)</f>
        <v>35773007262.5</v>
      </c>
      <c r="AC64" s="37">
        <v>141596387</v>
      </c>
      <c r="AD64" s="38"/>
      <c r="AE64" s="37">
        <v>1038771200</v>
      </c>
      <c r="AF64" s="37">
        <v>34592639675.5</v>
      </c>
      <c r="AG64" s="36">
        <f>SUM(AH64)</f>
        <v>0</v>
      </c>
      <c r="AH64" s="38"/>
      <c r="AI64" s="35">
        <f>AJ64+AQ64+AT64</f>
        <v>34846686993.07</v>
      </c>
      <c r="AJ64" s="36">
        <f>SUM(AK64:AP64)</f>
        <v>34846686993.07</v>
      </c>
      <c r="AK64" s="37">
        <v>222774299</v>
      </c>
      <c r="AL64" s="38"/>
      <c r="AM64" s="38"/>
      <c r="AN64" s="37">
        <v>15874209.67</v>
      </c>
      <c r="AO64" s="37">
        <v>11136693823</v>
      </c>
      <c r="AP64" s="37">
        <v>23471344661.400002</v>
      </c>
      <c r="AQ64" s="36">
        <f>SUM(AR64:AS64)</f>
        <v>0</v>
      </c>
      <c r="AR64" s="38"/>
      <c r="AS64" s="38"/>
      <c r="AT64" s="36">
        <f>AU64</f>
        <v>0</v>
      </c>
      <c r="AU64" s="38"/>
      <c r="AV64" s="35">
        <f>AW64</f>
        <v>1330164633049.2</v>
      </c>
      <c r="AW64" s="36">
        <f>SUM(AX64:AY64)</f>
        <v>1330164633049.2</v>
      </c>
      <c r="AX64" s="37">
        <v>1330164633049.2</v>
      </c>
      <c r="AY64" s="38"/>
      <c r="AZ64" s="39">
        <f>E64-(AI64+AV64)</f>
        <v>-6.005859375E-2</v>
      </c>
    </row>
    <row r="65" spans="1:52" x14ac:dyDescent="0.25">
      <c r="A65" s="40" t="s">
        <v>172</v>
      </c>
      <c r="B65" s="33" t="s">
        <v>173</v>
      </c>
      <c r="C65" s="34" t="s">
        <v>1152</v>
      </c>
      <c r="D65" s="34" t="s">
        <v>1151</v>
      </c>
      <c r="E65" s="35">
        <f>F65+O65+R65+Z65+AB65+AG65</f>
        <v>1879392164407.8699</v>
      </c>
      <c r="F65" s="36">
        <f>SUM(G65:N65)</f>
        <v>122508048109.28001</v>
      </c>
      <c r="G65" s="37">
        <v>95882992143.270004</v>
      </c>
      <c r="H65" s="38"/>
      <c r="I65" s="37">
        <v>14638553724.68</v>
      </c>
      <c r="J65" s="38"/>
      <c r="K65" s="38"/>
      <c r="L65" s="38"/>
      <c r="M65" s="37">
        <v>11986502241.33</v>
      </c>
      <c r="N65" s="38"/>
      <c r="O65" s="36">
        <f>SUM(P65:Q65)</f>
        <v>98599668681.710007</v>
      </c>
      <c r="P65" s="38"/>
      <c r="Q65" s="37">
        <v>98599668681.710007</v>
      </c>
      <c r="R65" s="36">
        <f>SUM(S65:Y65)</f>
        <v>1638338151094.75</v>
      </c>
      <c r="S65" s="37">
        <v>197266603262.67001</v>
      </c>
      <c r="T65" s="37">
        <v>408298118818.58002</v>
      </c>
      <c r="U65" s="37">
        <v>605653564159</v>
      </c>
      <c r="V65" s="37">
        <v>1561907775871</v>
      </c>
      <c r="W65" s="37">
        <v>53704058190</v>
      </c>
      <c r="X65" s="37">
        <v>51634476539</v>
      </c>
      <c r="Y65" s="37">
        <v>-1240126445745.5</v>
      </c>
      <c r="Z65" s="36">
        <f>SUM(AA65)</f>
        <v>0</v>
      </c>
      <c r="AA65" s="38"/>
      <c r="AB65" s="36">
        <f>SUM(AC65:AF65)</f>
        <v>19946296522.130001</v>
      </c>
      <c r="AC65" s="37">
        <v>7119995.1299999999</v>
      </c>
      <c r="AD65" s="37">
        <v>1303646833</v>
      </c>
      <c r="AE65" s="37">
        <v>159838187</v>
      </c>
      <c r="AF65" s="37">
        <v>18475691507</v>
      </c>
      <c r="AG65" s="36">
        <f>SUM(AH65)</f>
        <v>0</v>
      </c>
      <c r="AH65" s="38"/>
      <c r="AI65" s="35">
        <f>AJ65+AQ65+AT65</f>
        <v>13675409388</v>
      </c>
      <c r="AJ65" s="36">
        <f>SUM(AK65:AP65)</f>
        <v>13675409388</v>
      </c>
      <c r="AK65" s="37">
        <v>21369710</v>
      </c>
      <c r="AL65" s="38"/>
      <c r="AM65" s="38"/>
      <c r="AN65" s="37">
        <v>39210750</v>
      </c>
      <c r="AO65" s="37">
        <v>13401254728</v>
      </c>
      <c r="AP65" s="37">
        <v>213574200</v>
      </c>
      <c r="AQ65" s="36">
        <f>SUM(AR65:AS65)</f>
        <v>0</v>
      </c>
      <c r="AR65" s="38"/>
      <c r="AS65" s="38"/>
      <c r="AT65" s="36">
        <f>AU65</f>
        <v>0</v>
      </c>
      <c r="AU65" s="38"/>
      <c r="AV65" s="35">
        <f>AW65</f>
        <v>1865716755019.8701</v>
      </c>
      <c r="AW65" s="36">
        <f>SUM(AX65:AY65)</f>
        <v>1865716755019.8701</v>
      </c>
      <c r="AX65" s="37">
        <v>1865716755019.8701</v>
      </c>
      <c r="AY65" s="38"/>
      <c r="AZ65" s="39">
        <f>E65-(AI65+AV65)</f>
        <v>0</v>
      </c>
    </row>
    <row r="66" spans="1:52" x14ac:dyDescent="0.25">
      <c r="A66" s="40" t="s">
        <v>174</v>
      </c>
      <c r="B66" s="33" t="s">
        <v>175</v>
      </c>
      <c r="C66" s="34" t="s">
        <v>1152</v>
      </c>
      <c r="D66" s="34" t="s">
        <v>1151</v>
      </c>
      <c r="E66" s="35">
        <f>F66+O66+R66+Z66+AB66+AG66</f>
        <v>2309214735542</v>
      </c>
      <c r="F66" s="36">
        <f>SUM(G66:N66)</f>
        <v>90644697508</v>
      </c>
      <c r="G66" s="37">
        <v>16950832127</v>
      </c>
      <c r="H66" s="38"/>
      <c r="I66" s="37">
        <v>31451798201</v>
      </c>
      <c r="J66" s="38"/>
      <c r="K66" s="38"/>
      <c r="L66" s="38"/>
      <c r="M66" s="37">
        <v>42242067180</v>
      </c>
      <c r="N66" s="38"/>
      <c r="O66" s="36">
        <f>SUM(P66:Q66)</f>
        <v>111021097493</v>
      </c>
      <c r="P66" s="38"/>
      <c r="Q66" s="37">
        <v>111021097493</v>
      </c>
      <c r="R66" s="36">
        <f>SUM(S66:Y66)</f>
        <v>2103759914539</v>
      </c>
      <c r="S66" s="37">
        <v>211630550450</v>
      </c>
      <c r="T66" s="37">
        <v>389153067728</v>
      </c>
      <c r="U66" s="37">
        <v>928577700019</v>
      </c>
      <c r="V66" s="37">
        <v>1779949738848</v>
      </c>
      <c r="W66" s="37">
        <v>89659582873</v>
      </c>
      <c r="X66" s="37">
        <v>118743485432</v>
      </c>
      <c r="Y66" s="37">
        <v>-1413954210811</v>
      </c>
      <c r="Z66" s="36">
        <f>SUM(AA66)</f>
        <v>0</v>
      </c>
      <c r="AA66" s="38"/>
      <c r="AB66" s="36">
        <f>SUM(AC66:AF66)</f>
        <v>3789026002</v>
      </c>
      <c r="AC66" s="38"/>
      <c r="AD66" s="37">
        <v>126000000</v>
      </c>
      <c r="AE66" s="37">
        <v>1399129333</v>
      </c>
      <c r="AF66" s="37">
        <v>2263896669</v>
      </c>
      <c r="AG66" s="36">
        <f>SUM(AH66)</f>
        <v>0</v>
      </c>
      <c r="AH66" s="38"/>
      <c r="AI66" s="35">
        <f>AJ66+AQ66+AT66</f>
        <v>65150384373</v>
      </c>
      <c r="AJ66" s="36">
        <f>SUM(AK66:AP66)</f>
        <v>65150384373</v>
      </c>
      <c r="AK66" s="38"/>
      <c r="AL66" s="37">
        <v>42896554</v>
      </c>
      <c r="AM66" s="37">
        <v>4708945000</v>
      </c>
      <c r="AN66" s="37">
        <v>180895252</v>
      </c>
      <c r="AO66" s="37">
        <v>59490707338</v>
      </c>
      <c r="AP66" s="37">
        <v>726940229</v>
      </c>
      <c r="AQ66" s="36">
        <f>SUM(AR66:AS66)</f>
        <v>0</v>
      </c>
      <c r="AR66" s="38"/>
      <c r="AS66" s="38"/>
      <c r="AT66" s="36">
        <f>AU66</f>
        <v>0</v>
      </c>
      <c r="AU66" s="38"/>
      <c r="AV66" s="35">
        <f>AW66</f>
        <v>2244064351166</v>
      </c>
      <c r="AW66" s="36">
        <f>SUM(AX66:AY66)</f>
        <v>2244064351166</v>
      </c>
      <c r="AX66" s="37">
        <v>2244064351166</v>
      </c>
      <c r="AY66" s="38"/>
      <c r="AZ66" s="39">
        <f>E66-(AI66+AV66)</f>
        <v>3</v>
      </c>
    </row>
    <row r="67" spans="1:52" x14ac:dyDescent="0.25">
      <c r="A67" s="40" t="s">
        <v>176</v>
      </c>
      <c r="B67" s="33" t="s">
        <v>177</v>
      </c>
      <c r="C67" s="34" t="s">
        <v>1152</v>
      </c>
      <c r="D67" s="34" t="s">
        <v>1154</v>
      </c>
      <c r="E67" s="35">
        <f>F67+O67+R67+Z67+AB67+AG67</f>
        <v>1766620398428.1697</v>
      </c>
      <c r="F67" s="36">
        <f>SUM(G67:N67)</f>
        <v>125018916789.15999</v>
      </c>
      <c r="G67" s="37">
        <v>92428661735.639999</v>
      </c>
      <c r="H67" s="38"/>
      <c r="I67" s="37">
        <v>19752584674.759998</v>
      </c>
      <c r="J67" s="37">
        <v>36000000</v>
      </c>
      <c r="K67" s="37">
        <v>-36000000</v>
      </c>
      <c r="L67" s="37">
        <v>199336305</v>
      </c>
      <c r="M67" s="37">
        <v>12638334073.76</v>
      </c>
      <c r="N67" s="37"/>
      <c r="O67" s="36">
        <f>SUM(P67:Q67)</f>
        <v>139724226803.73999</v>
      </c>
      <c r="P67" s="37">
        <v>3796529435.3000002</v>
      </c>
      <c r="Q67" s="37">
        <v>135927697368.44</v>
      </c>
      <c r="R67" s="36">
        <f>SUM(S67:Y67)</f>
        <v>1487957398684.8899</v>
      </c>
      <c r="S67" s="37">
        <v>145914634645</v>
      </c>
      <c r="T67" s="37">
        <v>361712678768</v>
      </c>
      <c r="U67" s="37">
        <v>808277339867.26001</v>
      </c>
      <c r="V67" s="37">
        <v>1246556754575.45</v>
      </c>
      <c r="W67" s="37">
        <v>29031277468.25</v>
      </c>
      <c r="X67" s="37">
        <v>31260362439</v>
      </c>
      <c r="Y67" s="37">
        <v>-1134795649078.0701</v>
      </c>
      <c r="Z67" s="36">
        <f>SUM(AA67)</f>
        <v>0</v>
      </c>
      <c r="AA67" s="38"/>
      <c r="AB67" s="36">
        <f>SUM(AC67:AF67)</f>
        <v>13919856150.380001</v>
      </c>
      <c r="AC67" s="37">
        <v>43995000</v>
      </c>
      <c r="AD67" s="37"/>
      <c r="AE67" s="37">
        <v>800849701.79999995</v>
      </c>
      <c r="AF67" s="37">
        <v>13075011448.580002</v>
      </c>
      <c r="AG67" s="36">
        <f>SUM(AH67)</f>
        <v>0</v>
      </c>
      <c r="AH67" s="38"/>
      <c r="AI67" s="35">
        <f>AJ67+AQ67+AT67</f>
        <v>9567791776.7800007</v>
      </c>
      <c r="AJ67" s="36">
        <f>SUM(AK67:AP67)</f>
        <v>9567791776.7800007</v>
      </c>
      <c r="AK67" s="37">
        <v>19958141.280000001</v>
      </c>
      <c r="AL67" s="38"/>
      <c r="AM67" s="38"/>
      <c r="AN67" s="37">
        <v>24791670</v>
      </c>
      <c r="AO67" s="37">
        <v>9523041965.5</v>
      </c>
      <c r="AP67" s="38"/>
      <c r="AQ67" s="36">
        <f>SUM(AR67:AS67)</f>
        <v>0</v>
      </c>
      <c r="AR67" s="38"/>
      <c r="AS67" s="38"/>
      <c r="AT67" s="36">
        <f>AU67</f>
        <v>0</v>
      </c>
      <c r="AU67" s="38"/>
      <c r="AV67" s="35">
        <f>AW67</f>
        <v>1757052606651.3799</v>
      </c>
      <c r="AW67" s="36">
        <f>SUM(AX67:AY67)</f>
        <v>1757052606651.3799</v>
      </c>
      <c r="AX67" s="37">
        <v>1757052606651.3799</v>
      </c>
      <c r="AY67" s="37"/>
      <c r="AZ67" s="39">
        <f>E67-(AI67+AV67)</f>
        <v>9.765625E-3</v>
      </c>
    </row>
    <row r="68" spans="1:52" x14ac:dyDescent="0.25">
      <c r="A68" s="40" t="s">
        <v>178</v>
      </c>
      <c r="B68" s="33" t="s">
        <v>179</v>
      </c>
      <c r="C68" s="34" t="s">
        <v>1152</v>
      </c>
      <c r="D68" s="34" t="s">
        <v>1151</v>
      </c>
      <c r="E68" s="35">
        <f>F68+O68+R68+Z68+AB68+AG68</f>
        <v>1710627043381.6301</v>
      </c>
      <c r="F68" s="36">
        <f>SUM(G68:N68)</f>
        <v>82989710788.290009</v>
      </c>
      <c r="G68" s="37">
        <v>41821900730.68</v>
      </c>
      <c r="H68" s="38"/>
      <c r="I68" s="37">
        <v>17697986588.379997</v>
      </c>
      <c r="J68" s="38"/>
      <c r="K68" s="38"/>
      <c r="L68" s="37">
        <v>280152293.14999998</v>
      </c>
      <c r="M68" s="37">
        <v>23189671176.080002</v>
      </c>
      <c r="N68" s="38"/>
      <c r="O68" s="36">
        <f>SUM(P68:Q68)</f>
        <v>82892350532.809998</v>
      </c>
      <c r="P68" s="38"/>
      <c r="Q68" s="37">
        <v>82892350532.809998</v>
      </c>
      <c r="R68" s="36">
        <f>SUM(S68:Y68)</f>
        <v>1508778763038.78</v>
      </c>
      <c r="S68" s="37">
        <v>279481169904.35999</v>
      </c>
      <c r="T68" s="37">
        <v>278737494796.04999</v>
      </c>
      <c r="U68" s="37">
        <v>664016724547.83997</v>
      </c>
      <c r="V68" s="37">
        <v>876454328056.45996</v>
      </c>
      <c r="W68" s="37">
        <v>269504984119.70999</v>
      </c>
      <c r="X68" s="37">
        <v>53903879368.660004</v>
      </c>
      <c r="Y68" s="37">
        <v>-913319817754.30005</v>
      </c>
      <c r="Z68" s="36">
        <f>SUM(AA68)</f>
        <v>0</v>
      </c>
      <c r="AA68" s="38"/>
      <c r="AB68" s="36">
        <f>SUM(AC68:AF68)</f>
        <v>35966219021.75</v>
      </c>
      <c r="AC68" s="38"/>
      <c r="AD68" s="38"/>
      <c r="AE68" s="37">
        <v>124780000</v>
      </c>
      <c r="AF68" s="37">
        <v>35841439021.75</v>
      </c>
      <c r="AG68" s="36">
        <f>SUM(AH68)</f>
        <v>0</v>
      </c>
      <c r="AH68" s="38"/>
      <c r="AI68" s="35">
        <f>AJ68+AQ68+AT68</f>
        <v>5024821280.1800003</v>
      </c>
      <c r="AJ68" s="36">
        <f>SUM(AK68:AP68)</f>
        <v>5024821280.1800003</v>
      </c>
      <c r="AK68" s="37">
        <v>9174932</v>
      </c>
      <c r="AL68" s="38"/>
      <c r="AM68" s="38"/>
      <c r="AN68" s="37">
        <v>1083092916.6800001</v>
      </c>
      <c r="AO68" s="37">
        <v>3932553431.5</v>
      </c>
      <c r="AP68" s="38"/>
      <c r="AQ68" s="36">
        <f>SUM(AR68:AS68)</f>
        <v>0</v>
      </c>
      <c r="AR68" s="38"/>
      <c r="AS68" s="38"/>
      <c r="AT68" s="36">
        <f>AU68</f>
        <v>0</v>
      </c>
      <c r="AU68" s="38"/>
      <c r="AV68" s="35">
        <f>AW68</f>
        <v>1705602222101.3999</v>
      </c>
      <c r="AW68" s="36">
        <f>SUM(AX68:AY68)</f>
        <v>1705602222101.3999</v>
      </c>
      <c r="AX68" s="37">
        <v>1705602222101.3999</v>
      </c>
      <c r="AY68" s="38"/>
      <c r="AZ68" s="39">
        <f>E68-(AI68+AV68)</f>
        <v>5.029296875E-2</v>
      </c>
    </row>
    <row r="69" spans="1:52" x14ac:dyDescent="0.25">
      <c r="A69" s="40" t="s">
        <v>180</v>
      </c>
      <c r="B69" s="33" t="s">
        <v>181</v>
      </c>
      <c r="C69" s="34" t="s">
        <v>1152</v>
      </c>
      <c r="D69" s="34" t="s">
        <v>1151</v>
      </c>
      <c r="E69" s="35">
        <f>F69+O69+R69+Z69+AB69+AG69</f>
        <v>1318662252968.8252</v>
      </c>
      <c r="F69" s="36">
        <f>SUM(G69:N69)</f>
        <v>138315173475.17499</v>
      </c>
      <c r="G69" s="37">
        <v>68412439889.695</v>
      </c>
      <c r="H69" s="38"/>
      <c r="I69" s="37">
        <v>15377429546.439999</v>
      </c>
      <c r="J69" s="38"/>
      <c r="K69" s="38"/>
      <c r="L69" s="37">
        <v>633467271.03999996</v>
      </c>
      <c r="M69" s="37">
        <v>53891836768</v>
      </c>
      <c r="N69" s="38"/>
      <c r="O69" s="36">
        <f>SUM(P69:Q69)</f>
        <v>137724864618.04001</v>
      </c>
      <c r="P69" s="38"/>
      <c r="Q69" s="37">
        <v>137724864618.04001</v>
      </c>
      <c r="R69" s="36">
        <f>SUM(S69:Y69)</f>
        <v>1029862302725.3801</v>
      </c>
      <c r="S69" s="37">
        <v>233438270013</v>
      </c>
      <c r="T69" s="37">
        <v>363452745820.31</v>
      </c>
      <c r="U69" s="37">
        <v>664811807316.68994</v>
      </c>
      <c r="V69" s="37">
        <v>1149091223365.3999</v>
      </c>
      <c r="W69" s="37">
        <v>32201944628.77</v>
      </c>
      <c r="X69" s="37">
        <v>34946533928.43</v>
      </c>
      <c r="Y69" s="37">
        <v>-1448080222347.22</v>
      </c>
      <c r="Z69" s="36">
        <f>SUM(AA69)</f>
        <v>0</v>
      </c>
      <c r="AA69" s="38"/>
      <c r="AB69" s="36">
        <f>SUM(AC69:AF69)</f>
        <v>12759912150.23</v>
      </c>
      <c r="AC69" s="37">
        <v>2793626</v>
      </c>
      <c r="AD69" s="38"/>
      <c r="AE69" s="37">
        <v>3156832143.3299999</v>
      </c>
      <c r="AF69" s="37">
        <v>9600286380.8999996</v>
      </c>
      <c r="AG69" s="36">
        <f>SUM(AH69)</f>
        <v>0</v>
      </c>
      <c r="AH69" s="38"/>
      <c r="AI69" s="35">
        <f>AJ69+AQ69+AT69</f>
        <v>21112214648.239998</v>
      </c>
      <c r="AJ69" s="36">
        <f>SUM(AK69:AP69)</f>
        <v>21112214648.239998</v>
      </c>
      <c r="AK69" s="37">
        <v>20104826</v>
      </c>
      <c r="AL69" s="38"/>
      <c r="AM69" s="38"/>
      <c r="AN69" s="37">
        <v>77369705.010000005</v>
      </c>
      <c r="AO69" s="37">
        <v>19333028126.799999</v>
      </c>
      <c r="AP69" s="37">
        <v>1681711990.4300001</v>
      </c>
      <c r="AQ69" s="36">
        <f>SUM(AR69:AS69)</f>
        <v>0</v>
      </c>
      <c r="AR69" s="38"/>
      <c r="AS69" s="38"/>
      <c r="AT69" s="36">
        <f>AU69</f>
        <v>0</v>
      </c>
      <c r="AU69" s="38"/>
      <c r="AV69" s="35">
        <f>AW69</f>
        <v>1297550038320.5901</v>
      </c>
      <c r="AW69" s="36">
        <f>SUM(AX69:AY69)</f>
        <v>1297550038320.5901</v>
      </c>
      <c r="AX69" s="37">
        <v>1297550038320.5901</v>
      </c>
      <c r="AY69" s="38"/>
      <c r="AZ69" s="39">
        <f>E69-(AI69+AV69)</f>
        <v>-4.8828125E-3</v>
      </c>
    </row>
    <row r="70" spans="1:52" x14ac:dyDescent="0.25">
      <c r="A70" s="40" t="s">
        <v>182</v>
      </c>
      <c r="B70" s="33" t="s">
        <v>183</v>
      </c>
      <c r="C70" s="34" t="s">
        <v>1152</v>
      </c>
      <c r="D70" s="34" t="s">
        <v>1151</v>
      </c>
      <c r="E70" s="35">
        <f>F70+O70+R70+Z70+AB70+AG70</f>
        <v>1620883912558.6887</v>
      </c>
      <c r="F70" s="36">
        <f>SUM(G70:N70)</f>
        <v>125154639140.83989</v>
      </c>
      <c r="G70" s="37">
        <v>107824159671.10001</v>
      </c>
      <c r="H70" s="38"/>
      <c r="I70" s="37">
        <v>13063234913.069883</v>
      </c>
      <c r="J70" s="38"/>
      <c r="K70" s="38"/>
      <c r="L70" s="37">
        <v>26666666.670000002</v>
      </c>
      <c r="M70" s="37">
        <v>4240577890</v>
      </c>
      <c r="N70" s="38"/>
      <c r="O70" s="36">
        <f>SUM(P70:Q70)</f>
        <v>54703918021.010002</v>
      </c>
      <c r="P70" s="37">
        <v>656898362</v>
      </c>
      <c r="Q70" s="37">
        <v>54047019659.010002</v>
      </c>
      <c r="R70" s="36">
        <f>SUM(S70:Y70)</f>
        <v>1287918487686.8789</v>
      </c>
      <c r="S70" s="37">
        <v>556681517906.19995</v>
      </c>
      <c r="T70" s="37">
        <v>251055372989.59</v>
      </c>
      <c r="U70" s="37">
        <v>462615080229.5</v>
      </c>
      <c r="V70" s="37">
        <v>575789671612.65002</v>
      </c>
      <c r="W70" s="37">
        <v>30605301530.799999</v>
      </c>
      <c r="X70" s="37">
        <v>94626821145.348999</v>
      </c>
      <c r="Y70" s="37">
        <v>-683455277727.20996</v>
      </c>
      <c r="Z70" s="36">
        <f>SUM(AA70)</f>
        <v>94067608814</v>
      </c>
      <c r="AA70" s="37">
        <v>94067608814</v>
      </c>
      <c r="AB70" s="36">
        <f>SUM(AC70:AF70)</f>
        <v>59039258895.959999</v>
      </c>
      <c r="AC70" s="37">
        <v>48175533</v>
      </c>
      <c r="AD70" s="37">
        <v>16360038000</v>
      </c>
      <c r="AE70" s="37">
        <v>7313500901</v>
      </c>
      <c r="AF70" s="37">
        <v>35317544461.959999</v>
      </c>
      <c r="AG70" s="36">
        <f>SUM(AH70)</f>
        <v>0</v>
      </c>
      <c r="AH70" s="38"/>
      <c r="AI70" s="35">
        <f>AJ70+AQ70+AT70</f>
        <v>2686736009</v>
      </c>
      <c r="AJ70" s="36">
        <f>SUM(AK70:AP70)</f>
        <v>2686736009</v>
      </c>
      <c r="AK70" s="38"/>
      <c r="AL70" s="38"/>
      <c r="AM70" s="37">
        <v>999500000</v>
      </c>
      <c r="AN70" s="37">
        <v>334985663</v>
      </c>
      <c r="AO70" s="37">
        <v>296615500</v>
      </c>
      <c r="AP70" s="37">
        <v>1055634846</v>
      </c>
      <c r="AQ70" s="36">
        <f>SUM(AR70:AS70)</f>
        <v>0</v>
      </c>
      <c r="AR70" s="38"/>
      <c r="AS70" s="38"/>
      <c r="AT70" s="36">
        <f>AU70</f>
        <v>0</v>
      </c>
      <c r="AU70" s="38"/>
      <c r="AV70" s="35">
        <f>AW70</f>
        <v>1618197176549.6799</v>
      </c>
      <c r="AW70" s="36">
        <f>SUM(AX70:AY70)</f>
        <v>1618197176549.6799</v>
      </c>
      <c r="AX70" s="37">
        <v>1618197176549.6799</v>
      </c>
      <c r="AY70" s="38"/>
      <c r="AZ70" s="39">
        <f>E70-(AI70+AV70)</f>
        <v>8.7890625E-3</v>
      </c>
    </row>
    <row r="71" spans="1:52" x14ac:dyDescent="0.25">
      <c r="A71" s="40" t="s">
        <v>184</v>
      </c>
      <c r="B71" s="33" t="s">
        <v>185</v>
      </c>
      <c r="C71" s="34" t="s">
        <v>1152</v>
      </c>
      <c r="D71" s="34" t="s">
        <v>1151</v>
      </c>
      <c r="E71" s="35">
        <f>F71+O71+R71+Z71+AB71+AG71</f>
        <v>1253357292656.4302</v>
      </c>
      <c r="F71" s="36">
        <f>SUM(G71:N71)</f>
        <v>78730575898.650009</v>
      </c>
      <c r="G71" s="37">
        <v>47042799031.770004</v>
      </c>
      <c r="H71" s="38"/>
      <c r="I71" s="37">
        <v>20312700656.32</v>
      </c>
      <c r="J71" s="38"/>
      <c r="K71" s="38"/>
      <c r="L71" s="37">
        <v>1172233306.29</v>
      </c>
      <c r="M71" s="37">
        <v>10202842904.27</v>
      </c>
      <c r="N71" s="38"/>
      <c r="O71" s="36">
        <f>SUM(P71:Q71)</f>
        <v>53984795516.160004</v>
      </c>
      <c r="P71" s="37">
        <v>1607032656</v>
      </c>
      <c r="Q71" s="37">
        <v>52377762860.160004</v>
      </c>
      <c r="R71" s="36">
        <f>SUM(S71:Y71)</f>
        <v>1072737487224.1302</v>
      </c>
      <c r="S71" s="37">
        <v>262858281442</v>
      </c>
      <c r="T71" s="37">
        <v>259072182195.51001</v>
      </c>
      <c r="U71" s="37">
        <v>593394297965.92004</v>
      </c>
      <c r="V71" s="37">
        <v>498246859589.29999</v>
      </c>
      <c r="W71" s="37">
        <v>7395346908</v>
      </c>
      <c r="X71" s="37">
        <v>13040071465.07</v>
      </c>
      <c r="Y71" s="37">
        <v>-561269552341.67004</v>
      </c>
      <c r="Z71" s="36">
        <f>SUM(AA71)</f>
        <v>0</v>
      </c>
      <c r="AA71" s="38"/>
      <c r="AB71" s="36">
        <f>SUM(AC71:AF71)</f>
        <v>47904434017.490005</v>
      </c>
      <c r="AC71" s="37">
        <v>22449000</v>
      </c>
      <c r="AD71" s="37">
        <v>24067537000</v>
      </c>
      <c r="AE71" s="37">
        <v>2340631763</v>
      </c>
      <c r="AF71" s="37">
        <v>21473816254.490002</v>
      </c>
      <c r="AG71" s="36">
        <f>SUM(AH71)</f>
        <v>0</v>
      </c>
      <c r="AH71" s="38"/>
      <c r="AI71" s="35">
        <f>AJ71+AQ71+AT71</f>
        <v>17906832365.57</v>
      </c>
      <c r="AJ71" s="36">
        <f>SUM(AK71:AP71)</f>
        <v>17906832365.57</v>
      </c>
      <c r="AK71" s="37">
        <v>241412</v>
      </c>
      <c r="AL71" s="38"/>
      <c r="AM71" s="38"/>
      <c r="AN71" s="37">
        <v>283764307</v>
      </c>
      <c r="AO71" s="37">
        <v>1540827617.5699999</v>
      </c>
      <c r="AP71" s="37">
        <v>16081999029</v>
      </c>
      <c r="AQ71" s="36">
        <f>SUM(AR71:AS71)</f>
        <v>0</v>
      </c>
      <c r="AR71" s="38"/>
      <c r="AS71" s="38"/>
      <c r="AT71" s="36">
        <f>AU71</f>
        <v>0</v>
      </c>
      <c r="AU71" s="38"/>
      <c r="AV71" s="35">
        <f>AW71</f>
        <v>1235450460290.8601</v>
      </c>
      <c r="AW71" s="36">
        <f>SUM(AX71:AY71)</f>
        <v>1235450460290.8601</v>
      </c>
      <c r="AX71" s="37">
        <v>1235450460290.8601</v>
      </c>
      <c r="AY71" s="38"/>
      <c r="AZ71" s="39">
        <f>E71-(AI71+AV71)</f>
        <v>0</v>
      </c>
    </row>
    <row r="72" spans="1:52" x14ac:dyDescent="0.25">
      <c r="A72" s="40" t="s">
        <v>186</v>
      </c>
      <c r="B72" s="33" t="s">
        <v>187</v>
      </c>
      <c r="C72" s="34" t="s">
        <v>1152</v>
      </c>
      <c r="D72" s="34" t="s">
        <v>1151</v>
      </c>
      <c r="E72" s="35">
        <f>F72+O72+R72+Z72+AB72+AG72</f>
        <v>7813369096917.5889</v>
      </c>
      <c r="F72" s="36">
        <f>SUM(G72:N72)</f>
        <v>183773700076.92999</v>
      </c>
      <c r="G72" s="37">
        <v>54826945662.080002</v>
      </c>
      <c r="H72" s="38"/>
      <c r="I72" s="37">
        <v>104802469540.84</v>
      </c>
      <c r="J72" s="38"/>
      <c r="K72" s="38"/>
      <c r="L72" s="37">
        <v>481880540.19999999</v>
      </c>
      <c r="M72" s="37">
        <v>23662404333.810001</v>
      </c>
      <c r="N72" s="38"/>
      <c r="O72" s="36">
        <f>SUM(P72:Q72)</f>
        <v>179989478205.16</v>
      </c>
      <c r="P72" s="37">
        <v>910300620</v>
      </c>
      <c r="Q72" s="37">
        <v>179079177585.16</v>
      </c>
      <c r="R72" s="36">
        <f>SUM(S72:Y72)</f>
        <v>7189166547058.499</v>
      </c>
      <c r="S72" s="37">
        <v>4224581343719</v>
      </c>
      <c r="T72" s="37">
        <v>803433006107.78003</v>
      </c>
      <c r="U72" s="37">
        <v>1549000761252.3</v>
      </c>
      <c r="V72" s="37">
        <v>2832511845363.1001</v>
      </c>
      <c r="W72" s="37">
        <v>131086584175.42</v>
      </c>
      <c r="X72" s="37">
        <v>183535093898.70001</v>
      </c>
      <c r="Y72" s="37">
        <v>-2534982087457.7998</v>
      </c>
      <c r="Z72" s="36">
        <f>SUM(AA72)</f>
        <v>0</v>
      </c>
      <c r="AA72" s="38"/>
      <c r="AB72" s="36">
        <f>SUM(AC72:AF72)</f>
        <v>260439371577</v>
      </c>
      <c r="AC72" s="37">
        <v>656170776</v>
      </c>
      <c r="AD72" s="37">
        <v>54312026000</v>
      </c>
      <c r="AE72" s="37">
        <v>4287095373.04</v>
      </c>
      <c r="AF72" s="37">
        <v>201184079427.95999</v>
      </c>
      <c r="AG72" s="36">
        <f>SUM(AH72)</f>
        <v>0</v>
      </c>
      <c r="AH72" s="38"/>
      <c r="AI72" s="35">
        <f>AJ72+AQ72+AT72</f>
        <v>34446360747.620003</v>
      </c>
      <c r="AJ72" s="36">
        <f>SUM(AK72:AP72)</f>
        <v>34446360747.620003</v>
      </c>
      <c r="AK72" s="37">
        <v>22269888</v>
      </c>
      <c r="AL72" s="38"/>
      <c r="AM72" s="37">
        <v>26829237063</v>
      </c>
      <c r="AN72" s="37">
        <v>95000000</v>
      </c>
      <c r="AO72" s="38"/>
      <c r="AP72" s="37">
        <v>7499853796.6199999</v>
      </c>
      <c r="AQ72" s="36">
        <f>SUM(AR72:AS72)</f>
        <v>0</v>
      </c>
      <c r="AR72" s="38"/>
      <c r="AS72" s="38"/>
      <c r="AT72" s="36">
        <f>AU72</f>
        <v>0</v>
      </c>
      <c r="AU72" s="38"/>
      <c r="AV72" s="35">
        <f>AW72</f>
        <v>7778922736169.9004</v>
      </c>
      <c r="AW72" s="36">
        <f>SUM(AX72:AY72)</f>
        <v>7778922736169.9004</v>
      </c>
      <c r="AX72" s="37">
        <v>7778922736169.9004</v>
      </c>
      <c r="AY72" s="38"/>
      <c r="AZ72" s="39">
        <f>E72-(AI72+AV72)</f>
        <v>6.8359375E-2</v>
      </c>
    </row>
    <row r="73" spans="1:52" x14ac:dyDescent="0.25">
      <c r="A73" s="32" t="s">
        <v>188</v>
      </c>
      <c r="B73" s="33" t="s">
        <v>189</v>
      </c>
      <c r="C73" s="34" t="s">
        <v>1152</v>
      </c>
      <c r="D73" s="34" t="s">
        <v>1151</v>
      </c>
      <c r="E73" s="35">
        <f>F73+O73+R73+Z73+AB73+AG73</f>
        <v>1357209198986</v>
      </c>
      <c r="F73" s="36">
        <f>SUM(G73:N73)</f>
        <v>111154007276</v>
      </c>
      <c r="G73" s="37">
        <v>61259762284</v>
      </c>
      <c r="H73" s="38"/>
      <c r="I73" s="37">
        <v>36535366018</v>
      </c>
      <c r="J73" s="38"/>
      <c r="K73" s="38"/>
      <c r="L73" s="37">
        <v>196766717</v>
      </c>
      <c r="M73" s="37">
        <v>13162112257</v>
      </c>
      <c r="N73" s="38"/>
      <c r="O73" s="36">
        <f>SUM(P73:Q73)</f>
        <v>90114095314</v>
      </c>
      <c r="P73" s="37">
        <v>17327703456</v>
      </c>
      <c r="Q73" s="37">
        <v>72786391858</v>
      </c>
      <c r="R73" s="36">
        <f>SUM(S73:Y73)</f>
        <v>1145731219830</v>
      </c>
      <c r="S73" s="37">
        <v>257733138811</v>
      </c>
      <c r="T73" s="37">
        <v>305766499243</v>
      </c>
      <c r="U73" s="37">
        <v>459035366418</v>
      </c>
      <c r="V73" s="37">
        <v>681980378679</v>
      </c>
      <c r="W73" s="37">
        <v>41716076312</v>
      </c>
      <c r="X73" s="37">
        <v>24739812981</v>
      </c>
      <c r="Y73" s="37">
        <v>-625240052614</v>
      </c>
      <c r="Z73" s="36">
        <f>SUM(AA73)</f>
        <v>0</v>
      </c>
      <c r="AA73" s="38"/>
      <c r="AB73" s="36">
        <f>SUM(AC73:AF73)</f>
        <v>10209876566</v>
      </c>
      <c r="AC73" s="37">
        <v>745051713</v>
      </c>
      <c r="AD73" s="37">
        <v>2256000000</v>
      </c>
      <c r="AE73" s="37">
        <v>6456503853</v>
      </c>
      <c r="AF73" s="37">
        <v>752321000</v>
      </c>
      <c r="AG73" s="36">
        <f>SUM(AH73)</f>
        <v>0</v>
      </c>
      <c r="AH73" s="38"/>
      <c r="AI73" s="35">
        <f>AJ73+AQ73+AT73</f>
        <v>9860695673</v>
      </c>
      <c r="AJ73" s="36">
        <f>SUM(AK73:AP73)</f>
        <v>9860695673</v>
      </c>
      <c r="AK73" s="37">
        <v>274025810</v>
      </c>
      <c r="AL73" s="38"/>
      <c r="AM73" s="38"/>
      <c r="AN73" s="37">
        <v>72002083</v>
      </c>
      <c r="AO73" s="37">
        <v>8471477884</v>
      </c>
      <c r="AP73" s="37">
        <v>1043189896</v>
      </c>
      <c r="AQ73" s="36">
        <f>SUM(AR73:AS73)</f>
        <v>0</v>
      </c>
      <c r="AR73" s="38"/>
      <c r="AS73" s="38"/>
      <c r="AT73" s="36">
        <f>AU73</f>
        <v>0</v>
      </c>
      <c r="AU73" s="38"/>
      <c r="AV73" s="35">
        <f>AW73</f>
        <v>1347348503313</v>
      </c>
      <c r="AW73" s="36">
        <f>SUM(AX73:AY73)</f>
        <v>1347348503313</v>
      </c>
      <c r="AX73" s="37">
        <v>1347348503313</v>
      </c>
      <c r="AY73" s="38"/>
      <c r="AZ73" s="39">
        <f>E73-(AI73+AV73)</f>
        <v>0</v>
      </c>
    </row>
    <row r="74" spans="1:52" x14ac:dyDescent="0.25">
      <c r="A74" s="32" t="s">
        <v>190</v>
      </c>
      <c r="B74" s="33" t="s">
        <v>191</v>
      </c>
      <c r="C74" s="34" t="s">
        <v>1152</v>
      </c>
      <c r="D74" s="34" t="s">
        <v>1151</v>
      </c>
      <c r="E74" s="35">
        <f>F74+O74+R74+Z74+AB74+AG74</f>
        <v>769706569697.22986</v>
      </c>
      <c r="F74" s="36">
        <f>SUM(G74:N74)</f>
        <v>37219485367.419998</v>
      </c>
      <c r="G74" s="37">
        <v>13369052534.49</v>
      </c>
      <c r="H74" s="38"/>
      <c r="I74" s="37">
        <v>15902998434.720001</v>
      </c>
      <c r="J74" s="38"/>
      <c r="K74" s="38"/>
      <c r="L74" s="37">
        <v>134618368.72</v>
      </c>
      <c r="M74" s="37">
        <v>7812816029.4899998</v>
      </c>
      <c r="N74" s="38"/>
      <c r="O74" s="36">
        <f>SUM(P74:Q74)</f>
        <v>101115725996.06</v>
      </c>
      <c r="P74" s="38"/>
      <c r="Q74" s="37">
        <v>101115725996.06</v>
      </c>
      <c r="R74" s="36">
        <f>SUM(S74:Y74)</f>
        <v>610763954775.29993</v>
      </c>
      <c r="S74" s="37">
        <v>124552505579.89</v>
      </c>
      <c r="T74" s="37">
        <v>244000685689.97</v>
      </c>
      <c r="U74" s="37">
        <v>356837879916.53998</v>
      </c>
      <c r="V74" s="37">
        <v>685871757476.23999</v>
      </c>
      <c r="W74" s="37">
        <v>36703709905.349998</v>
      </c>
      <c r="X74" s="37">
        <v>10466777136.68</v>
      </c>
      <c r="Y74" s="37">
        <v>-847669360929.37</v>
      </c>
      <c r="Z74" s="36">
        <f>SUM(AA74)</f>
        <v>0</v>
      </c>
      <c r="AA74" s="38"/>
      <c r="AB74" s="36">
        <f>SUM(AC74:AF74)</f>
        <v>20607403558.450001</v>
      </c>
      <c r="AC74" s="37">
        <v>445501143</v>
      </c>
      <c r="AD74" s="37">
        <v>2749653500</v>
      </c>
      <c r="AE74" s="37">
        <v>2408186117</v>
      </c>
      <c r="AF74" s="37">
        <v>15004062798.450001</v>
      </c>
      <c r="AG74" s="36">
        <f>SUM(AH74)</f>
        <v>0</v>
      </c>
      <c r="AH74" s="38"/>
      <c r="AI74" s="35">
        <f>AJ74+AQ74+AT74</f>
        <v>29024895215.190002</v>
      </c>
      <c r="AJ74" s="36">
        <f>SUM(AK74:AP74)</f>
        <v>9600519502.6700001</v>
      </c>
      <c r="AK74" s="37">
        <v>73280000</v>
      </c>
      <c r="AL74" s="37">
        <v>2482227172.1700001</v>
      </c>
      <c r="AM74" s="38"/>
      <c r="AN74" s="37">
        <v>18408602</v>
      </c>
      <c r="AO74" s="38"/>
      <c r="AP74" s="37">
        <v>7026603728.5</v>
      </c>
      <c r="AQ74" s="36">
        <f>SUM(AR74:AS74)</f>
        <v>19424375712.52</v>
      </c>
      <c r="AR74" s="37">
        <v>19424375712.52</v>
      </c>
      <c r="AS74" s="38"/>
      <c r="AT74" s="36">
        <f>AU74</f>
        <v>0</v>
      </c>
      <c r="AU74" s="38"/>
      <c r="AV74" s="35">
        <f>AW74</f>
        <v>740681674483.02002</v>
      </c>
      <c r="AW74" s="36">
        <f>SUM(AX74:AY74)</f>
        <v>740681674483.02002</v>
      </c>
      <c r="AX74" s="37">
        <v>740681674483.02002</v>
      </c>
      <c r="AY74" s="38"/>
      <c r="AZ74" s="39">
        <f>E74-(AI74+AV74)</f>
        <v>-0.9801025390625</v>
      </c>
    </row>
    <row r="75" spans="1:52" x14ac:dyDescent="0.25">
      <c r="A75" s="32" t="s">
        <v>192</v>
      </c>
      <c r="B75" s="33" t="s">
        <v>193</v>
      </c>
      <c r="C75" s="34" t="s">
        <v>1152</v>
      </c>
      <c r="D75" s="34" t="s">
        <v>1151</v>
      </c>
      <c r="E75" s="35">
        <f>F75+O75+R75+Z75+AB75+AG75</f>
        <v>1537630534696.5798</v>
      </c>
      <c r="F75" s="36">
        <f>SUM(G75:N75)</f>
        <v>113281388512.40001</v>
      </c>
      <c r="G75" s="37">
        <v>58834952663.110001</v>
      </c>
      <c r="H75" s="38"/>
      <c r="I75" s="37">
        <v>19134898848.5</v>
      </c>
      <c r="J75" s="38"/>
      <c r="K75" s="38"/>
      <c r="L75" s="37">
        <v>904816167.82000005</v>
      </c>
      <c r="M75" s="37">
        <v>34406720832.970001</v>
      </c>
      <c r="N75" s="38"/>
      <c r="O75" s="36">
        <f>SUM(P75:Q75)</f>
        <v>177161792651.76999</v>
      </c>
      <c r="P75" s="37">
        <v>1793093757.5</v>
      </c>
      <c r="Q75" s="37">
        <v>175368698894.26999</v>
      </c>
      <c r="R75" s="36">
        <f>SUM(S75:Y75)</f>
        <v>1148208295704.8799</v>
      </c>
      <c r="S75" s="37">
        <v>187104311740.23999</v>
      </c>
      <c r="T75" s="37">
        <v>208583044291.44</v>
      </c>
      <c r="U75" s="37">
        <v>452031803038.09998</v>
      </c>
      <c r="V75" s="37">
        <v>840560379786.39001</v>
      </c>
      <c r="W75" s="37">
        <v>37065046884.580002</v>
      </c>
      <c r="X75" s="37">
        <v>27260326539.029999</v>
      </c>
      <c r="Y75" s="37">
        <v>-604396616574.90002</v>
      </c>
      <c r="Z75" s="36">
        <f>SUM(AA75)</f>
        <v>0</v>
      </c>
      <c r="AA75" s="38"/>
      <c r="AB75" s="36">
        <f>SUM(AC75:AF75)</f>
        <v>98979057827.529999</v>
      </c>
      <c r="AC75" s="37">
        <v>211204158</v>
      </c>
      <c r="AD75" s="38"/>
      <c r="AE75" s="37">
        <v>2236517100</v>
      </c>
      <c r="AF75" s="37">
        <v>96531336569.529999</v>
      </c>
      <c r="AG75" s="36">
        <f>SUM(AH75)</f>
        <v>0</v>
      </c>
      <c r="AH75" s="38"/>
      <c r="AI75" s="35">
        <f>AJ75+AQ75+AT75</f>
        <v>1162969003.5799999</v>
      </c>
      <c r="AJ75" s="36">
        <f>SUM(AK75:AP75)</f>
        <v>1162969003.5799999</v>
      </c>
      <c r="AK75" s="38"/>
      <c r="AL75" s="38"/>
      <c r="AM75" s="38"/>
      <c r="AN75" s="37">
        <v>162260178.08000001</v>
      </c>
      <c r="AO75" s="37">
        <v>550393947.5</v>
      </c>
      <c r="AP75" s="37">
        <v>450314878</v>
      </c>
      <c r="AQ75" s="36">
        <f>SUM(AR75:AS75)</f>
        <v>0</v>
      </c>
      <c r="AR75" s="38"/>
      <c r="AS75" s="38"/>
      <c r="AT75" s="36">
        <f>AU75</f>
        <v>0</v>
      </c>
      <c r="AU75" s="38"/>
      <c r="AV75" s="35">
        <f>AW75</f>
        <v>1541127041788.02</v>
      </c>
      <c r="AW75" s="36">
        <f>SUM(AX75:AY75)</f>
        <v>1541127041788.02</v>
      </c>
      <c r="AX75" s="37">
        <v>1541127041788.02</v>
      </c>
      <c r="AY75" s="38"/>
      <c r="AZ75" s="39">
        <f>E75-(AI75+AV75)</f>
        <v>-4659476095.0202637</v>
      </c>
    </row>
    <row r="76" spans="1:52" x14ac:dyDescent="0.25">
      <c r="A76" s="32" t="s">
        <v>194</v>
      </c>
      <c r="B76" s="33" t="s">
        <v>195</v>
      </c>
      <c r="C76" s="34" t="s">
        <v>1152</v>
      </c>
      <c r="D76" s="34" t="s">
        <v>1151</v>
      </c>
      <c r="E76" s="35">
        <f>F76+O76+R76+Z76+AB76+AG76</f>
        <v>866797314216.17603</v>
      </c>
      <c r="F76" s="36">
        <f>SUM(G76:N76)</f>
        <v>35065698215.790001</v>
      </c>
      <c r="G76" s="37">
        <v>24350840588.560001</v>
      </c>
      <c r="H76" s="38"/>
      <c r="I76" s="37">
        <v>5967763431.75</v>
      </c>
      <c r="J76" s="38"/>
      <c r="K76" s="38"/>
      <c r="L76" s="38"/>
      <c r="M76" s="37">
        <v>4747094195.4799995</v>
      </c>
      <c r="N76" s="38"/>
      <c r="O76" s="36">
        <f>SUM(P76:Q76)</f>
        <v>48760902500</v>
      </c>
      <c r="P76" s="37">
        <v>738003500</v>
      </c>
      <c r="Q76" s="37">
        <v>48022899000</v>
      </c>
      <c r="R76" s="36">
        <f>SUM(S76:Y76)</f>
        <v>763934631723.62695</v>
      </c>
      <c r="S76" s="37">
        <v>95844576346.25</v>
      </c>
      <c r="T76" s="37">
        <v>191925465370.98999</v>
      </c>
      <c r="U76" s="37">
        <v>476208876766.59998</v>
      </c>
      <c r="V76" s="37">
        <v>774184926369.91003</v>
      </c>
      <c r="W76" s="37">
        <v>70948012296.25</v>
      </c>
      <c r="X76" s="37">
        <v>65983872809.309998</v>
      </c>
      <c r="Y76" s="37">
        <v>-911161098235.68311</v>
      </c>
      <c r="Z76" s="36">
        <f>SUM(AA76)</f>
        <v>0</v>
      </c>
      <c r="AA76" s="38"/>
      <c r="AB76" s="36">
        <f>SUM(AC76:AF76)</f>
        <v>19036081776.758999</v>
      </c>
      <c r="AC76" s="38"/>
      <c r="AD76" s="38"/>
      <c r="AE76" s="37">
        <v>687162000</v>
      </c>
      <c r="AF76" s="37">
        <v>18348919776.758999</v>
      </c>
      <c r="AG76" s="36">
        <f>SUM(AH76)</f>
        <v>0</v>
      </c>
      <c r="AH76" s="38"/>
      <c r="AI76" s="35">
        <f>AJ76+AQ76+AT76</f>
        <v>157103981.46000001</v>
      </c>
      <c r="AJ76" s="36">
        <f>SUM(AK76:AP76)</f>
        <v>157103981.46000001</v>
      </c>
      <c r="AK76" s="37">
        <v>2624524</v>
      </c>
      <c r="AL76" s="38"/>
      <c r="AM76" s="38"/>
      <c r="AN76" s="37">
        <v>37619029.460000001</v>
      </c>
      <c r="AO76" s="37">
        <v>14025000</v>
      </c>
      <c r="AP76" s="37">
        <v>102835428</v>
      </c>
      <c r="AQ76" s="36">
        <f>SUM(AR76:AS76)</f>
        <v>0</v>
      </c>
      <c r="AR76" s="38"/>
      <c r="AS76" s="38"/>
      <c r="AT76" s="36">
        <f>AU76</f>
        <v>0</v>
      </c>
      <c r="AU76" s="38"/>
      <c r="AV76" s="35">
        <f>AW76</f>
        <v>866640210234.71997</v>
      </c>
      <c r="AW76" s="36">
        <f>SUM(AX76:AY76)</f>
        <v>866640210234.71997</v>
      </c>
      <c r="AX76" s="37">
        <v>866640210234.71997</v>
      </c>
      <c r="AY76" s="38"/>
      <c r="AZ76" s="39">
        <f>E76-(AI76+AV76)</f>
        <v>-3.90625E-3</v>
      </c>
    </row>
    <row r="77" spans="1:52" x14ac:dyDescent="0.25">
      <c r="A77" s="32" t="s">
        <v>196</v>
      </c>
      <c r="B77" s="33" t="s">
        <v>197</v>
      </c>
      <c r="C77" s="34" t="s">
        <v>1152</v>
      </c>
      <c r="D77" s="34" t="s">
        <v>1151</v>
      </c>
      <c r="E77" s="35">
        <f>F77+O77+R77+Z77+AB77+AG77</f>
        <v>2263430974784.0503</v>
      </c>
      <c r="F77" s="36">
        <f>SUM(G77:N77)</f>
        <v>113082901129.33002</v>
      </c>
      <c r="G77" s="37">
        <v>66807870070.349998</v>
      </c>
      <c r="H77" s="38"/>
      <c r="I77" s="37">
        <v>33014804631.190002</v>
      </c>
      <c r="J77" s="38"/>
      <c r="K77" s="38"/>
      <c r="L77" s="37">
        <v>63039472</v>
      </c>
      <c r="M77" s="37">
        <v>13197186955.790001</v>
      </c>
      <c r="N77" s="38"/>
      <c r="O77" s="36">
        <f>SUM(P77:Q77)</f>
        <v>52177696586.25</v>
      </c>
      <c r="P77" s="37">
        <v>15106000</v>
      </c>
      <c r="Q77" s="37">
        <v>52162590586.25</v>
      </c>
      <c r="R77" s="36">
        <f>SUM(S77:Y77)</f>
        <v>1997051914155.2703</v>
      </c>
      <c r="S77" s="37">
        <v>310034262980</v>
      </c>
      <c r="T77" s="37">
        <v>346649302420.44</v>
      </c>
      <c r="U77" s="37">
        <v>776770934879.42004</v>
      </c>
      <c r="V77" s="37">
        <v>1473188588779.01</v>
      </c>
      <c r="W77" s="37">
        <v>128073402903.37</v>
      </c>
      <c r="X77" s="37">
        <v>154086477349.92001</v>
      </c>
      <c r="Y77" s="37">
        <v>-1191751055156.8899</v>
      </c>
      <c r="Z77" s="36">
        <f>SUM(AA77)</f>
        <v>0</v>
      </c>
      <c r="AA77" s="38"/>
      <c r="AB77" s="36">
        <f>SUM(AC77:AF77)</f>
        <v>101118462913.20001</v>
      </c>
      <c r="AC77" s="37">
        <v>136407491</v>
      </c>
      <c r="AD77" s="37">
        <v>15401867300</v>
      </c>
      <c r="AE77" s="37">
        <v>6466939743.4899998</v>
      </c>
      <c r="AF77" s="37">
        <v>79113248378.710007</v>
      </c>
      <c r="AG77" s="36">
        <f>SUM(AH77)</f>
        <v>0</v>
      </c>
      <c r="AH77" s="38"/>
      <c r="AI77" s="35">
        <f>AJ77+AQ77+AT77</f>
        <v>32309166757.029999</v>
      </c>
      <c r="AJ77" s="36">
        <f>SUM(AK77:AP77)</f>
        <v>30401546057.029999</v>
      </c>
      <c r="AK77" s="37">
        <v>45322387</v>
      </c>
      <c r="AL77" s="37">
        <v>88634</v>
      </c>
      <c r="AM77" s="38"/>
      <c r="AN77" s="37">
        <v>92386367.670000002</v>
      </c>
      <c r="AO77" s="37">
        <v>15291021969.040001</v>
      </c>
      <c r="AP77" s="37">
        <v>14972726699.32</v>
      </c>
      <c r="AQ77" s="36">
        <f>SUM(AR77:AS77)</f>
        <v>1907620700</v>
      </c>
      <c r="AR77" s="37">
        <v>1907620700</v>
      </c>
      <c r="AS77" s="38"/>
      <c r="AT77" s="36">
        <f>AU77</f>
        <v>0</v>
      </c>
      <c r="AU77" s="38"/>
      <c r="AV77" s="35">
        <f>AW77</f>
        <v>2231121808027.02</v>
      </c>
      <c r="AW77" s="36">
        <f>SUM(AX77:AY77)</f>
        <v>2231121808027.02</v>
      </c>
      <c r="AX77" s="37">
        <v>2231121808027.02</v>
      </c>
      <c r="AY77" s="38"/>
      <c r="AZ77" s="39">
        <f>E77-(AI77+AV77)</f>
        <v>0</v>
      </c>
    </row>
    <row r="78" spans="1:52" x14ac:dyDescent="0.25">
      <c r="A78" s="32" t="s">
        <v>198</v>
      </c>
      <c r="B78" s="33" t="s">
        <v>199</v>
      </c>
      <c r="C78" s="34" t="s">
        <v>1152</v>
      </c>
      <c r="D78" s="34" t="s">
        <v>1151</v>
      </c>
      <c r="E78" s="35">
        <f>F78+O78+R78+Z78+AB78+AG78</f>
        <v>2453074205588.2998</v>
      </c>
      <c r="F78" s="36">
        <f>SUM(G78:N78)</f>
        <v>74274375163.779999</v>
      </c>
      <c r="G78" s="37">
        <v>3884396946.3199997</v>
      </c>
      <c r="H78" s="38"/>
      <c r="I78" s="37">
        <v>32491589890.550003</v>
      </c>
      <c r="J78" s="38"/>
      <c r="K78" s="38"/>
      <c r="L78" s="37">
        <v>169315624.28</v>
      </c>
      <c r="M78" s="37">
        <v>37729072702.629997</v>
      </c>
      <c r="N78" s="38"/>
      <c r="O78" s="36">
        <f>SUM(P78:Q78)</f>
        <v>27452000000</v>
      </c>
      <c r="P78" s="38"/>
      <c r="Q78" s="37">
        <v>27452000000</v>
      </c>
      <c r="R78" s="36">
        <f>SUM(S78:Y78)</f>
        <v>2131232294882.23</v>
      </c>
      <c r="S78" s="37">
        <v>650764357447</v>
      </c>
      <c r="T78" s="37">
        <v>260565316331.44</v>
      </c>
      <c r="U78" s="37">
        <v>620623140974.08997</v>
      </c>
      <c r="V78" s="37">
        <v>1215452774013.3398</v>
      </c>
      <c r="W78" s="37">
        <v>72876409916</v>
      </c>
      <c r="X78" s="37">
        <v>87268272715.929993</v>
      </c>
      <c r="Y78" s="37">
        <v>-776317976515.56995</v>
      </c>
      <c r="Z78" s="36">
        <f>SUM(AA78)</f>
        <v>0</v>
      </c>
      <c r="AA78" s="38"/>
      <c r="AB78" s="36">
        <f>SUM(AC78:AF78)</f>
        <v>220115535542.29001</v>
      </c>
      <c r="AC78" s="37">
        <v>302120251.44</v>
      </c>
      <c r="AD78" s="38"/>
      <c r="AE78" s="37">
        <v>2547476588.0100002</v>
      </c>
      <c r="AF78" s="37">
        <v>217265938702.84</v>
      </c>
      <c r="AG78" s="36">
        <f>SUM(AH78)</f>
        <v>0</v>
      </c>
      <c r="AH78" s="38"/>
      <c r="AI78" s="35">
        <f>AJ78+AQ78+AT78</f>
        <v>28629183585.27</v>
      </c>
      <c r="AJ78" s="36">
        <f>SUM(AK78:AP78)</f>
        <v>28629183585.27</v>
      </c>
      <c r="AK78" s="37">
        <v>601085</v>
      </c>
      <c r="AL78" s="38"/>
      <c r="AM78" s="38"/>
      <c r="AN78" s="37">
        <v>59368059.68</v>
      </c>
      <c r="AO78" s="37">
        <v>25959697767.73</v>
      </c>
      <c r="AP78" s="37">
        <v>2609516672.8600001</v>
      </c>
      <c r="AQ78" s="36">
        <f>SUM(AR78:AS78)</f>
        <v>0</v>
      </c>
      <c r="AR78" s="38"/>
      <c r="AS78" s="38"/>
      <c r="AT78" s="36">
        <f>AU78</f>
        <v>0</v>
      </c>
      <c r="AU78" s="38"/>
      <c r="AV78" s="35">
        <f>AW78</f>
        <v>2424445022003.0303</v>
      </c>
      <c r="AW78" s="36">
        <f>SUM(AX78:AY78)</f>
        <v>2424445022003.0303</v>
      </c>
      <c r="AX78" s="37">
        <v>2424445022003.0303</v>
      </c>
      <c r="AY78" s="38"/>
      <c r="AZ78" s="39">
        <f>E78-(AI78+AV78)</f>
        <v>0</v>
      </c>
    </row>
    <row r="79" spans="1:52" x14ac:dyDescent="0.25">
      <c r="A79" s="32" t="s">
        <v>200</v>
      </c>
      <c r="B79" s="33" t="s">
        <v>201</v>
      </c>
      <c r="C79" s="34" t="s">
        <v>1150</v>
      </c>
      <c r="D79" s="34" t="s">
        <v>1151</v>
      </c>
      <c r="E79" s="35">
        <f>F79+O79+R79+Z79+AB79+AG79</f>
        <v>1805250097091.1697</v>
      </c>
      <c r="F79" s="36">
        <f>SUM(G79:N79)</f>
        <v>119779847072.26001</v>
      </c>
      <c r="G79" s="37">
        <v>67189958573.080002</v>
      </c>
      <c r="H79" s="38"/>
      <c r="I79" s="37">
        <v>37372770088.520004</v>
      </c>
      <c r="J79" s="38"/>
      <c r="K79" s="38"/>
      <c r="L79" s="37">
        <v>168686360.66</v>
      </c>
      <c r="M79" s="37">
        <v>15048432050</v>
      </c>
      <c r="N79" s="38"/>
      <c r="O79" s="36">
        <f>SUM(P79:Q79)</f>
        <v>38365552798.400002</v>
      </c>
      <c r="P79" s="38"/>
      <c r="Q79" s="37">
        <v>38365552798.400002</v>
      </c>
      <c r="R79" s="36">
        <f>SUM(S79:Y79)</f>
        <v>1632237654136.2197</v>
      </c>
      <c r="S79" s="37">
        <v>202007927303</v>
      </c>
      <c r="T79" s="37">
        <v>263991989467.94</v>
      </c>
      <c r="U79" s="37">
        <v>583283408463.19995</v>
      </c>
      <c r="V79" s="37">
        <v>1167077446691.04</v>
      </c>
      <c r="W79" s="37">
        <v>33915758081.040001</v>
      </c>
      <c r="X79" s="37">
        <v>144486219623</v>
      </c>
      <c r="Y79" s="37">
        <v>-762525095493</v>
      </c>
      <c r="Z79" s="36">
        <f>SUM(AA79)</f>
        <v>0</v>
      </c>
      <c r="AA79" s="38"/>
      <c r="AB79" s="36">
        <f>SUM(AC79:AF79)</f>
        <v>14867043084.290001</v>
      </c>
      <c r="AC79" s="38"/>
      <c r="AD79" s="38"/>
      <c r="AE79" s="37">
        <v>326479500</v>
      </c>
      <c r="AF79" s="37">
        <v>14540563584.290001</v>
      </c>
      <c r="AG79" s="36">
        <f>SUM(AH79)</f>
        <v>0</v>
      </c>
      <c r="AH79" s="38"/>
      <c r="AI79" s="35">
        <f>AJ79+AQ79+AT79</f>
        <v>21501016104.75</v>
      </c>
      <c r="AJ79" s="36">
        <f>SUM(AK79:AP79)</f>
        <v>21501016104.75</v>
      </c>
      <c r="AK79" s="37">
        <v>23273415</v>
      </c>
      <c r="AL79" s="38"/>
      <c r="AM79" s="38"/>
      <c r="AN79" s="37">
        <v>2330640</v>
      </c>
      <c r="AO79" s="37">
        <v>21134088804.75</v>
      </c>
      <c r="AP79" s="37">
        <v>341323245</v>
      </c>
      <c r="AQ79" s="36">
        <f>SUM(AR79:AS79)</f>
        <v>0</v>
      </c>
      <c r="AR79" s="38"/>
      <c r="AS79" s="38"/>
      <c r="AT79" s="36">
        <f>AU79</f>
        <v>0</v>
      </c>
      <c r="AU79" s="38"/>
      <c r="AV79" s="35">
        <f>AW79</f>
        <v>1783749080986.4199</v>
      </c>
      <c r="AW79" s="36">
        <f>SUM(AX79:AY79)</f>
        <v>1783749080986.4199</v>
      </c>
      <c r="AX79" s="37">
        <v>1783749080986.4199</v>
      </c>
      <c r="AY79" s="38"/>
      <c r="AZ79" s="39">
        <f>E79-(AI79+AV79)</f>
        <v>0</v>
      </c>
    </row>
    <row r="80" spans="1:52" x14ac:dyDescent="0.25">
      <c r="A80" s="32" t="s">
        <v>202</v>
      </c>
      <c r="B80" s="33" t="s">
        <v>1156</v>
      </c>
      <c r="C80" s="34" t="s">
        <v>1150</v>
      </c>
      <c r="D80" s="34" t="s">
        <v>1151</v>
      </c>
      <c r="E80" s="35">
        <f>F80+O80+R80+Z80+AB80+AG80</f>
        <v>33062037908475.18</v>
      </c>
      <c r="F80" s="36">
        <f>SUM(G80:N80)</f>
        <v>1416185180260.3801</v>
      </c>
      <c r="G80" s="37">
        <v>111322856236.47</v>
      </c>
      <c r="H80" s="38"/>
      <c r="I80" s="37">
        <v>800817619155.58008</v>
      </c>
      <c r="J80" s="38"/>
      <c r="K80" s="38"/>
      <c r="L80" s="37">
        <v>1070757549.53</v>
      </c>
      <c r="M80" s="37">
        <v>502973947318.79999</v>
      </c>
      <c r="N80" s="38"/>
      <c r="O80" s="36">
        <f>SUM(P80:Q80)</f>
        <v>1516521721450.8799</v>
      </c>
      <c r="P80" s="37">
        <v>1996969360.6800001</v>
      </c>
      <c r="Q80" s="37">
        <v>1514524752090.2</v>
      </c>
      <c r="R80" s="36">
        <f>SUM(S80:Y80)</f>
        <v>29874299560328.203</v>
      </c>
      <c r="S80" s="37">
        <v>13642467577043</v>
      </c>
      <c r="T80" s="37">
        <v>3065835018384.3999</v>
      </c>
      <c r="U80" s="37">
        <v>6897891867142.2998</v>
      </c>
      <c r="V80" s="37">
        <v>14690118432708</v>
      </c>
      <c r="W80" s="37">
        <v>1936511442693.8999</v>
      </c>
      <c r="X80" s="37">
        <v>691722254183.59998</v>
      </c>
      <c r="Y80" s="37">
        <v>-11050247031827</v>
      </c>
      <c r="Z80" s="36">
        <f>SUM(AA80)</f>
        <v>0</v>
      </c>
      <c r="AA80" s="38"/>
      <c r="AB80" s="36">
        <f>SUM(AC80:AF80)</f>
        <v>255031446435.72</v>
      </c>
      <c r="AC80" s="37">
        <v>10068264906.49</v>
      </c>
      <c r="AD80" s="37">
        <v>165545500003</v>
      </c>
      <c r="AE80" s="37">
        <v>31294435646.629997</v>
      </c>
      <c r="AF80" s="37">
        <v>48123245879.599998</v>
      </c>
      <c r="AG80" s="36">
        <f>SUM(AH80)</f>
        <v>0</v>
      </c>
      <c r="AH80" s="38"/>
      <c r="AI80" s="35">
        <f>AJ80+AQ80+AT80</f>
        <v>327301573206.64996</v>
      </c>
      <c r="AJ80" s="36">
        <f>SUM(AK80:AP80)</f>
        <v>327301573206.64996</v>
      </c>
      <c r="AK80" s="37">
        <v>2183800</v>
      </c>
      <c r="AL80" s="38"/>
      <c r="AM80" s="38"/>
      <c r="AN80" s="37">
        <v>623362538.17999995</v>
      </c>
      <c r="AO80" s="37">
        <v>295758302888.46997</v>
      </c>
      <c r="AP80" s="37">
        <v>30917723980</v>
      </c>
      <c r="AQ80" s="36">
        <f>SUM(AR80:AS80)</f>
        <v>0</v>
      </c>
      <c r="AR80" s="38"/>
      <c r="AS80" s="38"/>
      <c r="AT80" s="36">
        <f>AU80</f>
        <v>0</v>
      </c>
      <c r="AU80" s="38"/>
      <c r="AV80" s="35">
        <f>AW80</f>
        <v>32734736335269</v>
      </c>
      <c r="AW80" s="36">
        <f>SUM(AX80:AY80)</f>
        <v>32734736335269</v>
      </c>
      <c r="AX80" s="37">
        <v>32734736335269</v>
      </c>
      <c r="AY80" s="38"/>
      <c r="AZ80" s="39">
        <f>E80-(AI80+AV80)</f>
        <v>-0.46875</v>
      </c>
    </row>
    <row r="81" spans="1:52" x14ac:dyDescent="0.25">
      <c r="A81" s="40" t="s">
        <v>203</v>
      </c>
      <c r="B81" s="33" t="s">
        <v>204</v>
      </c>
      <c r="C81" s="34" t="s">
        <v>1150</v>
      </c>
      <c r="D81" s="34" t="s">
        <v>1154</v>
      </c>
      <c r="E81" s="41">
        <f>F81+O81+R81+Z81+AB81+AG81</f>
        <v>9910580751653.1328</v>
      </c>
      <c r="F81" s="42">
        <f>SUM(G81:N81)</f>
        <v>1039211502485.47</v>
      </c>
      <c r="G81" s="43">
        <v>222093376548.37</v>
      </c>
      <c r="H81" s="43"/>
      <c r="I81" s="43">
        <v>544766347524.75</v>
      </c>
      <c r="J81" s="43">
        <v>11493903651.24</v>
      </c>
      <c r="K81" s="43"/>
      <c r="L81" s="43">
        <v>54750033.329999998</v>
      </c>
      <c r="M81" s="43">
        <v>260803124727.78</v>
      </c>
      <c r="N81" s="43"/>
      <c r="O81" s="42">
        <f>SUM(P81:Q81)</f>
        <v>519711981948</v>
      </c>
      <c r="P81" s="43">
        <v>477600000</v>
      </c>
      <c r="Q81" s="43">
        <v>519234381948</v>
      </c>
      <c r="R81" s="42">
        <f>SUM(S81:Y81)</f>
        <v>8236122208569.7813</v>
      </c>
      <c r="S81" s="43">
        <v>1064387219001</v>
      </c>
      <c r="T81" s="43">
        <v>1604166831891.3</v>
      </c>
      <c r="U81" s="43">
        <v>2950718698715.1001</v>
      </c>
      <c r="V81" s="43">
        <v>8226825730072.4004</v>
      </c>
      <c r="W81" s="43">
        <v>117319205805.72</v>
      </c>
      <c r="X81" s="43">
        <v>807736619379.16003</v>
      </c>
      <c r="Y81" s="43">
        <v>-6535032096294.9004</v>
      </c>
      <c r="Z81" s="42">
        <f>SUM(AA81)</f>
        <v>0</v>
      </c>
      <c r="AA81" s="43"/>
      <c r="AB81" s="42">
        <f>SUM(AC81:AF81)</f>
        <v>115535058649.88</v>
      </c>
      <c r="AC81" s="43"/>
      <c r="AD81" s="43"/>
      <c r="AE81" s="43"/>
      <c r="AF81" s="43">
        <v>115535058649.88</v>
      </c>
      <c r="AG81" s="42">
        <f>SUM(AH81)</f>
        <v>0</v>
      </c>
      <c r="AH81" s="43"/>
      <c r="AI81" s="41">
        <f>AJ81+AQ81+AT81</f>
        <v>24559872739.25</v>
      </c>
      <c r="AJ81" s="42">
        <f>SUM(AK81:AP81)</f>
        <v>24559872739.25</v>
      </c>
      <c r="AK81" s="43">
        <v>2780922</v>
      </c>
      <c r="AL81" s="43"/>
      <c r="AM81" s="43"/>
      <c r="AN81" s="43">
        <v>180617509.75</v>
      </c>
      <c r="AO81" s="43">
        <v>21185961691.5</v>
      </c>
      <c r="AP81" s="43">
        <v>3190512616</v>
      </c>
      <c r="AQ81" s="42">
        <f>SUM(AR81:AS81)</f>
        <v>0</v>
      </c>
      <c r="AR81" s="43"/>
      <c r="AS81" s="43"/>
      <c r="AT81" s="42">
        <f>AU81</f>
        <v>0</v>
      </c>
      <c r="AU81" s="43"/>
      <c r="AV81" s="41">
        <f>AW81</f>
        <v>9886020878913.9492</v>
      </c>
      <c r="AW81" s="42">
        <f>SUM(AX81:AY81)</f>
        <v>9886020878913.9492</v>
      </c>
      <c r="AX81" s="43">
        <v>9886020878913.9492</v>
      </c>
      <c r="AY81" s="43"/>
      <c r="AZ81" s="44">
        <f>E81-(AI81+AV81)</f>
        <v>-6.640625E-2</v>
      </c>
    </row>
    <row r="82" spans="1:52" x14ac:dyDescent="0.25">
      <c r="A82" s="40" t="s">
        <v>205</v>
      </c>
      <c r="B82" s="33" t="s">
        <v>206</v>
      </c>
      <c r="C82" s="34" t="s">
        <v>1150</v>
      </c>
      <c r="D82" s="34" t="s">
        <v>1151</v>
      </c>
      <c r="E82" s="35">
        <f>F82+O82+R82+Z82+AB82+AG82</f>
        <v>3919158883534.981</v>
      </c>
      <c r="F82" s="36">
        <f>SUM(G82:N82)</f>
        <v>215658026416.73001</v>
      </c>
      <c r="G82" s="37">
        <v>99905794415.48999</v>
      </c>
      <c r="H82" s="38"/>
      <c r="I82" s="37">
        <v>61088951340.330009</v>
      </c>
      <c r="J82" s="38"/>
      <c r="K82" s="38"/>
      <c r="L82" s="37">
        <v>200636665.66999999</v>
      </c>
      <c r="M82" s="37">
        <v>54462643995.239998</v>
      </c>
      <c r="N82" s="38"/>
      <c r="O82" s="36">
        <f>SUM(P82:Q82)</f>
        <v>127869257818.85001</v>
      </c>
      <c r="P82" s="37">
        <v>5470573394.6400003</v>
      </c>
      <c r="Q82" s="37">
        <v>122398684424.21001</v>
      </c>
      <c r="R82" s="36">
        <f>SUM(S82:Y82)</f>
        <v>3504168793435.3408</v>
      </c>
      <c r="S82" s="37">
        <v>592836678902.95996</v>
      </c>
      <c r="T82" s="37">
        <v>675653553926.53003</v>
      </c>
      <c r="U82" s="37">
        <v>1314309760460</v>
      </c>
      <c r="V82" s="37">
        <v>2417977676223.5</v>
      </c>
      <c r="W82" s="37">
        <v>13217303958.790001</v>
      </c>
      <c r="X82" s="37">
        <v>546862046521.35999</v>
      </c>
      <c r="Y82" s="37">
        <v>-2056688226557.8</v>
      </c>
      <c r="Z82" s="36">
        <f>SUM(AA82)</f>
        <v>0</v>
      </c>
      <c r="AA82" s="38"/>
      <c r="AB82" s="36">
        <f>SUM(AC82:AF82)</f>
        <v>71462805864.059998</v>
      </c>
      <c r="AC82" s="37">
        <v>3286373944.02</v>
      </c>
      <c r="AD82" s="37">
        <v>13820017056</v>
      </c>
      <c r="AE82" s="37">
        <v>1324640980</v>
      </c>
      <c r="AF82" s="37">
        <v>53031773884.040001</v>
      </c>
      <c r="AG82" s="36">
        <f>SUM(AH82)</f>
        <v>0</v>
      </c>
      <c r="AH82" s="38"/>
      <c r="AI82" s="35">
        <f>AJ82+AQ82+AT82</f>
        <v>108024032794.14999</v>
      </c>
      <c r="AJ82" s="36">
        <f>SUM(AK82:AP82)</f>
        <v>108024032794.14999</v>
      </c>
      <c r="AK82" s="37">
        <v>66450697.780000001</v>
      </c>
      <c r="AL82" s="38"/>
      <c r="AM82" s="38"/>
      <c r="AN82" s="37">
        <v>13298376035.42</v>
      </c>
      <c r="AO82" s="37">
        <v>92298151154.779999</v>
      </c>
      <c r="AP82" s="37">
        <v>2361054906.1700001</v>
      </c>
      <c r="AQ82" s="36">
        <f>SUM(AR82:AS82)</f>
        <v>0</v>
      </c>
      <c r="AR82" s="38"/>
      <c r="AS82" s="38"/>
      <c r="AT82" s="36">
        <f>AU82</f>
        <v>0</v>
      </c>
      <c r="AU82" s="38"/>
      <c r="AV82" s="35">
        <f>AW82</f>
        <v>3811134850740.8999</v>
      </c>
      <c r="AW82" s="36">
        <f>SUM(AX82:AY82)</f>
        <v>3811134850740.8999</v>
      </c>
      <c r="AX82" s="37">
        <v>3811134850740.8999</v>
      </c>
      <c r="AY82" s="38"/>
      <c r="AZ82" s="39">
        <f>E82-(AI82+AV82)</f>
        <v>-6.884765625E-2</v>
      </c>
    </row>
    <row r="83" spans="1:52" x14ac:dyDescent="0.25">
      <c r="A83" s="40" t="s">
        <v>207</v>
      </c>
      <c r="B83" s="33" t="s">
        <v>208</v>
      </c>
      <c r="C83" s="34" t="s">
        <v>1150</v>
      </c>
      <c r="D83" s="34" t="s">
        <v>1151</v>
      </c>
      <c r="E83" s="35">
        <f>F83+O83+R83+Z83+AB83+AG83</f>
        <v>3379025156174.1118</v>
      </c>
      <c r="F83" s="36">
        <f>SUM(G83:N83)</f>
        <v>333044956081.76178</v>
      </c>
      <c r="G83" s="37">
        <v>278507487252.01172</v>
      </c>
      <c r="H83" s="38"/>
      <c r="I83" s="37">
        <v>37850137190.149994</v>
      </c>
      <c r="J83" s="38"/>
      <c r="K83" s="38"/>
      <c r="L83" s="37">
        <v>2339732255.3200002</v>
      </c>
      <c r="M83" s="37">
        <v>14347599384.280001</v>
      </c>
      <c r="N83" s="38"/>
      <c r="O83" s="36">
        <f>SUM(P83:Q83)</f>
        <v>62159460255</v>
      </c>
      <c r="P83" s="38"/>
      <c r="Q83" s="37">
        <v>62159460255</v>
      </c>
      <c r="R83" s="36">
        <f>SUM(S83:Y83)</f>
        <v>2830377883540.4102</v>
      </c>
      <c r="S83" s="37">
        <v>657997514887.58997</v>
      </c>
      <c r="T83" s="37">
        <v>451245738943.34998</v>
      </c>
      <c r="U83" s="37">
        <v>1349567396641</v>
      </c>
      <c r="V83" s="37">
        <v>1725069677896.3201</v>
      </c>
      <c r="W83" s="37">
        <v>25880856124.490002</v>
      </c>
      <c r="X83" s="37">
        <v>59395056398.599998</v>
      </c>
      <c r="Y83" s="37">
        <v>-1438778357350.9399</v>
      </c>
      <c r="Z83" s="36">
        <f>SUM(AA83)</f>
        <v>0</v>
      </c>
      <c r="AA83" s="38"/>
      <c r="AB83" s="36">
        <f>SUM(AC83:AF83)</f>
        <v>153442856296.94</v>
      </c>
      <c r="AC83" s="37">
        <v>75199161736.300003</v>
      </c>
      <c r="AD83" s="38"/>
      <c r="AE83" s="37">
        <v>484756739.60000002</v>
      </c>
      <c r="AF83" s="37">
        <v>77758937821.039993</v>
      </c>
      <c r="AG83" s="36">
        <f>SUM(AH83)</f>
        <v>0</v>
      </c>
      <c r="AH83" s="38"/>
      <c r="AI83" s="35">
        <f>AJ83+AQ83+AT83</f>
        <v>21089675448.389999</v>
      </c>
      <c r="AJ83" s="36">
        <f>SUM(AK83:AP83)</f>
        <v>21089675448.389999</v>
      </c>
      <c r="AK83" s="37">
        <v>7967668</v>
      </c>
      <c r="AL83" s="38"/>
      <c r="AM83" s="38"/>
      <c r="AN83" s="37">
        <v>470407044.67000002</v>
      </c>
      <c r="AO83" s="37">
        <v>10746600294.719999</v>
      </c>
      <c r="AP83" s="37">
        <v>9864700441</v>
      </c>
      <c r="AQ83" s="36">
        <f>SUM(AR83:AS83)</f>
        <v>0</v>
      </c>
      <c r="AR83" s="38"/>
      <c r="AS83" s="38"/>
      <c r="AT83" s="36">
        <f>AU83</f>
        <v>0</v>
      </c>
      <c r="AU83" s="38"/>
      <c r="AV83" s="35">
        <f>AW83</f>
        <v>3357935480725.7202</v>
      </c>
      <c r="AW83" s="36">
        <f>SUM(AX83:AY83)</f>
        <v>3357935480725.7202</v>
      </c>
      <c r="AX83" s="37">
        <v>3357935480725.7202</v>
      </c>
      <c r="AY83" s="38"/>
      <c r="AZ83" s="39">
        <f>E83-(AI83+AV83)</f>
        <v>0</v>
      </c>
    </row>
    <row r="84" spans="1:52" x14ac:dyDescent="0.25">
      <c r="A84" s="40" t="s">
        <v>209</v>
      </c>
      <c r="B84" s="33" t="s">
        <v>210</v>
      </c>
      <c r="C84" s="34" t="s">
        <v>1150</v>
      </c>
      <c r="D84" s="34" t="s">
        <v>1151</v>
      </c>
      <c r="E84" s="35">
        <f>F84+O84+R84+Z84+AB84+AG84</f>
        <v>4585418749412.7314</v>
      </c>
      <c r="F84" s="36">
        <f>SUM(G84:N84)</f>
        <v>468413201542.16998</v>
      </c>
      <c r="G84" s="37">
        <v>230932410620.16998</v>
      </c>
      <c r="H84" s="38"/>
      <c r="I84" s="37">
        <v>219821822608.54999</v>
      </c>
      <c r="J84" s="38"/>
      <c r="K84" s="38"/>
      <c r="L84" s="38"/>
      <c r="M84" s="37">
        <v>17658968313.450001</v>
      </c>
      <c r="N84" s="38"/>
      <c r="O84" s="36">
        <f>SUM(P84:Q84)</f>
        <v>210090825504.69</v>
      </c>
      <c r="P84" s="37">
        <v>13787322464.209991</v>
      </c>
      <c r="Q84" s="37">
        <v>196303503040.48001</v>
      </c>
      <c r="R84" s="36">
        <f>SUM(S84:Y84)</f>
        <v>3890868493363.2207</v>
      </c>
      <c r="S84" s="37">
        <v>437041634809.44</v>
      </c>
      <c r="T84" s="37">
        <v>837302180312.14001</v>
      </c>
      <c r="U84" s="37">
        <v>1804245793579</v>
      </c>
      <c r="V84" s="37">
        <v>5657710859252.7998</v>
      </c>
      <c r="W84" s="37">
        <v>121471871671.34</v>
      </c>
      <c r="X84" s="37">
        <v>92460508113</v>
      </c>
      <c r="Y84" s="37">
        <v>-5059364354374.5</v>
      </c>
      <c r="Z84" s="36">
        <f>SUM(AA84)</f>
        <v>0</v>
      </c>
      <c r="AA84" s="38"/>
      <c r="AB84" s="36">
        <f>SUM(AC84:AF84)</f>
        <v>16046229002.649998</v>
      </c>
      <c r="AC84" s="37">
        <v>3970034395.1399999</v>
      </c>
      <c r="AD84" s="37">
        <v>2246500000</v>
      </c>
      <c r="AE84" s="38"/>
      <c r="AF84" s="37">
        <v>9829694607.5099983</v>
      </c>
      <c r="AG84" s="36">
        <f>SUM(AH84)</f>
        <v>0</v>
      </c>
      <c r="AH84" s="38"/>
      <c r="AI84" s="35">
        <f>AJ84+AQ84+AT84</f>
        <v>25553126768.790001</v>
      </c>
      <c r="AJ84" s="36">
        <f>SUM(AK84:AP84)</f>
        <v>25553126768.790001</v>
      </c>
      <c r="AK84" s="37">
        <v>298300</v>
      </c>
      <c r="AL84" s="38"/>
      <c r="AM84" s="38"/>
      <c r="AN84" s="37">
        <v>333125387.07999998</v>
      </c>
      <c r="AO84" s="37">
        <v>25219703081.709999</v>
      </c>
      <c r="AP84" s="38"/>
      <c r="AQ84" s="36">
        <f>SUM(AR84:AS84)</f>
        <v>0</v>
      </c>
      <c r="AR84" s="38"/>
      <c r="AS84" s="38"/>
      <c r="AT84" s="36">
        <f>AU84</f>
        <v>0</v>
      </c>
      <c r="AU84" s="38"/>
      <c r="AV84" s="35">
        <f>AW84</f>
        <v>4559865622643.9004</v>
      </c>
      <c r="AW84" s="36">
        <f>SUM(AX84:AY84)</f>
        <v>4559865622643.9004</v>
      </c>
      <c r="AX84" s="37">
        <v>4559865622643.9004</v>
      </c>
      <c r="AY84" s="38"/>
      <c r="AZ84" s="39">
        <f>E84-(AI84+AV84)</f>
        <v>4.1015625E-2</v>
      </c>
    </row>
    <row r="85" spans="1:52" x14ac:dyDescent="0.25">
      <c r="A85" s="40" t="s">
        <v>211</v>
      </c>
      <c r="B85" s="33" t="s">
        <v>212</v>
      </c>
      <c r="C85" s="34" t="s">
        <v>1150</v>
      </c>
      <c r="D85" s="34" t="s">
        <v>1151</v>
      </c>
      <c r="E85" s="35">
        <f>F85+O85+R85+Z85+AB85+AG85</f>
        <v>2763569727056.48</v>
      </c>
      <c r="F85" s="36">
        <f>SUM(G85:N85)</f>
        <v>172499582693.21002</v>
      </c>
      <c r="G85" s="37">
        <v>29584403069.91</v>
      </c>
      <c r="H85" s="38"/>
      <c r="I85" s="37">
        <v>129823795721.86002</v>
      </c>
      <c r="J85" s="38"/>
      <c r="K85" s="38"/>
      <c r="L85" s="38"/>
      <c r="M85" s="37">
        <v>13091383901.440001</v>
      </c>
      <c r="N85" s="38"/>
      <c r="O85" s="36">
        <f>SUM(P85:Q85)</f>
        <v>19528912990.220001</v>
      </c>
      <c r="P85" s="37">
        <v>1070312990.22</v>
      </c>
      <c r="Q85" s="37">
        <v>18458600000</v>
      </c>
      <c r="R85" s="36">
        <f>SUM(S85:Y85)</f>
        <v>2488167859520.7197</v>
      </c>
      <c r="S85" s="37">
        <v>692262746355.97998</v>
      </c>
      <c r="T85" s="37">
        <v>540681192742.71997</v>
      </c>
      <c r="U85" s="37">
        <v>1038854023730.16</v>
      </c>
      <c r="V85" s="37">
        <v>2043670202020.5601</v>
      </c>
      <c r="W85" s="37">
        <v>22392128873.98</v>
      </c>
      <c r="X85" s="37">
        <v>87464767600.149994</v>
      </c>
      <c r="Y85" s="37">
        <v>-1937157201802.8301</v>
      </c>
      <c r="Z85" s="36">
        <f>SUM(AA85)</f>
        <v>0</v>
      </c>
      <c r="AA85" s="38"/>
      <c r="AB85" s="36">
        <f>SUM(AC85:AF85)</f>
        <v>83373371852.330002</v>
      </c>
      <c r="AC85" s="38"/>
      <c r="AD85" s="38"/>
      <c r="AE85" s="37">
        <v>12588747472.08</v>
      </c>
      <c r="AF85" s="37">
        <v>70784624380.25</v>
      </c>
      <c r="AG85" s="36">
        <f>SUM(AH85)</f>
        <v>0</v>
      </c>
      <c r="AH85" s="38"/>
      <c r="AI85" s="35">
        <f>AJ85+AQ85+AT85</f>
        <v>31922938454.849998</v>
      </c>
      <c r="AJ85" s="36">
        <f>SUM(AK85:AP85)</f>
        <v>31922938454.849998</v>
      </c>
      <c r="AK85" s="37">
        <v>4375608923</v>
      </c>
      <c r="AL85" s="38"/>
      <c r="AM85" s="38"/>
      <c r="AN85" s="37">
        <v>4500000</v>
      </c>
      <c r="AO85" s="37">
        <v>27542829531.849998</v>
      </c>
      <c r="AP85" s="38"/>
      <c r="AQ85" s="36">
        <f>SUM(AR85:AS85)</f>
        <v>0</v>
      </c>
      <c r="AR85" s="38"/>
      <c r="AS85" s="38"/>
      <c r="AT85" s="36">
        <f>AU85</f>
        <v>0</v>
      </c>
      <c r="AU85" s="38"/>
      <c r="AV85" s="35">
        <f>AW85</f>
        <v>2731646788601.6299</v>
      </c>
      <c r="AW85" s="36">
        <f>SUM(AX85:AY85)</f>
        <v>2731646788601.6299</v>
      </c>
      <c r="AX85" s="37">
        <v>2731646788601.6299</v>
      </c>
      <c r="AY85" s="38"/>
      <c r="AZ85" s="39">
        <f>E85-(AI85+AV85)</f>
        <v>0</v>
      </c>
    </row>
    <row r="86" spans="1:52" x14ac:dyDescent="0.25">
      <c r="A86" s="40" t="s">
        <v>213</v>
      </c>
      <c r="B86" s="33" t="s">
        <v>214</v>
      </c>
      <c r="C86" s="34" t="s">
        <v>1150</v>
      </c>
      <c r="D86" s="34" t="s">
        <v>1151</v>
      </c>
      <c r="E86" s="35">
        <f>F86+O86+R86+Z86+AB86+AG86</f>
        <v>4151824126889.5522</v>
      </c>
      <c r="F86" s="36">
        <f>SUM(G86:N86)</f>
        <v>566627858231.84106</v>
      </c>
      <c r="G86" s="37">
        <v>458327979645.54108</v>
      </c>
      <c r="H86" s="38"/>
      <c r="I86" s="37">
        <v>86420834625.949997</v>
      </c>
      <c r="J86" s="38"/>
      <c r="K86" s="38"/>
      <c r="L86" s="37">
        <v>19482745.719999999</v>
      </c>
      <c r="M86" s="37">
        <v>21859561214.630001</v>
      </c>
      <c r="N86" s="38"/>
      <c r="O86" s="36">
        <f>SUM(P86:Q86)</f>
        <v>57170743427.43</v>
      </c>
      <c r="P86" s="38"/>
      <c r="Q86" s="37">
        <v>57170743427.43</v>
      </c>
      <c r="R86" s="36">
        <f>SUM(S86:Y86)</f>
        <v>3442259100408.9814</v>
      </c>
      <c r="S86" s="37">
        <v>1166785093725.48</v>
      </c>
      <c r="T86" s="37">
        <v>495920968366.32001</v>
      </c>
      <c r="U86" s="37">
        <v>1211284715001.02</v>
      </c>
      <c r="V86" s="37">
        <v>2537719242008.6289</v>
      </c>
      <c r="W86" s="37">
        <v>27789178946.700001</v>
      </c>
      <c r="X86" s="37">
        <v>51098256988.609001</v>
      </c>
      <c r="Y86" s="37">
        <v>-2048338354627.7773</v>
      </c>
      <c r="Z86" s="36">
        <f>SUM(AA86)</f>
        <v>0</v>
      </c>
      <c r="AA86" s="38"/>
      <c r="AB86" s="36">
        <f>SUM(AC86:AF86)</f>
        <v>85766424821.299988</v>
      </c>
      <c r="AC86" s="37">
        <v>120500000</v>
      </c>
      <c r="AD86" s="37">
        <v>28000542254.439999</v>
      </c>
      <c r="AE86" s="37">
        <v>492549762.84000015</v>
      </c>
      <c r="AF86" s="37">
        <v>57152832804.019997</v>
      </c>
      <c r="AG86" s="36">
        <f>SUM(AH86)</f>
        <v>0</v>
      </c>
      <c r="AH86" s="38"/>
      <c r="AI86" s="35">
        <f>AJ86+AQ86+AT86</f>
        <v>21639643031.690002</v>
      </c>
      <c r="AJ86" s="36">
        <f>SUM(AK86:AP86)</f>
        <v>21639643031.690002</v>
      </c>
      <c r="AK86" s="37">
        <v>20518250085.990002</v>
      </c>
      <c r="AL86" s="38"/>
      <c r="AM86" s="38"/>
      <c r="AN86" s="37">
        <v>978903060.70000005</v>
      </c>
      <c r="AO86" s="38"/>
      <c r="AP86" s="37">
        <v>142489885</v>
      </c>
      <c r="AQ86" s="36">
        <f>SUM(AR86:AS86)</f>
        <v>0</v>
      </c>
      <c r="AR86" s="38"/>
      <c r="AS86" s="38"/>
      <c r="AT86" s="36">
        <f>AU86</f>
        <v>0</v>
      </c>
      <c r="AU86" s="38"/>
      <c r="AV86" s="35">
        <f>AW86</f>
        <v>4141472364630.7998</v>
      </c>
      <c r="AW86" s="36">
        <f>SUM(AX86:AY86)</f>
        <v>4141472364630.7998</v>
      </c>
      <c r="AX86" s="37">
        <v>4141472364630.7998</v>
      </c>
      <c r="AY86" s="38"/>
      <c r="AZ86" s="39">
        <f>E86-(AI86+AV86)</f>
        <v>-11287880772.9375</v>
      </c>
    </row>
    <row r="87" spans="1:52" x14ac:dyDescent="0.25">
      <c r="A87" s="40" t="s">
        <v>215</v>
      </c>
      <c r="B87" s="33" t="s">
        <v>216</v>
      </c>
      <c r="C87" s="34" t="s">
        <v>1150</v>
      </c>
      <c r="D87" s="34" t="s">
        <v>1151</v>
      </c>
      <c r="E87" s="35">
        <f>F87+O87+R87+Z87+AB87+AG87</f>
        <v>5966430255085.4697</v>
      </c>
      <c r="F87" s="36">
        <f>SUM(G87:N87)</f>
        <v>471829282194.38995</v>
      </c>
      <c r="G87" s="37">
        <v>227439953647.12</v>
      </c>
      <c r="H87" s="38"/>
      <c r="I87" s="37">
        <v>203380404837.35001</v>
      </c>
      <c r="J87" s="38"/>
      <c r="K87" s="38"/>
      <c r="L87" s="38"/>
      <c r="M87" s="37">
        <v>41008923709.919998</v>
      </c>
      <c r="N87" s="38"/>
      <c r="O87" s="36">
        <f>SUM(P87:Q87)</f>
        <v>79180908096.220001</v>
      </c>
      <c r="P87" s="38"/>
      <c r="Q87" s="37">
        <v>79180908096.220001</v>
      </c>
      <c r="R87" s="36">
        <f>SUM(S87:Y87)</f>
        <v>5392666366836.5098</v>
      </c>
      <c r="S87" s="37">
        <v>1125184801680</v>
      </c>
      <c r="T87" s="37">
        <v>795173704973.58997</v>
      </c>
      <c r="U87" s="37">
        <v>1783051520198.48</v>
      </c>
      <c r="V87" s="37">
        <v>6338968396558.6602</v>
      </c>
      <c r="W87" s="37">
        <v>256369123939.17001</v>
      </c>
      <c r="X87" s="37">
        <v>3879176800</v>
      </c>
      <c r="Y87" s="37">
        <v>-4909960357313.3906</v>
      </c>
      <c r="Z87" s="36">
        <f>SUM(AA87)</f>
        <v>0</v>
      </c>
      <c r="AA87" s="38"/>
      <c r="AB87" s="36">
        <f>SUM(AC87:AF87)</f>
        <v>22753697958.349998</v>
      </c>
      <c r="AC87" s="38"/>
      <c r="AD87" s="37">
        <v>1213364168</v>
      </c>
      <c r="AE87" s="37">
        <v>690981800</v>
      </c>
      <c r="AF87" s="37">
        <v>20849351990.349998</v>
      </c>
      <c r="AG87" s="36">
        <f>SUM(AH87)</f>
        <v>0</v>
      </c>
      <c r="AH87" s="38"/>
      <c r="AI87" s="35">
        <f>AJ87+AQ87+AT87</f>
        <v>29373160408.73</v>
      </c>
      <c r="AJ87" s="36">
        <f>SUM(AK87:AP87)</f>
        <v>29373160408.73</v>
      </c>
      <c r="AK87" s="37">
        <v>104724352</v>
      </c>
      <c r="AL87" s="38"/>
      <c r="AM87" s="38"/>
      <c r="AN87" s="37">
        <v>286594729.92000002</v>
      </c>
      <c r="AO87" s="37">
        <v>25481378375</v>
      </c>
      <c r="AP87" s="37">
        <v>3500462951.8099999</v>
      </c>
      <c r="AQ87" s="36">
        <f>SUM(AR87:AS87)</f>
        <v>0</v>
      </c>
      <c r="AR87" s="38"/>
      <c r="AS87" s="38"/>
      <c r="AT87" s="36">
        <f>AU87</f>
        <v>0</v>
      </c>
      <c r="AU87" s="38"/>
      <c r="AV87" s="35">
        <f>AW87</f>
        <v>5937057094676.5</v>
      </c>
      <c r="AW87" s="36">
        <f>SUM(AX87:AY87)</f>
        <v>5937057094676.5</v>
      </c>
      <c r="AX87" s="37">
        <v>5937057094676.5</v>
      </c>
      <c r="AY87" s="38"/>
      <c r="AZ87" s="39">
        <f>E87-(AI87+AV87)</f>
        <v>0.2392578125</v>
      </c>
    </row>
    <row r="88" spans="1:52" x14ac:dyDescent="0.25">
      <c r="A88" s="40" t="s">
        <v>217</v>
      </c>
      <c r="B88" s="33" t="s">
        <v>218</v>
      </c>
      <c r="C88" s="34" t="s">
        <v>1150</v>
      </c>
      <c r="D88" s="34" t="s">
        <v>1151</v>
      </c>
      <c r="E88" s="35">
        <f>F88+O88+R88+Z88+AB88+AG88</f>
        <v>3281410061069.7305</v>
      </c>
      <c r="F88" s="36">
        <f>SUM(G88:N88)</f>
        <v>146912309446.39001</v>
      </c>
      <c r="G88" s="37">
        <v>9349432620.7000008</v>
      </c>
      <c r="H88" s="38"/>
      <c r="I88" s="37">
        <v>101323224431.75</v>
      </c>
      <c r="J88" s="38"/>
      <c r="K88" s="38"/>
      <c r="L88" s="37">
        <v>41280919.270000003</v>
      </c>
      <c r="M88" s="37">
        <v>36198371474.669998</v>
      </c>
      <c r="N88" s="38"/>
      <c r="O88" s="36">
        <f>SUM(P88:Q88)</f>
        <v>69835838098</v>
      </c>
      <c r="P88" s="38"/>
      <c r="Q88" s="37">
        <v>69835838098</v>
      </c>
      <c r="R88" s="36">
        <f>SUM(S88:Y88)</f>
        <v>2963460465283.6401</v>
      </c>
      <c r="S88" s="37">
        <v>390625700943.07001</v>
      </c>
      <c r="T88" s="37">
        <v>512691706143.04999</v>
      </c>
      <c r="U88" s="37">
        <v>1377523640896.6201</v>
      </c>
      <c r="V88" s="37">
        <v>2536892295516.98</v>
      </c>
      <c r="W88" s="37">
        <v>83452670801.809998</v>
      </c>
      <c r="X88" s="37">
        <v>130505257550.75999</v>
      </c>
      <c r="Y88" s="37">
        <v>-2068230806568.6499</v>
      </c>
      <c r="Z88" s="36">
        <f>SUM(AA88)</f>
        <v>0</v>
      </c>
      <c r="AA88" s="38"/>
      <c r="AB88" s="36">
        <f>SUM(AC88:AF88)</f>
        <v>101201448241.7</v>
      </c>
      <c r="AC88" s="38"/>
      <c r="AD88" s="37">
        <v>54360700644</v>
      </c>
      <c r="AE88" s="37">
        <v>3313781492</v>
      </c>
      <c r="AF88" s="37">
        <v>43526966105.699997</v>
      </c>
      <c r="AG88" s="36">
        <f>SUM(AH88)</f>
        <v>0</v>
      </c>
      <c r="AH88" s="38"/>
      <c r="AI88" s="35">
        <f>AJ88+AQ88+AT88</f>
        <v>85165166605.889999</v>
      </c>
      <c r="AJ88" s="36">
        <f>SUM(AK88:AP88)</f>
        <v>85165166605.889999</v>
      </c>
      <c r="AK88" s="37">
        <v>4041320</v>
      </c>
      <c r="AL88" s="38"/>
      <c r="AM88" s="38"/>
      <c r="AN88" s="37">
        <v>792377845.5</v>
      </c>
      <c r="AO88" s="37">
        <v>9942323126.9699993</v>
      </c>
      <c r="AP88" s="37">
        <v>74426424313.419998</v>
      </c>
      <c r="AQ88" s="36">
        <f>SUM(AR88:AS88)</f>
        <v>0</v>
      </c>
      <c r="AR88" s="38"/>
      <c r="AS88" s="38"/>
      <c r="AT88" s="36">
        <f>AU88</f>
        <v>0</v>
      </c>
      <c r="AU88" s="38"/>
      <c r="AV88" s="35">
        <f>AW88</f>
        <v>3196244894463.8398</v>
      </c>
      <c r="AW88" s="36">
        <f>SUM(AX88:AY88)</f>
        <v>3196244894463.8398</v>
      </c>
      <c r="AX88" s="37">
        <v>3196244894463.8398</v>
      </c>
      <c r="AY88" s="38"/>
      <c r="AZ88" s="39">
        <f>E88-(AI88+AV88)</f>
        <v>0</v>
      </c>
    </row>
    <row r="89" spans="1:52" x14ac:dyDescent="0.25">
      <c r="A89" s="40" t="s">
        <v>219</v>
      </c>
      <c r="B89" s="33" t="s">
        <v>220</v>
      </c>
      <c r="C89" s="34" t="s">
        <v>1150</v>
      </c>
      <c r="D89" s="34" t="s">
        <v>1151</v>
      </c>
      <c r="E89" s="35">
        <f>F89+O89+R89+Z89+AB89+AG89</f>
        <v>6390388112371.7813</v>
      </c>
      <c r="F89" s="36">
        <f>SUM(G89:N89)</f>
        <v>715444649355.04004</v>
      </c>
      <c r="G89" s="37">
        <v>428154815800.76001</v>
      </c>
      <c r="H89" s="38"/>
      <c r="I89" s="37">
        <v>251782683529.74994</v>
      </c>
      <c r="J89" s="38"/>
      <c r="K89" s="38"/>
      <c r="L89" s="37">
        <v>210410239.16999999</v>
      </c>
      <c r="M89" s="37">
        <v>35296739785.360001</v>
      </c>
      <c r="N89" s="38"/>
      <c r="O89" s="36">
        <f>SUM(P89:Q89)</f>
        <v>982188390966.98999</v>
      </c>
      <c r="P89" s="38"/>
      <c r="Q89" s="37">
        <v>982188390966.98999</v>
      </c>
      <c r="R89" s="36">
        <f>SUM(S89:Y89)</f>
        <v>4471403672129.0811</v>
      </c>
      <c r="S89" s="37">
        <v>921125243302.52002</v>
      </c>
      <c r="T89" s="37">
        <v>780834748372.58997</v>
      </c>
      <c r="U89" s="37">
        <v>2072531276130.3999</v>
      </c>
      <c r="V89" s="37">
        <v>6379383277855.9004</v>
      </c>
      <c r="W89" s="37">
        <v>95576520436.910004</v>
      </c>
      <c r="X89" s="37">
        <v>23540139111.959999</v>
      </c>
      <c r="Y89" s="37">
        <v>-5801587533081.2002</v>
      </c>
      <c r="Z89" s="36">
        <f>SUM(AA89)</f>
        <v>0</v>
      </c>
      <c r="AA89" s="38"/>
      <c r="AB89" s="36">
        <f>SUM(AC89:AF89)</f>
        <v>221351399920.66998</v>
      </c>
      <c r="AC89" s="38"/>
      <c r="AD89" s="37">
        <v>7580014344.2799997</v>
      </c>
      <c r="AE89" s="37">
        <v>7541260327.7999992</v>
      </c>
      <c r="AF89" s="37">
        <v>206230125248.59</v>
      </c>
      <c r="AG89" s="36">
        <f>SUM(AH89)</f>
        <v>0</v>
      </c>
      <c r="AH89" s="38"/>
      <c r="AI89" s="35">
        <f>AJ89+AQ89+AT89</f>
        <v>9197664853.4799995</v>
      </c>
      <c r="AJ89" s="36">
        <f>SUM(AK89:AP89)</f>
        <v>9197664853.4799995</v>
      </c>
      <c r="AK89" s="37">
        <v>318867106</v>
      </c>
      <c r="AL89" s="38"/>
      <c r="AM89" s="38"/>
      <c r="AN89" s="37">
        <v>1644737757.0799999</v>
      </c>
      <c r="AO89" s="37">
        <v>2240249598.7600002</v>
      </c>
      <c r="AP89" s="37">
        <v>4993810391.6400003</v>
      </c>
      <c r="AQ89" s="36">
        <f>SUM(AR89:AS89)</f>
        <v>0</v>
      </c>
      <c r="AR89" s="38"/>
      <c r="AS89" s="38"/>
      <c r="AT89" s="36">
        <f>AU89</f>
        <v>0</v>
      </c>
      <c r="AU89" s="38"/>
      <c r="AV89" s="35">
        <f>AW89</f>
        <v>6381190447518.2998</v>
      </c>
      <c r="AW89" s="36">
        <f>SUM(AX89:AY89)</f>
        <v>6381190447518.2998</v>
      </c>
      <c r="AX89" s="37">
        <v>6381190447518.2998</v>
      </c>
      <c r="AY89" s="38"/>
      <c r="AZ89" s="39">
        <f>E89-(AI89+AV89)</f>
        <v>0</v>
      </c>
    </row>
    <row r="90" spans="1:52" x14ac:dyDescent="0.25">
      <c r="A90" s="40" t="s">
        <v>221</v>
      </c>
      <c r="B90" s="33" t="s">
        <v>222</v>
      </c>
      <c r="C90" s="34" t="s">
        <v>1150</v>
      </c>
      <c r="D90" s="34" t="s">
        <v>1151</v>
      </c>
      <c r="E90" s="35">
        <f>F90+O90+R90+Z90+AB90+AG90</f>
        <v>3261131784563.5884</v>
      </c>
      <c r="F90" s="36">
        <f>SUM(G90:N90)</f>
        <v>387257869922.69067</v>
      </c>
      <c r="G90" s="37">
        <v>164423102534.68997</v>
      </c>
      <c r="H90" s="38"/>
      <c r="I90" s="37">
        <v>205489339455.71002</v>
      </c>
      <c r="J90" s="38"/>
      <c r="K90" s="38"/>
      <c r="L90" s="37">
        <v>389407163.0007</v>
      </c>
      <c r="M90" s="37">
        <v>16956020769.290001</v>
      </c>
      <c r="N90" s="38"/>
      <c r="O90" s="36">
        <f>SUM(P90:Q90)</f>
        <v>80890970988.619003</v>
      </c>
      <c r="P90" s="37">
        <v>233000000</v>
      </c>
      <c r="Q90" s="37">
        <v>80657970988.619003</v>
      </c>
      <c r="R90" s="36">
        <f>SUM(S90:Y90)</f>
        <v>2744999571606.96</v>
      </c>
      <c r="S90" s="37">
        <v>852659530644.06006</v>
      </c>
      <c r="T90" s="37">
        <v>626327338378.33997</v>
      </c>
      <c r="U90" s="37">
        <v>860771539966.28003</v>
      </c>
      <c r="V90" s="37">
        <v>2242983512119.5</v>
      </c>
      <c r="W90" s="37">
        <v>40679358228.739998</v>
      </c>
      <c r="X90" s="37">
        <v>206253821953.34</v>
      </c>
      <c r="Y90" s="37">
        <v>-2084675529683.3</v>
      </c>
      <c r="Z90" s="36">
        <f>SUM(AA90)</f>
        <v>3249119897</v>
      </c>
      <c r="AA90" s="37">
        <v>3249119897</v>
      </c>
      <c r="AB90" s="36">
        <f>SUM(AC90:AF90)</f>
        <v>44734252148.319</v>
      </c>
      <c r="AC90" s="37">
        <v>915588500</v>
      </c>
      <c r="AD90" s="37">
        <v>17232681084.080002</v>
      </c>
      <c r="AE90" s="37">
        <v>1725130464.039</v>
      </c>
      <c r="AF90" s="37">
        <v>24860852100.200001</v>
      </c>
      <c r="AG90" s="36">
        <f>SUM(AH90)</f>
        <v>0</v>
      </c>
      <c r="AH90" s="38"/>
      <c r="AI90" s="35">
        <f>AJ90+AQ90+AT90</f>
        <v>59503424608</v>
      </c>
      <c r="AJ90" s="36">
        <f>SUM(AK90:AP90)</f>
        <v>59503424608</v>
      </c>
      <c r="AK90" s="37">
        <v>90909</v>
      </c>
      <c r="AL90" s="38"/>
      <c r="AM90" s="38"/>
      <c r="AN90" s="37">
        <v>209583334</v>
      </c>
      <c r="AO90" s="37">
        <v>45488444550</v>
      </c>
      <c r="AP90" s="37">
        <v>13805305815</v>
      </c>
      <c r="AQ90" s="36">
        <f>SUM(AR90:AS90)</f>
        <v>0</v>
      </c>
      <c r="AR90" s="38"/>
      <c r="AS90" s="38"/>
      <c r="AT90" s="36">
        <f>AU90</f>
        <v>0</v>
      </c>
      <c r="AU90" s="38"/>
      <c r="AV90" s="35">
        <f>AW90</f>
        <v>3201628359955.5898</v>
      </c>
      <c r="AW90" s="36">
        <f>SUM(AX90:AY90)</f>
        <v>3201628359955.5898</v>
      </c>
      <c r="AX90" s="37">
        <v>3201628359955.5898</v>
      </c>
      <c r="AY90" s="38"/>
      <c r="AZ90" s="39">
        <f>E90-(AI90+AV90)</f>
        <v>0</v>
      </c>
    </row>
    <row r="91" spans="1:52" x14ac:dyDescent="0.25">
      <c r="A91" s="40" t="s">
        <v>223</v>
      </c>
      <c r="B91" s="33" t="s">
        <v>224</v>
      </c>
      <c r="C91" s="34" t="s">
        <v>1150</v>
      </c>
      <c r="D91" s="34" t="s">
        <v>1151</v>
      </c>
      <c r="E91" s="35">
        <f>F91+O91+R91+Z91+AB91+AG91</f>
        <v>7548887211908.8818</v>
      </c>
      <c r="F91" s="36">
        <f>SUM(G91:N91)</f>
        <v>285287241704.53003</v>
      </c>
      <c r="G91" s="37">
        <v>15294541722.530001</v>
      </c>
      <c r="H91" s="38"/>
      <c r="I91" s="37">
        <v>222042756018</v>
      </c>
      <c r="J91" s="38"/>
      <c r="K91" s="38"/>
      <c r="L91" s="37">
        <v>123858600</v>
      </c>
      <c r="M91" s="37">
        <v>47826085364</v>
      </c>
      <c r="N91" s="38"/>
      <c r="O91" s="36">
        <f>SUM(P91:Q91)</f>
        <v>112753536563</v>
      </c>
      <c r="P91" s="38"/>
      <c r="Q91" s="37">
        <v>112753536563</v>
      </c>
      <c r="R91" s="36">
        <f>SUM(S91:Y91)</f>
        <v>6903051777620.3516</v>
      </c>
      <c r="S91" s="37">
        <v>3121749179085</v>
      </c>
      <c r="T91" s="37">
        <v>894490045864.80005</v>
      </c>
      <c r="U91" s="37">
        <v>1594114734338.6001</v>
      </c>
      <c r="V91" s="37">
        <v>4255573548216.2002</v>
      </c>
      <c r="W91" s="37">
        <v>36238498312</v>
      </c>
      <c r="X91" s="37">
        <v>727144688629.75</v>
      </c>
      <c r="Y91" s="37">
        <v>-3726258916826</v>
      </c>
      <c r="Z91" s="36">
        <f>SUM(AA91)</f>
        <v>0</v>
      </c>
      <c r="AA91" s="38"/>
      <c r="AB91" s="36">
        <f>SUM(AC91:AF91)</f>
        <v>247794656021</v>
      </c>
      <c r="AC91" s="38"/>
      <c r="AD91" s="37">
        <v>154659645032</v>
      </c>
      <c r="AE91" s="37">
        <v>4487110768</v>
      </c>
      <c r="AF91" s="37">
        <v>88647900221</v>
      </c>
      <c r="AG91" s="36">
        <f>SUM(AH91)</f>
        <v>0</v>
      </c>
      <c r="AH91" s="38"/>
      <c r="AI91" s="35">
        <f>AJ91+AQ91+AT91</f>
        <v>312973642895.71997</v>
      </c>
      <c r="AJ91" s="36">
        <f>SUM(AK91:AP91)</f>
        <v>312973642895.71997</v>
      </c>
      <c r="AK91" s="37">
        <v>927783</v>
      </c>
      <c r="AL91" s="38"/>
      <c r="AM91" s="38"/>
      <c r="AN91" s="38"/>
      <c r="AO91" s="37">
        <v>143924171733.72</v>
      </c>
      <c r="AP91" s="37">
        <v>169048543379</v>
      </c>
      <c r="AQ91" s="36">
        <f>SUM(AR91:AS91)</f>
        <v>0</v>
      </c>
      <c r="AR91" s="38"/>
      <c r="AS91" s="38"/>
      <c r="AT91" s="36">
        <f>AU91</f>
        <v>0</v>
      </c>
      <c r="AU91" s="38"/>
      <c r="AV91" s="35">
        <f>AW91</f>
        <v>7235913569013.2002</v>
      </c>
      <c r="AW91" s="36">
        <f>SUM(AX91:AY91)</f>
        <v>7235913569013.2002</v>
      </c>
      <c r="AX91" s="37">
        <v>7235913569013.2002</v>
      </c>
      <c r="AY91" s="38"/>
      <c r="AZ91" s="39">
        <f>E91-(AI91+AV91)</f>
        <v>-3.80859375E-2</v>
      </c>
    </row>
    <row r="92" spans="1:52" x14ac:dyDescent="0.25">
      <c r="A92" s="40" t="s">
        <v>225</v>
      </c>
      <c r="B92" s="33" t="s">
        <v>226</v>
      </c>
      <c r="C92" s="34" t="s">
        <v>1150</v>
      </c>
      <c r="D92" s="34" t="s">
        <v>1151</v>
      </c>
      <c r="E92" s="35">
        <f>F92+O92+R92+Z92+AB92+AG92</f>
        <v>6429075057019.5088</v>
      </c>
      <c r="F92" s="36">
        <f>SUM(G92:N92)</f>
        <v>3482741205097.4097</v>
      </c>
      <c r="G92" s="37">
        <v>5476884362.2700005</v>
      </c>
      <c r="H92" s="38"/>
      <c r="I92" s="37">
        <v>14268651071.869999</v>
      </c>
      <c r="J92" s="38"/>
      <c r="K92" s="38"/>
      <c r="L92" s="38"/>
      <c r="M92" s="37">
        <v>15242196054.370001</v>
      </c>
      <c r="N92" s="37">
        <v>3447753473608.8999</v>
      </c>
      <c r="O92" s="36">
        <f>SUM(P92:Q92)</f>
        <v>60000000000</v>
      </c>
      <c r="P92" s="38"/>
      <c r="Q92" s="37">
        <v>60000000000</v>
      </c>
      <c r="R92" s="36">
        <f>SUM(S92:Y92)</f>
        <v>2772571378265.8896</v>
      </c>
      <c r="S92" s="37">
        <v>304870527019.2998</v>
      </c>
      <c r="T92" s="37">
        <v>457112117857.73999</v>
      </c>
      <c r="U92" s="37">
        <v>786376908870.10999</v>
      </c>
      <c r="V92" s="37">
        <v>2134869640870.7</v>
      </c>
      <c r="W92" s="37">
        <v>68310182514.610001</v>
      </c>
      <c r="X92" s="37">
        <v>362425838505.63</v>
      </c>
      <c r="Y92" s="37">
        <v>-1341393837372.2</v>
      </c>
      <c r="Z92" s="36">
        <f>SUM(AA92)</f>
        <v>0</v>
      </c>
      <c r="AA92" s="38"/>
      <c r="AB92" s="36">
        <f>SUM(AC92:AF92)</f>
        <v>113762473656.20999</v>
      </c>
      <c r="AC92" s="37">
        <v>3929391905.7600002</v>
      </c>
      <c r="AD92" s="38"/>
      <c r="AE92" s="37">
        <v>46645766.109999999</v>
      </c>
      <c r="AF92" s="37">
        <v>109786435984.34</v>
      </c>
      <c r="AG92" s="36">
        <f>SUM(AH92)</f>
        <v>0</v>
      </c>
      <c r="AH92" s="38"/>
      <c r="AI92" s="35">
        <f>AJ92+AQ92+AT92</f>
        <v>74205079066.230011</v>
      </c>
      <c r="AJ92" s="36">
        <f>SUM(AK92:AP92)</f>
        <v>74205079066.230011</v>
      </c>
      <c r="AK92" s="37">
        <v>17880083.399999999</v>
      </c>
      <c r="AL92" s="38"/>
      <c r="AM92" s="38"/>
      <c r="AN92" s="37">
        <v>89983900.120000005</v>
      </c>
      <c r="AO92" s="37">
        <v>74097215082.710007</v>
      </c>
      <c r="AP92" s="38"/>
      <c r="AQ92" s="36">
        <f>SUM(AR92:AS92)</f>
        <v>0</v>
      </c>
      <c r="AR92" s="38"/>
      <c r="AS92" s="38"/>
      <c r="AT92" s="36">
        <f>AU92</f>
        <v>0</v>
      </c>
      <c r="AU92" s="38"/>
      <c r="AV92" s="35">
        <f>AW92</f>
        <v>6354869977953.1992</v>
      </c>
      <c r="AW92" s="36">
        <f>SUM(AX92:AY92)</f>
        <v>6354869977953.1992</v>
      </c>
      <c r="AX92" s="37">
        <v>6354869977953.1992</v>
      </c>
      <c r="AY92" s="38"/>
      <c r="AZ92" s="39">
        <f>E92-(AI92+AV92)</f>
        <v>7.91015625E-2</v>
      </c>
    </row>
    <row r="93" spans="1:52" x14ac:dyDescent="0.25">
      <c r="A93" s="32" t="s">
        <v>227</v>
      </c>
      <c r="B93" s="33" t="s">
        <v>1157</v>
      </c>
      <c r="C93" s="34" t="s">
        <v>1150</v>
      </c>
      <c r="D93" s="34" t="s">
        <v>1151</v>
      </c>
      <c r="E93" s="35">
        <f>F93+O93+R93+Z93+AB93+AG93</f>
        <v>8941719097774.8711</v>
      </c>
      <c r="F93" s="36">
        <f>SUM(G93:N93)</f>
        <v>986980324195.04712</v>
      </c>
      <c r="G93" s="37">
        <v>468227411053.9101</v>
      </c>
      <c r="H93" s="38"/>
      <c r="I93" s="37">
        <v>246825641711.64999</v>
      </c>
      <c r="J93" s="38"/>
      <c r="K93" s="38"/>
      <c r="L93" s="37">
        <v>845725257.04700005</v>
      </c>
      <c r="M93" s="37">
        <v>271081546172.44</v>
      </c>
      <c r="N93" s="38"/>
      <c r="O93" s="36">
        <f>SUM(P93:Q93)</f>
        <v>432748889568.73999</v>
      </c>
      <c r="P93" s="37">
        <v>17393086145.599998</v>
      </c>
      <c r="Q93" s="37">
        <v>415355803423.14001</v>
      </c>
      <c r="R93" s="36">
        <f>SUM(S93:Y93)</f>
        <v>6503885333338.418</v>
      </c>
      <c r="S93" s="37">
        <v>785181775721.80005</v>
      </c>
      <c r="T93" s="37">
        <v>1513917191769.3101</v>
      </c>
      <c r="U93" s="37">
        <v>1575338632494.3899</v>
      </c>
      <c r="V93" s="37">
        <v>7333105832486.3301</v>
      </c>
      <c r="W93" s="37">
        <v>502637720745.29999</v>
      </c>
      <c r="X93" s="37">
        <v>110279947679.00999</v>
      </c>
      <c r="Y93" s="37">
        <v>-5316575767557.7227</v>
      </c>
      <c r="Z93" s="36">
        <f>SUM(AA93)</f>
        <v>0</v>
      </c>
      <c r="AA93" s="38"/>
      <c r="AB93" s="36">
        <f>SUM(AC93:AF93)</f>
        <v>1018104550672.667</v>
      </c>
      <c r="AC93" s="37">
        <v>156062000</v>
      </c>
      <c r="AD93" s="37">
        <v>189742089055</v>
      </c>
      <c r="AE93" s="37">
        <v>2869197615.6569986</v>
      </c>
      <c r="AF93" s="37">
        <v>825337202002.01001</v>
      </c>
      <c r="AG93" s="36">
        <f>SUM(AH93)</f>
        <v>0</v>
      </c>
      <c r="AH93" s="38"/>
      <c r="AI93" s="35">
        <f>AJ93+AQ93+AT93</f>
        <v>411030632725.78998</v>
      </c>
      <c r="AJ93" s="36">
        <f>SUM(AK93:AP93)</f>
        <v>411030632725.78998</v>
      </c>
      <c r="AK93" s="38"/>
      <c r="AL93" s="38"/>
      <c r="AM93" s="38"/>
      <c r="AN93" s="38"/>
      <c r="AO93" s="37">
        <v>270437818403.32999</v>
      </c>
      <c r="AP93" s="37">
        <v>140592814322.45999</v>
      </c>
      <c r="AQ93" s="36">
        <f>SUM(AR93:AS93)</f>
        <v>0</v>
      </c>
      <c r="AR93" s="38"/>
      <c r="AS93" s="38"/>
      <c r="AT93" s="36">
        <f>AU93</f>
        <v>0</v>
      </c>
      <c r="AU93" s="38"/>
      <c r="AV93" s="35">
        <f>AW93</f>
        <v>8530688465049.0811</v>
      </c>
      <c r="AW93" s="36">
        <f>SUM(AX93:AY93)</f>
        <v>8530688465049.0811</v>
      </c>
      <c r="AX93" s="37">
        <v>8530688465049.0811</v>
      </c>
      <c r="AY93" s="38"/>
      <c r="AZ93" s="39">
        <f>E93-(AI93+AV93)</f>
        <v>0</v>
      </c>
    </row>
    <row r="94" spans="1:52" x14ac:dyDescent="0.25">
      <c r="A94" s="40" t="s">
        <v>228</v>
      </c>
      <c r="B94" s="33" t="s">
        <v>229</v>
      </c>
      <c r="C94" s="34" t="s">
        <v>1152</v>
      </c>
      <c r="D94" s="34" t="s">
        <v>1151</v>
      </c>
      <c r="E94" s="35">
        <f>F94+O94+R94+Z94+AB94+AG94</f>
        <v>1935179304945.6602</v>
      </c>
      <c r="F94" s="36">
        <f>SUM(G94:N94)</f>
        <v>99602460558.669998</v>
      </c>
      <c r="G94" s="37">
        <v>17342427323.68</v>
      </c>
      <c r="H94" s="38"/>
      <c r="I94" s="37">
        <v>66902227302.190002</v>
      </c>
      <c r="J94" s="38"/>
      <c r="K94" s="38"/>
      <c r="L94" s="37">
        <v>11666666.699999999</v>
      </c>
      <c r="M94" s="37">
        <v>15346139266.1</v>
      </c>
      <c r="N94" s="38"/>
      <c r="O94" s="36">
        <f>SUM(P94:Q94)</f>
        <v>95389654484.089996</v>
      </c>
      <c r="P94" s="38"/>
      <c r="Q94" s="37">
        <v>95389654484.089996</v>
      </c>
      <c r="R94" s="36">
        <f>SUM(S94:Y94)</f>
        <v>1694719750491.79</v>
      </c>
      <c r="S94" s="37">
        <v>139334645350.63</v>
      </c>
      <c r="T94" s="37">
        <v>373481433312.95007</v>
      </c>
      <c r="U94" s="37">
        <v>625961325548.58997</v>
      </c>
      <c r="V94" s="37">
        <v>2057047490504.45</v>
      </c>
      <c r="W94" s="37">
        <v>48469824442.419998</v>
      </c>
      <c r="X94" s="37">
        <v>5811662500.0200005</v>
      </c>
      <c r="Y94" s="37">
        <v>-1555386631167.27</v>
      </c>
      <c r="Z94" s="36">
        <f>SUM(AA94)</f>
        <v>0</v>
      </c>
      <c r="AA94" s="38"/>
      <c r="AB94" s="36">
        <f>SUM(AC94:AF94)</f>
        <v>45467439411.110001</v>
      </c>
      <c r="AC94" s="37">
        <v>25544360</v>
      </c>
      <c r="AD94" s="38"/>
      <c r="AE94" s="37">
        <v>3167014871.0799999</v>
      </c>
      <c r="AF94" s="37">
        <v>42274880180.029999</v>
      </c>
      <c r="AG94" s="36">
        <f>SUM(AH94)</f>
        <v>0</v>
      </c>
      <c r="AH94" s="38"/>
      <c r="AI94" s="35">
        <f>AJ94+AQ94+AT94</f>
        <v>47770343596.410004</v>
      </c>
      <c r="AJ94" s="36">
        <f>SUM(AK94:AP94)</f>
        <v>47770343596.410004</v>
      </c>
      <c r="AK94" s="38"/>
      <c r="AL94" s="38"/>
      <c r="AM94" s="38"/>
      <c r="AN94" s="37">
        <v>143851000</v>
      </c>
      <c r="AO94" s="37">
        <v>43554820238.410004</v>
      </c>
      <c r="AP94" s="37">
        <v>4071672358</v>
      </c>
      <c r="AQ94" s="36">
        <f>SUM(AR94:AS94)</f>
        <v>0</v>
      </c>
      <c r="AR94" s="38"/>
      <c r="AS94" s="38"/>
      <c r="AT94" s="36">
        <f>AU94</f>
        <v>0</v>
      </c>
      <c r="AU94" s="38"/>
      <c r="AV94" s="35">
        <f>AW94</f>
        <v>1887408961349.2639</v>
      </c>
      <c r="AW94" s="36">
        <f>SUM(AX94:AY94)</f>
        <v>1887408961349.2639</v>
      </c>
      <c r="AX94" s="37">
        <v>1851567450704.03</v>
      </c>
      <c r="AY94" s="37">
        <v>35841510645.234001</v>
      </c>
      <c r="AZ94" s="39">
        <f>E94-(AI94+AV94)</f>
        <v>-1.3671875E-2</v>
      </c>
    </row>
    <row r="95" spans="1:52" x14ac:dyDescent="0.25">
      <c r="A95" s="40" t="s">
        <v>230</v>
      </c>
      <c r="B95" s="33" t="s">
        <v>231</v>
      </c>
      <c r="C95" s="34" t="s">
        <v>1152</v>
      </c>
      <c r="D95" s="34" t="s">
        <v>1151</v>
      </c>
      <c r="E95" s="35">
        <f>F95+O95+R95+Z95+AB95+AG95</f>
        <v>1804261997257.1335</v>
      </c>
      <c r="F95" s="36">
        <f>SUM(G95:N95)</f>
        <v>137826144004.33359</v>
      </c>
      <c r="G95" s="37">
        <v>27821678820.443596</v>
      </c>
      <c r="H95" s="38"/>
      <c r="I95" s="37">
        <v>74140545449.849991</v>
      </c>
      <c r="J95" s="38"/>
      <c r="K95" s="38"/>
      <c r="L95" s="37">
        <v>481587467.88999999</v>
      </c>
      <c r="M95" s="37">
        <v>35382332266.150002</v>
      </c>
      <c r="N95" s="38"/>
      <c r="O95" s="36">
        <f>SUM(P95:Q95)</f>
        <v>87201091319</v>
      </c>
      <c r="P95" s="38"/>
      <c r="Q95" s="37">
        <v>87201091319</v>
      </c>
      <c r="R95" s="36">
        <f>SUM(S95:Y95)</f>
        <v>1546582221531.3901</v>
      </c>
      <c r="S95" s="37">
        <v>147533417140</v>
      </c>
      <c r="T95" s="37">
        <v>481900333134.59003</v>
      </c>
      <c r="U95" s="37">
        <v>758840856309.76001</v>
      </c>
      <c r="V95" s="37">
        <v>1436307004612.8899</v>
      </c>
      <c r="W95" s="37">
        <v>23015101292.860001</v>
      </c>
      <c r="X95" s="37">
        <v>19018465256</v>
      </c>
      <c r="Y95" s="37">
        <v>-1320032956214.71</v>
      </c>
      <c r="Z95" s="36">
        <f>SUM(AA95)</f>
        <v>0</v>
      </c>
      <c r="AA95" s="38"/>
      <c r="AB95" s="36">
        <f>SUM(AC95:AF95)</f>
        <v>32652540402.41</v>
      </c>
      <c r="AC95" s="38"/>
      <c r="AD95" s="37">
        <v>5981366759</v>
      </c>
      <c r="AE95" s="37">
        <v>4441757448.4099998</v>
      </c>
      <c r="AF95" s="37">
        <v>22229416195</v>
      </c>
      <c r="AG95" s="36">
        <f>SUM(AH95)</f>
        <v>0</v>
      </c>
      <c r="AH95" s="38"/>
      <c r="AI95" s="35">
        <f>AJ95+AQ95+AT95</f>
        <v>85288131745.0336</v>
      </c>
      <c r="AJ95" s="36">
        <f>SUM(AK95:AP95)</f>
        <v>85288131745.0336</v>
      </c>
      <c r="AK95" s="37">
        <v>73190672.363600001</v>
      </c>
      <c r="AL95" s="38"/>
      <c r="AM95" s="38"/>
      <c r="AN95" s="37">
        <v>722814582.66999996</v>
      </c>
      <c r="AO95" s="37">
        <v>34884714324</v>
      </c>
      <c r="AP95" s="37">
        <v>49607412166</v>
      </c>
      <c r="AQ95" s="36">
        <f>SUM(AR95:AS95)</f>
        <v>0</v>
      </c>
      <c r="AR95" s="38"/>
      <c r="AS95" s="38"/>
      <c r="AT95" s="36">
        <f>AU95</f>
        <v>0</v>
      </c>
      <c r="AU95" s="38"/>
      <c r="AV95" s="35">
        <f>AW95</f>
        <v>1718973865512.1001</v>
      </c>
      <c r="AW95" s="36">
        <f>SUM(AX95:AY95)</f>
        <v>1718973865512.1001</v>
      </c>
      <c r="AX95" s="37">
        <v>1718973865512.1001</v>
      </c>
      <c r="AY95" s="38"/>
      <c r="AZ95" s="39">
        <f>E95-(AI95+AV95)</f>
        <v>0</v>
      </c>
    </row>
    <row r="96" spans="1:52" x14ac:dyDescent="0.25">
      <c r="A96" s="40" t="s">
        <v>232</v>
      </c>
      <c r="B96" s="33" t="s">
        <v>233</v>
      </c>
      <c r="C96" s="34" t="s">
        <v>1152</v>
      </c>
      <c r="D96" s="34" t="s">
        <v>1151</v>
      </c>
      <c r="E96" s="35">
        <f>F96+O96+R96+Z96+AB96+AG96</f>
        <v>1709156730641.1895</v>
      </c>
      <c r="F96" s="36">
        <f>SUM(G96:N96)</f>
        <v>140661613408.70996</v>
      </c>
      <c r="G96" s="37">
        <v>69807217547.569992</v>
      </c>
      <c r="H96" s="38"/>
      <c r="I96" s="37">
        <v>63178491104.599991</v>
      </c>
      <c r="J96" s="38"/>
      <c r="K96" s="38"/>
      <c r="L96" s="37">
        <v>67326732.540000007</v>
      </c>
      <c r="M96" s="37">
        <v>7608578024</v>
      </c>
      <c r="N96" s="38"/>
      <c r="O96" s="36">
        <f>SUM(P96:Q96)</f>
        <v>156575741017.51999</v>
      </c>
      <c r="P96" s="37">
        <v>2274959210.52</v>
      </c>
      <c r="Q96" s="37">
        <v>154300781807</v>
      </c>
      <c r="R96" s="36">
        <f>SUM(S96:Y96)</f>
        <v>1410842040534.0195</v>
      </c>
      <c r="S96" s="37">
        <v>125860642832</v>
      </c>
      <c r="T96" s="37">
        <v>373978592822.28998</v>
      </c>
      <c r="U96" s="37">
        <v>625101729332.58997</v>
      </c>
      <c r="V96" s="37">
        <v>1317995455499.8</v>
      </c>
      <c r="W96" s="37">
        <v>16610479119.34</v>
      </c>
      <c r="X96" s="37">
        <v>34734596901</v>
      </c>
      <c r="Y96" s="37">
        <v>-1083439455973</v>
      </c>
      <c r="Z96" s="36">
        <f>SUM(AA96)</f>
        <v>0</v>
      </c>
      <c r="AA96" s="38"/>
      <c r="AB96" s="36">
        <f>SUM(AC96:AF96)</f>
        <v>1077335680.9400001</v>
      </c>
      <c r="AC96" s="38"/>
      <c r="AD96" s="38"/>
      <c r="AE96" s="37">
        <v>725348645</v>
      </c>
      <c r="AF96" s="37">
        <v>351987035.94</v>
      </c>
      <c r="AG96" s="36">
        <f>SUM(AH96)</f>
        <v>0</v>
      </c>
      <c r="AH96" s="38"/>
      <c r="AI96" s="35">
        <f>AJ96+AQ96+AT96</f>
        <v>17060498607</v>
      </c>
      <c r="AJ96" s="36">
        <f>SUM(AK96:AP96)</f>
        <v>17060498607</v>
      </c>
      <c r="AK96" s="38"/>
      <c r="AL96" s="38"/>
      <c r="AM96" s="38"/>
      <c r="AN96" s="37">
        <v>44435250</v>
      </c>
      <c r="AO96" s="37">
        <v>1110323953</v>
      </c>
      <c r="AP96" s="37">
        <v>15905739404</v>
      </c>
      <c r="AQ96" s="36">
        <f>SUM(AR96:AS96)</f>
        <v>0</v>
      </c>
      <c r="AR96" s="38"/>
      <c r="AS96" s="38"/>
      <c r="AT96" s="36">
        <f>AU96</f>
        <v>0</v>
      </c>
      <c r="AU96" s="38"/>
      <c r="AV96" s="35">
        <f>AW96</f>
        <v>1692096232034.2</v>
      </c>
      <c r="AW96" s="36">
        <f>SUM(AX96:AY96)</f>
        <v>1692096232034.2</v>
      </c>
      <c r="AX96" s="37">
        <v>1692096232034.2</v>
      </c>
      <c r="AY96" s="38"/>
      <c r="AZ96" s="39">
        <f>E96-(AI96+AV96)</f>
        <v>-1.0498046875E-2</v>
      </c>
    </row>
    <row r="97" spans="1:52" x14ac:dyDescent="0.25">
      <c r="A97" s="40" t="s">
        <v>234</v>
      </c>
      <c r="B97" s="33" t="s">
        <v>235</v>
      </c>
      <c r="C97" s="34" t="s">
        <v>1152</v>
      </c>
      <c r="D97" s="34" t="s">
        <v>1151</v>
      </c>
      <c r="E97" s="35">
        <f>F97+O97+R97+Z97+AB97+AG97</f>
        <v>2170243863472.4937</v>
      </c>
      <c r="F97" s="36">
        <f>SUM(G97:N97)</f>
        <v>165519235064.314</v>
      </c>
      <c r="G97" s="37">
        <v>94982286250.393997</v>
      </c>
      <c r="H97" s="38"/>
      <c r="I97" s="37">
        <v>59080139402.050003</v>
      </c>
      <c r="J97" s="38"/>
      <c r="K97" s="38"/>
      <c r="L97" s="37">
        <v>280017100.82999998</v>
      </c>
      <c r="M97" s="37">
        <v>11176792311.040001</v>
      </c>
      <c r="N97" s="38"/>
      <c r="O97" s="36">
        <f>SUM(P97:Q97)</f>
        <v>56860442536.050003</v>
      </c>
      <c r="P97" s="37">
        <v>139588041.75</v>
      </c>
      <c r="Q97" s="37">
        <v>56720854494.300003</v>
      </c>
      <c r="R97" s="36">
        <f>SUM(S97:Y97)</f>
        <v>1889408055908.4297</v>
      </c>
      <c r="S97" s="37">
        <v>81917987713</v>
      </c>
      <c r="T97" s="37">
        <v>445796220626.87</v>
      </c>
      <c r="U97" s="37">
        <v>862909010823.09998</v>
      </c>
      <c r="V97" s="37">
        <v>1953393774959.8301</v>
      </c>
      <c r="W97" s="37">
        <v>69226725470</v>
      </c>
      <c r="X97" s="38"/>
      <c r="Y97" s="37">
        <v>-1523835663684.3701</v>
      </c>
      <c r="Z97" s="36">
        <f>SUM(AA97)</f>
        <v>0</v>
      </c>
      <c r="AA97" s="38"/>
      <c r="AB97" s="36">
        <f>SUM(AC97:AF97)</f>
        <v>58456129963.700005</v>
      </c>
      <c r="AC97" s="38"/>
      <c r="AD97" s="38"/>
      <c r="AE97" s="37">
        <v>519242778.80000001</v>
      </c>
      <c r="AF97" s="37">
        <v>57936887184.900002</v>
      </c>
      <c r="AG97" s="36">
        <f>SUM(AH97)</f>
        <v>0</v>
      </c>
      <c r="AH97" s="38"/>
      <c r="AI97" s="35">
        <f>AJ97+AQ97+AT97</f>
        <v>11663183509.5</v>
      </c>
      <c r="AJ97" s="36">
        <f>SUM(AK97:AP97)</f>
        <v>11663183509.5</v>
      </c>
      <c r="AK97" s="37">
        <v>110039361.09</v>
      </c>
      <c r="AL97" s="38"/>
      <c r="AM97" s="38"/>
      <c r="AN97" s="37">
        <v>310390116.38</v>
      </c>
      <c r="AO97" s="37">
        <v>10801678861.5</v>
      </c>
      <c r="AP97" s="37">
        <v>441075170.52999997</v>
      </c>
      <c r="AQ97" s="36">
        <f>SUM(AR97:AS97)</f>
        <v>0</v>
      </c>
      <c r="AR97" s="38"/>
      <c r="AS97" s="38"/>
      <c r="AT97" s="36">
        <f>AU97</f>
        <v>0</v>
      </c>
      <c r="AU97" s="38"/>
      <c r="AV97" s="35">
        <f>AW97</f>
        <v>2158580679962.99</v>
      </c>
      <c r="AW97" s="36">
        <f>SUM(AX97:AY97)</f>
        <v>2158580679962.99</v>
      </c>
      <c r="AX97" s="37">
        <v>2158580679962.99</v>
      </c>
      <c r="AY97" s="38"/>
      <c r="AZ97" s="39">
        <f>E97-(AI97+AV97)</f>
        <v>3.662109375E-3</v>
      </c>
    </row>
    <row r="98" spans="1:52" x14ac:dyDescent="0.25">
      <c r="A98" s="40" t="s">
        <v>236</v>
      </c>
      <c r="B98" s="33" t="s">
        <v>237</v>
      </c>
      <c r="C98" s="34" t="s">
        <v>1150</v>
      </c>
      <c r="D98" s="34" t="s">
        <v>1151</v>
      </c>
      <c r="E98" s="35">
        <f>F98+O98+R98+Z98+AB98+AG98</f>
        <v>2389072688661.8101</v>
      </c>
      <c r="F98" s="36">
        <f>SUM(G98:N98)</f>
        <v>153021184116.59</v>
      </c>
      <c r="G98" s="37">
        <v>96675295201.639999</v>
      </c>
      <c r="H98" s="38"/>
      <c r="I98" s="37">
        <v>25711227997.479996</v>
      </c>
      <c r="J98" s="38"/>
      <c r="K98" s="38"/>
      <c r="L98" s="37">
        <v>410121847.93000001</v>
      </c>
      <c r="M98" s="37">
        <v>30224539069.540001</v>
      </c>
      <c r="N98" s="38"/>
      <c r="O98" s="36">
        <f>SUM(P98:Q98)</f>
        <v>105616780095</v>
      </c>
      <c r="P98" s="38"/>
      <c r="Q98" s="37">
        <v>105616780095</v>
      </c>
      <c r="R98" s="36">
        <f>SUM(S98:Y98)</f>
        <v>1988994733769.3701</v>
      </c>
      <c r="S98" s="37">
        <v>169900586540.32999</v>
      </c>
      <c r="T98" s="37">
        <v>546915478466.71997</v>
      </c>
      <c r="U98" s="37">
        <v>793513639238.89001</v>
      </c>
      <c r="V98" s="37">
        <v>2316300855632.2002</v>
      </c>
      <c r="W98" s="37">
        <v>68752079539.729996</v>
      </c>
      <c r="X98" s="37">
        <v>8293227383</v>
      </c>
      <c r="Y98" s="37">
        <v>-1914681133031.5</v>
      </c>
      <c r="Z98" s="36">
        <f>SUM(AA98)</f>
        <v>0</v>
      </c>
      <c r="AA98" s="38"/>
      <c r="AB98" s="36">
        <f>SUM(AC98:AF98)</f>
        <v>141439990680.85001</v>
      </c>
      <c r="AC98" s="37">
        <v>4032109585.77</v>
      </c>
      <c r="AD98" s="38"/>
      <c r="AE98" s="37">
        <v>210575000</v>
      </c>
      <c r="AF98" s="37">
        <v>137197306095.08</v>
      </c>
      <c r="AG98" s="36">
        <f>SUM(AH98)</f>
        <v>0</v>
      </c>
      <c r="AH98" s="38"/>
      <c r="AI98" s="35">
        <f>AJ98+AQ98+AT98</f>
        <v>2299153386</v>
      </c>
      <c r="AJ98" s="36">
        <f>SUM(AK98:AP98)</f>
        <v>2299153386</v>
      </c>
      <c r="AK98" s="38"/>
      <c r="AL98" s="38"/>
      <c r="AM98" s="38"/>
      <c r="AN98" s="37">
        <v>217150245</v>
      </c>
      <c r="AO98" s="37">
        <v>1434547085</v>
      </c>
      <c r="AP98" s="37">
        <v>647456056</v>
      </c>
      <c r="AQ98" s="36">
        <f>SUM(AR98:AS98)</f>
        <v>0</v>
      </c>
      <c r="AR98" s="38"/>
      <c r="AS98" s="38"/>
      <c r="AT98" s="36">
        <f>AU98</f>
        <v>0</v>
      </c>
      <c r="AU98" s="38"/>
      <c r="AV98" s="35">
        <f>AW98</f>
        <v>2386773535275.7998</v>
      </c>
      <c r="AW98" s="36">
        <f>SUM(AX98:AY98)</f>
        <v>2386773535275.7998</v>
      </c>
      <c r="AX98" s="37">
        <v>2386773535275.7998</v>
      </c>
      <c r="AY98" s="38"/>
      <c r="AZ98" s="39">
        <f>E98-(AI98+AV98)</f>
        <v>1.025390625E-2</v>
      </c>
    </row>
    <row r="99" spans="1:52" x14ac:dyDescent="0.25">
      <c r="A99" s="40" t="s">
        <v>238</v>
      </c>
      <c r="B99" s="33" t="s">
        <v>239</v>
      </c>
      <c r="C99" s="34" t="s">
        <v>1150</v>
      </c>
      <c r="D99" s="34" t="s">
        <v>1151</v>
      </c>
      <c r="E99" s="35">
        <f>F99+O99+R99+Z99+AB99+AG99</f>
        <v>2615570252083.8604</v>
      </c>
      <c r="F99" s="36">
        <f>SUM(G99:N99)</f>
        <v>206352391848.95999</v>
      </c>
      <c r="G99" s="37">
        <v>134465202298.74001</v>
      </c>
      <c r="H99" s="38"/>
      <c r="I99" s="37">
        <v>60463756682.580002</v>
      </c>
      <c r="J99" s="38"/>
      <c r="K99" s="38"/>
      <c r="L99" s="37">
        <v>667044864.59000003</v>
      </c>
      <c r="M99" s="37">
        <v>10756388003.049999</v>
      </c>
      <c r="N99" s="38"/>
      <c r="O99" s="36">
        <f>SUM(P99:Q99)</f>
        <v>106150167629.21001</v>
      </c>
      <c r="P99" s="38"/>
      <c r="Q99" s="37">
        <v>106150167629.21001</v>
      </c>
      <c r="R99" s="36">
        <f>SUM(S99:Y99)</f>
        <v>2257017103226.5605</v>
      </c>
      <c r="S99" s="37">
        <v>175369152475</v>
      </c>
      <c r="T99" s="37">
        <v>394602408114.02002</v>
      </c>
      <c r="U99" s="37">
        <v>874486601994.82996</v>
      </c>
      <c r="V99" s="37">
        <v>1939581956715.8</v>
      </c>
      <c r="W99" s="37">
        <v>61253340694.309998</v>
      </c>
      <c r="X99" s="37">
        <v>6848285678</v>
      </c>
      <c r="Y99" s="37">
        <v>-1195124642445.3999</v>
      </c>
      <c r="Z99" s="36">
        <f>SUM(AA99)</f>
        <v>0</v>
      </c>
      <c r="AA99" s="38"/>
      <c r="AB99" s="36">
        <f>SUM(AC99:AF99)</f>
        <v>46050589379.129997</v>
      </c>
      <c r="AC99" s="38"/>
      <c r="AD99" s="37">
        <v>298399600</v>
      </c>
      <c r="AE99" s="37">
        <v>533121250</v>
      </c>
      <c r="AF99" s="37">
        <v>45219068529.129997</v>
      </c>
      <c r="AG99" s="36">
        <f>SUM(AH99)</f>
        <v>0</v>
      </c>
      <c r="AH99" s="38"/>
      <c r="AI99" s="35">
        <f>AJ99+AQ99+AT99</f>
        <v>10792625127.33</v>
      </c>
      <c r="AJ99" s="36">
        <f>SUM(AK99:AP99)</f>
        <v>10792625127.33</v>
      </c>
      <c r="AK99" s="38"/>
      <c r="AL99" s="38"/>
      <c r="AM99" s="38"/>
      <c r="AN99" s="37">
        <v>184034753.33000001</v>
      </c>
      <c r="AO99" s="37">
        <v>10608590374</v>
      </c>
      <c r="AP99" s="38"/>
      <c r="AQ99" s="36">
        <f>SUM(AR99:AS99)</f>
        <v>0</v>
      </c>
      <c r="AR99" s="38"/>
      <c r="AS99" s="38"/>
      <c r="AT99" s="36">
        <f>AU99</f>
        <v>0</v>
      </c>
      <c r="AU99" s="38"/>
      <c r="AV99" s="35">
        <f>AW99</f>
        <v>2604777626956.6699</v>
      </c>
      <c r="AW99" s="36">
        <f>SUM(AX99:AY99)</f>
        <v>2604777626956.6699</v>
      </c>
      <c r="AX99" s="37">
        <v>2604777626956.6699</v>
      </c>
      <c r="AY99" s="38"/>
      <c r="AZ99" s="39">
        <f>E99-(AI99+AV99)</f>
        <v>-0.1396484375</v>
      </c>
    </row>
    <row r="100" spans="1:52" x14ac:dyDescent="0.25">
      <c r="A100" s="40" t="s">
        <v>240</v>
      </c>
      <c r="B100" s="33" t="s">
        <v>241</v>
      </c>
      <c r="C100" s="34" t="s">
        <v>1152</v>
      </c>
      <c r="D100" s="34" t="s">
        <v>1151</v>
      </c>
      <c r="E100" s="35">
        <f>F100+O100+R100+Z100+AB100+AG100</f>
        <v>4278433917849.7798</v>
      </c>
      <c r="F100" s="36">
        <f>SUM(G100:N100)</f>
        <v>270800433205.64999</v>
      </c>
      <c r="G100" s="37">
        <v>206434550356.57001</v>
      </c>
      <c r="H100" s="38"/>
      <c r="I100" s="37">
        <v>45212494367.979996</v>
      </c>
      <c r="J100" s="38"/>
      <c r="K100" s="38"/>
      <c r="L100" s="37">
        <v>573672375.05999994</v>
      </c>
      <c r="M100" s="37">
        <v>18579716106.040001</v>
      </c>
      <c r="N100" s="38"/>
      <c r="O100" s="36">
        <f>SUM(P100:Q100)</f>
        <v>150093495313.17001</v>
      </c>
      <c r="P100" s="37">
        <v>773131600</v>
      </c>
      <c r="Q100" s="37">
        <v>149320363713.17001</v>
      </c>
      <c r="R100" s="36">
        <f>SUM(S100:Y100)</f>
        <v>3795541162585.5898</v>
      </c>
      <c r="S100" s="37">
        <v>162719722534.17001</v>
      </c>
      <c r="T100" s="37">
        <v>325737512260.59003</v>
      </c>
      <c r="U100" s="37">
        <v>948947607676.66003</v>
      </c>
      <c r="V100" s="37">
        <v>3627159739441.0103</v>
      </c>
      <c r="W100" s="37">
        <v>27807565596.559998</v>
      </c>
      <c r="X100" s="37">
        <v>94367674241.279999</v>
      </c>
      <c r="Y100" s="37">
        <v>-1391198659164.6799</v>
      </c>
      <c r="Z100" s="36">
        <f>SUM(AA100)</f>
        <v>0</v>
      </c>
      <c r="AA100" s="38"/>
      <c r="AB100" s="36">
        <f>SUM(AC100:AF100)</f>
        <v>61998826745.369995</v>
      </c>
      <c r="AC100" s="38"/>
      <c r="AD100" s="38"/>
      <c r="AE100" s="37">
        <v>950668792</v>
      </c>
      <c r="AF100" s="37">
        <v>61048157953.369995</v>
      </c>
      <c r="AG100" s="36">
        <f>SUM(AH100)</f>
        <v>0</v>
      </c>
      <c r="AH100" s="38"/>
      <c r="AI100" s="35">
        <f>AJ100+AQ100+AT100</f>
        <v>26476988437</v>
      </c>
      <c r="AJ100" s="36">
        <f>SUM(AK100:AP100)</f>
        <v>26476988437</v>
      </c>
      <c r="AK100" s="37">
        <v>79112610</v>
      </c>
      <c r="AL100" s="38"/>
      <c r="AM100" s="38"/>
      <c r="AN100" s="37">
        <v>477823602</v>
      </c>
      <c r="AO100" s="37">
        <v>25920052225</v>
      </c>
      <c r="AP100" s="38"/>
      <c r="AQ100" s="36">
        <f>SUM(AR100:AS100)</f>
        <v>0</v>
      </c>
      <c r="AR100" s="38"/>
      <c r="AS100" s="38"/>
      <c r="AT100" s="36">
        <f>AU100</f>
        <v>0</v>
      </c>
      <c r="AU100" s="38"/>
      <c r="AV100" s="35">
        <f>AW100</f>
        <v>4251956929412.6899</v>
      </c>
      <c r="AW100" s="36">
        <f>SUM(AX100:AY100)</f>
        <v>4251956929412.6899</v>
      </c>
      <c r="AX100" s="37">
        <v>4251956929412.6899</v>
      </c>
      <c r="AY100" s="38"/>
      <c r="AZ100" s="39">
        <f>E100-(AI100+AV100)</f>
        <v>8.984375E-2</v>
      </c>
    </row>
    <row r="101" spans="1:52" x14ac:dyDescent="0.25">
      <c r="A101" s="40" t="s">
        <v>242</v>
      </c>
      <c r="B101" s="33" t="s">
        <v>243</v>
      </c>
      <c r="C101" s="34" t="s">
        <v>1152</v>
      </c>
      <c r="D101" s="34" t="s">
        <v>1151</v>
      </c>
      <c r="E101" s="35">
        <f>F101+O101+R101+Z101+AB101+AG101</f>
        <v>2132858920772.1797</v>
      </c>
      <c r="F101" s="36">
        <f>SUM(G101:N101)</f>
        <v>146223797874.98001</v>
      </c>
      <c r="G101" s="37">
        <v>82125270192.600006</v>
      </c>
      <c r="H101" s="38"/>
      <c r="I101" s="37">
        <v>55170200776.309998</v>
      </c>
      <c r="J101" s="38"/>
      <c r="K101" s="38"/>
      <c r="L101" s="37">
        <v>373460607.29000002</v>
      </c>
      <c r="M101" s="37">
        <v>8554866298.7799997</v>
      </c>
      <c r="N101" s="38"/>
      <c r="O101" s="36">
        <f>SUM(P101:Q101)</f>
        <v>44914357000</v>
      </c>
      <c r="P101" s="37">
        <v>900000000</v>
      </c>
      <c r="Q101" s="37">
        <v>44014357000</v>
      </c>
      <c r="R101" s="36">
        <f>SUM(S101:Y101)</f>
        <v>1848672165389.2598</v>
      </c>
      <c r="S101" s="37">
        <v>24795794656.279999</v>
      </c>
      <c r="T101" s="37">
        <v>359081793268.39001</v>
      </c>
      <c r="U101" s="37">
        <v>648727480168.32996</v>
      </c>
      <c r="V101" s="37">
        <v>2987682992363.3696</v>
      </c>
      <c r="W101" s="37">
        <v>14178269863</v>
      </c>
      <c r="X101" s="37">
        <v>22645579162.830002</v>
      </c>
      <c r="Y101" s="37">
        <v>-2208439744092.9399</v>
      </c>
      <c r="Z101" s="36">
        <f>SUM(AA101)</f>
        <v>0</v>
      </c>
      <c r="AA101" s="38"/>
      <c r="AB101" s="36">
        <f>SUM(AC101:AF101)</f>
        <v>93048600507.940002</v>
      </c>
      <c r="AC101" s="38"/>
      <c r="AD101" s="38"/>
      <c r="AE101" s="37">
        <v>626754400</v>
      </c>
      <c r="AF101" s="37">
        <v>92421846107.940002</v>
      </c>
      <c r="AG101" s="36">
        <f>SUM(AH101)</f>
        <v>0</v>
      </c>
      <c r="AH101" s="38"/>
      <c r="AI101" s="35">
        <f>AJ101+AQ101+AT101</f>
        <v>3906641997</v>
      </c>
      <c r="AJ101" s="36">
        <f>SUM(AK101:AP101)</f>
        <v>3906641997</v>
      </c>
      <c r="AK101" s="38"/>
      <c r="AL101" s="38"/>
      <c r="AM101" s="38"/>
      <c r="AN101" s="37">
        <v>34980607</v>
      </c>
      <c r="AO101" s="37">
        <v>3538827790</v>
      </c>
      <c r="AP101" s="37">
        <v>332833600</v>
      </c>
      <c r="AQ101" s="36">
        <f>SUM(AR101:AS101)</f>
        <v>0</v>
      </c>
      <c r="AR101" s="38"/>
      <c r="AS101" s="38"/>
      <c r="AT101" s="36">
        <f>AU101</f>
        <v>0</v>
      </c>
      <c r="AU101" s="38"/>
      <c r="AV101" s="35">
        <f>AW101</f>
        <v>2128952278775.1799</v>
      </c>
      <c r="AW101" s="36">
        <f>SUM(AX101:AY101)</f>
        <v>2128952278775.1799</v>
      </c>
      <c r="AX101" s="37">
        <v>2128952278775.1799</v>
      </c>
      <c r="AY101" s="38"/>
      <c r="AZ101" s="39">
        <f>E101-(AI101+AV101)</f>
        <v>0</v>
      </c>
    </row>
    <row r="102" spans="1:52" x14ac:dyDescent="0.25">
      <c r="A102" s="40" t="s">
        <v>244</v>
      </c>
      <c r="B102" s="33" t="s">
        <v>245</v>
      </c>
      <c r="C102" s="34" t="s">
        <v>1150</v>
      </c>
      <c r="D102" s="34" t="s">
        <v>1151</v>
      </c>
      <c r="E102" s="35">
        <f>F102+O102+R102+Z102+AB102+AG102</f>
        <v>2310498312869.9434</v>
      </c>
      <c r="F102" s="36">
        <f>SUM(G102:N102)</f>
        <v>161877563961.5993</v>
      </c>
      <c r="G102" s="37">
        <v>72812329443.399307</v>
      </c>
      <c r="H102" s="38"/>
      <c r="I102" s="37">
        <v>78095109541.330002</v>
      </c>
      <c r="J102" s="38"/>
      <c r="K102" s="38"/>
      <c r="L102" s="37">
        <v>501533630.31999999</v>
      </c>
      <c r="M102" s="37">
        <v>10468591346.549999</v>
      </c>
      <c r="N102" s="38"/>
      <c r="O102" s="36">
        <f>SUM(P102:Q102)</f>
        <v>114940560981</v>
      </c>
      <c r="P102" s="38"/>
      <c r="Q102" s="37">
        <v>114940560981</v>
      </c>
      <c r="R102" s="36">
        <f>SUM(S102:Y102)</f>
        <v>2015332999044.344</v>
      </c>
      <c r="S102" s="37">
        <v>114772628393.53</v>
      </c>
      <c r="T102" s="37">
        <v>355008977072.84998</v>
      </c>
      <c r="U102" s="37">
        <v>921424092637.90906</v>
      </c>
      <c r="V102" s="37">
        <v>2474047757601.8848</v>
      </c>
      <c r="W102" s="37">
        <v>31919643107</v>
      </c>
      <c r="X102" s="37">
        <v>30186799016.080002</v>
      </c>
      <c r="Y102" s="37">
        <v>-1912026898784.9099</v>
      </c>
      <c r="Z102" s="36">
        <f>SUM(AA102)</f>
        <v>0</v>
      </c>
      <c r="AA102" s="38"/>
      <c r="AB102" s="36">
        <f>SUM(AC102:AF102)</f>
        <v>18347188883</v>
      </c>
      <c r="AC102" s="38"/>
      <c r="AD102" s="37">
        <v>1466004800</v>
      </c>
      <c r="AE102" s="37">
        <v>679015000</v>
      </c>
      <c r="AF102" s="37">
        <v>16202169083</v>
      </c>
      <c r="AG102" s="36">
        <f>SUM(AH102)</f>
        <v>0</v>
      </c>
      <c r="AH102" s="38"/>
      <c r="AI102" s="35">
        <f>AJ102+AQ102+AT102</f>
        <v>5577334316.9482002</v>
      </c>
      <c r="AJ102" s="36">
        <f>SUM(AK102:AP102)</f>
        <v>5577334316.9482002</v>
      </c>
      <c r="AK102" s="37">
        <v>214013440.54820001</v>
      </c>
      <c r="AL102" s="38"/>
      <c r="AM102" s="38"/>
      <c r="AN102" s="37">
        <v>213824210</v>
      </c>
      <c r="AO102" s="37">
        <v>1256472908.6900001</v>
      </c>
      <c r="AP102" s="37">
        <v>3893023757.71</v>
      </c>
      <c r="AQ102" s="36">
        <f>SUM(AR102:AS102)</f>
        <v>0</v>
      </c>
      <c r="AR102" s="38"/>
      <c r="AS102" s="38"/>
      <c r="AT102" s="36">
        <f>AU102</f>
        <v>0</v>
      </c>
      <c r="AU102" s="38"/>
      <c r="AV102" s="35">
        <f>AW102</f>
        <v>2304920978552.9951</v>
      </c>
      <c r="AW102" s="36">
        <f>SUM(AX102:AY102)</f>
        <v>2304920978552.9951</v>
      </c>
      <c r="AX102" s="37">
        <v>2304920978552.9951</v>
      </c>
      <c r="AY102" s="38"/>
      <c r="AZ102" s="39">
        <f>E102-(AI102+AV102)</f>
        <v>0</v>
      </c>
    </row>
    <row r="103" spans="1:52" x14ac:dyDescent="0.25">
      <c r="A103" s="40" t="s">
        <v>246</v>
      </c>
      <c r="B103" s="33" t="s">
        <v>247</v>
      </c>
      <c r="C103" s="34" t="s">
        <v>1150</v>
      </c>
      <c r="D103" s="34" t="s">
        <v>1151</v>
      </c>
      <c r="E103" s="35">
        <f>F103+O103+R103+Z103+AB103+AG103</f>
        <v>3708402237333.3003</v>
      </c>
      <c r="F103" s="36">
        <f>SUM(G103:N103)</f>
        <v>350512861265.13995</v>
      </c>
      <c r="G103" s="37">
        <v>211176919411.12</v>
      </c>
      <c r="H103" s="38"/>
      <c r="I103" s="37">
        <v>119452683472.57999</v>
      </c>
      <c r="J103" s="38"/>
      <c r="K103" s="38"/>
      <c r="L103" s="38"/>
      <c r="M103" s="37">
        <v>19883258381.439999</v>
      </c>
      <c r="N103" s="38"/>
      <c r="O103" s="36">
        <f>SUM(P103:Q103)</f>
        <v>298095777114</v>
      </c>
      <c r="P103" s="38"/>
      <c r="Q103" s="37">
        <v>298095777114</v>
      </c>
      <c r="R103" s="36">
        <f>SUM(S103:Y103)</f>
        <v>2948798418693.23</v>
      </c>
      <c r="S103" s="37">
        <v>443249986142</v>
      </c>
      <c r="T103" s="37">
        <v>721041631595.72998</v>
      </c>
      <c r="U103" s="37">
        <v>1160175333633.8999</v>
      </c>
      <c r="V103" s="37">
        <v>2276893733565.5</v>
      </c>
      <c r="W103" s="37">
        <v>156101786042.70999</v>
      </c>
      <c r="X103" s="37">
        <v>3123088549.9899998</v>
      </c>
      <c r="Y103" s="37">
        <v>-1811787140836.6001</v>
      </c>
      <c r="Z103" s="36">
        <f>SUM(AA103)</f>
        <v>0</v>
      </c>
      <c r="AA103" s="38"/>
      <c r="AB103" s="36">
        <f>SUM(AC103:AF103)</f>
        <v>110995180260.93001</v>
      </c>
      <c r="AC103" s="38"/>
      <c r="AD103" s="37">
        <v>41117000000</v>
      </c>
      <c r="AE103" s="37">
        <v>6574190577.7700005</v>
      </c>
      <c r="AF103" s="37">
        <v>63303989683.160004</v>
      </c>
      <c r="AG103" s="36">
        <f>SUM(AH103)</f>
        <v>0</v>
      </c>
      <c r="AH103" s="38"/>
      <c r="AI103" s="35">
        <f>AJ103+AQ103+AT103</f>
        <v>37124433652.07</v>
      </c>
      <c r="AJ103" s="36">
        <f>SUM(AK103:AP103)</f>
        <v>9464763652.0699997</v>
      </c>
      <c r="AK103" s="38"/>
      <c r="AL103" s="38"/>
      <c r="AM103" s="37">
        <v>2000000000</v>
      </c>
      <c r="AN103" s="37">
        <v>4096908111.0700002</v>
      </c>
      <c r="AO103" s="37">
        <v>3367855541</v>
      </c>
      <c r="AP103" s="38"/>
      <c r="AQ103" s="36">
        <f>SUM(AR103:AS103)</f>
        <v>27659670000</v>
      </c>
      <c r="AR103" s="38"/>
      <c r="AS103" s="37">
        <v>27659670000</v>
      </c>
      <c r="AT103" s="36">
        <f>AU103</f>
        <v>0</v>
      </c>
      <c r="AU103" s="37"/>
      <c r="AV103" s="35">
        <f>AW103</f>
        <v>3671277803681.2002</v>
      </c>
      <c r="AW103" s="36">
        <f>SUM(AX103:AY103)</f>
        <v>3671277803681.2002</v>
      </c>
      <c r="AX103" s="37">
        <v>3671277803681.2002</v>
      </c>
      <c r="AY103" s="38"/>
      <c r="AZ103" s="39">
        <f>E103-(AI103+AV103)</f>
        <v>3.02734375E-2</v>
      </c>
    </row>
    <row r="104" spans="1:52" x14ac:dyDescent="0.25">
      <c r="A104" s="40" t="s">
        <v>248</v>
      </c>
      <c r="B104" s="33" t="s">
        <v>249</v>
      </c>
      <c r="C104" s="34" t="s">
        <v>1152</v>
      </c>
      <c r="D104" s="34" t="s">
        <v>1151</v>
      </c>
      <c r="E104" s="35">
        <f>F104+O104+R104+Z104+AB104+AG104</f>
        <v>1360213020030.3298</v>
      </c>
      <c r="F104" s="36">
        <f>SUM(G104:N104)</f>
        <v>96572936112.190002</v>
      </c>
      <c r="G104" s="37">
        <v>55284514923.960007</v>
      </c>
      <c r="H104" s="38"/>
      <c r="I104" s="37">
        <v>37497585803.970001</v>
      </c>
      <c r="J104" s="38"/>
      <c r="K104" s="38"/>
      <c r="L104" s="37">
        <v>494789712.92000002</v>
      </c>
      <c r="M104" s="37">
        <v>3296045671.3400002</v>
      </c>
      <c r="N104" s="38"/>
      <c r="O104" s="36">
        <f>SUM(P104:Q104)</f>
        <v>94221662790.220001</v>
      </c>
      <c r="P104" s="38"/>
      <c r="Q104" s="37">
        <v>94221662790.220001</v>
      </c>
      <c r="R104" s="36">
        <f>SUM(S104:Y104)</f>
        <v>1130511741143.0898</v>
      </c>
      <c r="S104" s="37">
        <v>97102702544.179993</v>
      </c>
      <c r="T104" s="37">
        <v>266985031041</v>
      </c>
      <c r="U104" s="37">
        <v>390508581751.75</v>
      </c>
      <c r="V104" s="37">
        <v>931142142738.82996</v>
      </c>
      <c r="W104" s="37">
        <v>26789863256.349998</v>
      </c>
      <c r="X104" s="37">
        <v>34825762870.169998</v>
      </c>
      <c r="Y104" s="37">
        <v>-616842343059.18994</v>
      </c>
      <c r="Z104" s="36">
        <f>SUM(AA104)</f>
        <v>0</v>
      </c>
      <c r="AA104" s="38"/>
      <c r="AB104" s="36">
        <f>SUM(AC104:AF104)</f>
        <v>38906679984.830002</v>
      </c>
      <c r="AC104" s="37">
        <v>202331023</v>
      </c>
      <c r="AD104" s="38"/>
      <c r="AE104" s="37">
        <v>6099390818.2700005</v>
      </c>
      <c r="AF104" s="37">
        <v>32604958143.560001</v>
      </c>
      <c r="AG104" s="36">
        <f>SUM(AH104)</f>
        <v>0</v>
      </c>
      <c r="AH104" s="38"/>
      <c r="AI104" s="35">
        <f>AJ104+AQ104+AT104</f>
        <v>3819153346.25</v>
      </c>
      <c r="AJ104" s="36">
        <f>SUM(AK104:AP104)</f>
        <v>3819153346.25</v>
      </c>
      <c r="AK104" s="37">
        <v>6800000</v>
      </c>
      <c r="AL104" s="38"/>
      <c r="AM104" s="38"/>
      <c r="AN104" s="38"/>
      <c r="AO104" s="37">
        <v>3811599030.9699998</v>
      </c>
      <c r="AP104" s="37">
        <v>754315.28</v>
      </c>
      <c r="AQ104" s="36">
        <f>SUM(AR104:AS104)</f>
        <v>0</v>
      </c>
      <c r="AR104" s="38"/>
      <c r="AS104" s="38"/>
      <c r="AT104" s="36">
        <f>AU104</f>
        <v>0</v>
      </c>
      <c r="AU104" s="38"/>
      <c r="AV104" s="35">
        <f>AW104</f>
        <v>1356393866684.1001</v>
      </c>
      <c r="AW104" s="36">
        <f>SUM(AX104:AY104)</f>
        <v>1356393866684.1001</v>
      </c>
      <c r="AX104" s="37">
        <v>1356393866684.1001</v>
      </c>
      <c r="AY104" s="38"/>
      <c r="AZ104" s="39">
        <f>E104-(AI104+AV104)</f>
        <v>-2.0263671875E-2</v>
      </c>
    </row>
    <row r="105" spans="1:52" x14ac:dyDescent="0.25">
      <c r="A105" s="32" t="s">
        <v>250</v>
      </c>
      <c r="B105" s="33" t="s">
        <v>1158</v>
      </c>
      <c r="C105" s="34" t="s">
        <v>1150</v>
      </c>
      <c r="D105" s="34" t="s">
        <v>1151</v>
      </c>
      <c r="E105" s="35">
        <f>F105+O105+R105+Z105+AB105+AG105</f>
        <v>25872032637496.723</v>
      </c>
      <c r="F105" s="36">
        <f>SUM(G105:N105)</f>
        <v>433064843891.41766</v>
      </c>
      <c r="G105" s="37">
        <v>349155866930.59998</v>
      </c>
      <c r="H105" s="38"/>
      <c r="I105" s="37">
        <v>51782672059.687698</v>
      </c>
      <c r="J105" s="38"/>
      <c r="K105" s="38"/>
      <c r="L105" s="37">
        <v>2288190077.6300001</v>
      </c>
      <c r="M105" s="37">
        <v>29838114823.5</v>
      </c>
      <c r="N105" s="38"/>
      <c r="O105" s="36">
        <f>SUM(P105:Q105)</f>
        <v>7056289969934.5996</v>
      </c>
      <c r="P105" s="38"/>
      <c r="Q105" s="37">
        <v>7056289969934.5996</v>
      </c>
      <c r="R105" s="36">
        <f>SUM(S105:Y105)</f>
        <v>15803223587768.613</v>
      </c>
      <c r="S105" s="37">
        <v>5817402468150.9004</v>
      </c>
      <c r="T105" s="37">
        <v>2076384932919.1001</v>
      </c>
      <c r="U105" s="37">
        <v>3454666117436.1001</v>
      </c>
      <c r="V105" s="37">
        <v>11918140732589</v>
      </c>
      <c r="W105" s="37">
        <v>469537862303.51001</v>
      </c>
      <c r="X105" s="37">
        <v>1164758922957.7</v>
      </c>
      <c r="Y105" s="37">
        <v>-9097667448587.6992</v>
      </c>
      <c r="Z105" s="36">
        <f>SUM(AA105)</f>
        <v>0</v>
      </c>
      <c r="AA105" s="38"/>
      <c r="AB105" s="36">
        <f>SUM(AC105:AF105)</f>
        <v>2579454235902.0898</v>
      </c>
      <c r="AC105" s="37">
        <v>17750000</v>
      </c>
      <c r="AD105" s="37">
        <v>1669475073000</v>
      </c>
      <c r="AE105" s="37">
        <v>13982141338</v>
      </c>
      <c r="AF105" s="37">
        <v>895979271564.08997</v>
      </c>
      <c r="AG105" s="36">
        <f>SUM(AH105)</f>
        <v>0</v>
      </c>
      <c r="AH105" s="38"/>
      <c r="AI105" s="35">
        <f>AJ105+AQ105+AT105</f>
        <v>305072146592.19</v>
      </c>
      <c r="AJ105" s="36">
        <f>SUM(AK105:AP105)</f>
        <v>305072146592.19</v>
      </c>
      <c r="AK105" s="37">
        <v>99853401895</v>
      </c>
      <c r="AL105" s="38"/>
      <c r="AM105" s="38"/>
      <c r="AN105" s="37">
        <v>673055170.83000004</v>
      </c>
      <c r="AO105" s="37">
        <v>193151443751.98001</v>
      </c>
      <c r="AP105" s="37">
        <v>11394245774.379999</v>
      </c>
      <c r="AQ105" s="36">
        <f>SUM(AR105:AS105)</f>
        <v>0</v>
      </c>
      <c r="AR105" s="38"/>
      <c r="AS105" s="38"/>
      <c r="AT105" s="36">
        <f>AU105</f>
        <v>0</v>
      </c>
      <c r="AU105" s="38"/>
      <c r="AV105" s="35">
        <f>AW105</f>
        <v>25566960490904</v>
      </c>
      <c r="AW105" s="36">
        <f>SUM(AX105:AY105)</f>
        <v>25566960490904</v>
      </c>
      <c r="AX105" s="37">
        <v>25566960490904</v>
      </c>
      <c r="AY105" s="38"/>
      <c r="AZ105" s="39">
        <f>E105-(AI105+AV105)</f>
        <v>0.53125</v>
      </c>
    </row>
    <row r="106" spans="1:52" x14ac:dyDescent="0.25">
      <c r="A106" s="40" t="s">
        <v>251</v>
      </c>
      <c r="B106" s="33" t="s">
        <v>252</v>
      </c>
      <c r="C106" s="34" t="s">
        <v>1152</v>
      </c>
      <c r="D106" s="34" t="s">
        <v>1151</v>
      </c>
      <c r="E106" s="35">
        <f>F106+O106+R106+Z106+AB106+AG106</f>
        <v>3283060471148.853</v>
      </c>
      <c r="F106" s="36">
        <f>SUM(G106:N106)</f>
        <v>495027337653.62</v>
      </c>
      <c r="G106" s="37">
        <v>342821766542.84998</v>
      </c>
      <c r="H106" s="38"/>
      <c r="I106" s="37">
        <v>136422176162.44</v>
      </c>
      <c r="J106" s="38"/>
      <c r="K106" s="38"/>
      <c r="L106" s="37">
        <v>53341333.329999998</v>
      </c>
      <c r="M106" s="37">
        <v>15730053615</v>
      </c>
      <c r="N106" s="38"/>
      <c r="O106" s="36">
        <f>SUM(P106:Q106)</f>
        <v>74972163553.860001</v>
      </c>
      <c r="P106" s="37">
        <v>387353437</v>
      </c>
      <c r="Q106" s="37">
        <v>74584810116.860001</v>
      </c>
      <c r="R106" s="36">
        <f>SUM(S106:Y106)</f>
        <v>2635635638763.873</v>
      </c>
      <c r="S106" s="37">
        <v>95249107218.5</v>
      </c>
      <c r="T106" s="37">
        <v>559112181140.98499</v>
      </c>
      <c r="U106" s="37">
        <v>990015873137.83997</v>
      </c>
      <c r="V106" s="37">
        <v>2706093435650.1099</v>
      </c>
      <c r="W106" s="37">
        <v>87177650623.619995</v>
      </c>
      <c r="X106" s="37">
        <v>910190220.89999998</v>
      </c>
      <c r="Y106" s="37">
        <v>-1802922799228.0818</v>
      </c>
      <c r="Z106" s="36">
        <f>SUM(AA106)</f>
        <v>0</v>
      </c>
      <c r="AA106" s="38"/>
      <c r="AB106" s="36">
        <f>SUM(AC106:AF106)</f>
        <v>77425331177.5</v>
      </c>
      <c r="AC106" s="37">
        <v>52554200</v>
      </c>
      <c r="AD106" s="38"/>
      <c r="AE106" s="37">
        <v>215575000</v>
      </c>
      <c r="AF106" s="37">
        <v>77157201977.5</v>
      </c>
      <c r="AG106" s="36">
        <f>SUM(AH106)</f>
        <v>0</v>
      </c>
      <c r="AH106" s="38"/>
      <c r="AI106" s="35">
        <f>AJ106+AQ106+AT106</f>
        <v>12093828700.549999</v>
      </c>
      <c r="AJ106" s="36">
        <f>SUM(AK106:AP106)</f>
        <v>12093828700.549999</v>
      </c>
      <c r="AK106" s="37">
        <v>62600287</v>
      </c>
      <c r="AL106" s="38"/>
      <c r="AM106" s="38"/>
      <c r="AN106" s="37">
        <v>325683419.57999998</v>
      </c>
      <c r="AO106" s="37">
        <v>7814439546.9700003</v>
      </c>
      <c r="AP106" s="37">
        <v>3891105447</v>
      </c>
      <c r="AQ106" s="36">
        <f>SUM(AR106:AS106)</f>
        <v>0</v>
      </c>
      <c r="AR106" s="38"/>
      <c r="AS106" s="38"/>
      <c r="AT106" s="36">
        <f>AU106</f>
        <v>0</v>
      </c>
      <c r="AU106" s="38"/>
      <c r="AV106" s="35">
        <f>AW106</f>
        <v>3270966642448.3032</v>
      </c>
      <c r="AW106" s="36">
        <f>SUM(AX106:AY106)</f>
        <v>3270966642448.3032</v>
      </c>
      <c r="AX106" s="37">
        <v>3270966642448.3032</v>
      </c>
      <c r="AY106" s="38"/>
      <c r="AZ106" s="39">
        <f>E106-(AI106+AV106)</f>
        <v>0</v>
      </c>
    </row>
    <row r="107" spans="1:52" x14ac:dyDescent="0.25">
      <c r="A107" s="40" t="s">
        <v>253</v>
      </c>
      <c r="B107" s="33" t="s">
        <v>254</v>
      </c>
      <c r="C107" s="34" t="s">
        <v>1152</v>
      </c>
      <c r="D107" s="34" t="s">
        <v>1151</v>
      </c>
      <c r="E107" s="35">
        <f>F107+O107+R107+Z107+AB107+AG107</f>
        <v>8913188475534.9316</v>
      </c>
      <c r="F107" s="36">
        <f>SUM(G107:N107)</f>
        <v>869688025691.6405</v>
      </c>
      <c r="G107" s="37">
        <v>591786528942.40002</v>
      </c>
      <c r="H107" s="38"/>
      <c r="I107" s="37">
        <v>241597789655.55002</v>
      </c>
      <c r="J107" s="38"/>
      <c r="K107" s="38"/>
      <c r="L107" s="37">
        <v>2360457429.5804</v>
      </c>
      <c r="M107" s="37">
        <v>33943249664.110001</v>
      </c>
      <c r="N107" s="38"/>
      <c r="O107" s="36">
        <f>SUM(P107:Q107)</f>
        <v>642774629551.56995</v>
      </c>
      <c r="P107" s="37">
        <v>2092056977</v>
      </c>
      <c r="Q107" s="37">
        <v>640682572574.56995</v>
      </c>
      <c r="R107" s="36">
        <f>SUM(S107:Y107)</f>
        <v>6085621582332.8613</v>
      </c>
      <c r="S107" s="37">
        <v>580119283024.46997</v>
      </c>
      <c r="T107" s="37">
        <v>1069493881886.1</v>
      </c>
      <c r="U107" s="37">
        <v>2537212211956.1001</v>
      </c>
      <c r="V107" s="37">
        <v>6777768283014.7002</v>
      </c>
      <c r="W107" s="37">
        <v>78315103542.25</v>
      </c>
      <c r="X107" s="37">
        <v>58766584274.639999</v>
      </c>
      <c r="Y107" s="37">
        <v>-5016053765365.4004</v>
      </c>
      <c r="Z107" s="36">
        <f>SUM(AA107)</f>
        <v>0</v>
      </c>
      <c r="AA107" s="38"/>
      <c r="AB107" s="36">
        <f>SUM(AC107:AF107)</f>
        <v>1315104237958.8601</v>
      </c>
      <c r="AC107" s="38"/>
      <c r="AD107" s="38"/>
      <c r="AE107" s="37">
        <v>12298822773.26</v>
      </c>
      <c r="AF107" s="37">
        <v>1302805415185.6001</v>
      </c>
      <c r="AG107" s="36">
        <f>SUM(AH107)</f>
        <v>0</v>
      </c>
      <c r="AH107" s="38"/>
      <c r="AI107" s="35">
        <f>AJ107+AQ107+AT107</f>
        <v>323810865314.98999</v>
      </c>
      <c r="AJ107" s="36">
        <f>SUM(AK107:AP107)</f>
        <v>43565386578.989998</v>
      </c>
      <c r="AK107" s="38"/>
      <c r="AL107" s="38"/>
      <c r="AM107" s="38"/>
      <c r="AN107" s="37">
        <v>30052006.989999998</v>
      </c>
      <c r="AO107" s="37">
        <v>10347556696</v>
      </c>
      <c r="AP107" s="37">
        <v>33187777876</v>
      </c>
      <c r="AQ107" s="36">
        <f>SUM(AR107:AS107)</f>
        <v>280245478736</v>
      </c>
      <c r="AR107" s="37">
        <v>280245478736</v>
      </c>
      <c r="AS107" s="38"/>
      <c r="AT107" s="36">
        <f>AU107</f>
        <v>0</v>
      </c>
      <c r="AU107" s="38"/>
      <c r="AV107" s="35">
        <f>AW107</f>
        <v>8589377610220</v>
      </c>
      <c r="AW107" s="36">
        <f>SUM(AX107:AY107)</f>
        <v>8589377610220</v>
      </c>
      <c r="AX107" s="37">
        <v>8589377610220</v>
      </c>
      <c r="AY107" s="38"/>
      <c r="AZ107" s="39">
        <f>E107-(AI107+AV107)</f>
        <v>-5.859375E-2</v>
      </c>
    </row>
    <row r="108" spans="1:52" x14ac:dyDescent="0.25">
      <c r="A108" s="40" t="s">
        <v>255</v>
      </c>
      <c r="B108" s="33" t="s">
        <v>256</v>
      </c>
      <c r="C108" s="34" t="s">
        <v>1152</v>
      </c>
      <c r="D108" s="34" t="s">
        <v>1151</v>
      </c>
      <c r="E108" s="35">
        <f>F108+O108+R108+Z108+AB108+AG108</f>
        <v>4060690864699.2788</v>
      </c>
      <c r="F108" s="36">
        <f>SUM(G108:N108)</f>
        <v>268328402714.00998</v>
      </c>
      <c r="G108" s="37">
        <v>206589197381.78</v>
      </c>
      <c r="H108" s="38"/>
      <c r="I108" s="37">
        <v>41545655476.199997</v>
      </c>
      <c r="J108" s="38"/>
      <c r="K108" s="38"/>
      <c r="L108" s="38"/>
      <c r="M108" s="37">
        <v>20193549856.029999</v>
      </c>
      <c r="N108" s="38"/>
      <c r="O108" s="36">
        <f>SUM(P108:Q108)</f>
        <v>37330848507.07</v>
      </c>
      <c r="P108" s="38"/>
      <c r="Q108" s="37">
        <v>37330848507.07</v>
      </c>
      <c r="R108" s="36">
        <f>SUM(S108:Y108)</f>
        <v>3743239534567.8789</v>
      </c>
      <c r="S108" s="37">
        <v>365109924053.29999</v>
      </c>
      <c r="T108" s="37">
        <v>485828839458.40997</v>
      </c>
      <c r="U108" s="37">
        <v>1140910267786.8</v>
      </c>
      <c r="V108" s="37">
        <v>4138998401156</v>
      </c>
      <c r="W108" s="37">
        <v>48208352125.099998</v>
      </c>
      <c r="X108" s="37">
        <v>69922967338.470001</v>
      </c>
      <c r="Y108" s="37">
        <v>-2505739217350.2002</v>
      </c>
      <c r="Z108" s="36">
        <f>SUM(AA108)</f>
        <v>0</v>
      </c>
      <c r="AA108" s="38"/>
      <c r="AB108" s="36">
        <f>SUM(AC108:AF108)</f>
        <v>11792078910.320002</v>
      </c>
      <c r="AC108" s="37">
        <v>214710200</v>
      </c>
      <c r="AD108" s="38"/>
      <c r="AE108" s="37">
        <v>157666009.37</v>
      </c>
      <c r="AF108" s="37">
        <v>11419702700.950001</v>
      </c>
      <c r="AG108" s="36">
        <f>SUM(AH108)</f>
        <v>0</v>
      </c>
      <c r="AH108" s="38"/>
      <c r="AI108" s="35">
        <f>AJ108+AQ108+AT108</f>
        <v>21005209985.09</v>
      </c>
      <c r="AJ108" s="36">
        <f>SUM(AK108:AP108)</f>
        <v>21005209985.09</v>
      </c>
      <c r="AK108" s="37">
        <v>234254164.65000001</v>
      </c>
      <c r="AL108" s="38"/>
      <c r="AM108" s="38"/>
      <c r="AN108" s="37">
        <v>405539500</v>
      </c>
      <c r="AO108" s="37">
        <v>7771596192</v>
      </c>
      <c r="AP108" s="37">
        <v>12593820128.440001</v>
      </c>
      <c r="AQ108" s="36">
        <f>SUM(AR108:AS108)</f>
        <v>0</v>
      </c>
      <c r="AR108" s="38"/>
      <c r="AS108" s="38"/>
      <c r="AT108" s="36">
        <f>AU108</f>
        <v>0</v>
      </c>
      <c r="AU108" s="38"/>
      <c r="AV108" s="35">
        <f>AW108</f>
        <v>4039685654714.1001</v>
      </c>
      <c r="AW108" s="36">
        <f>SUM(AX108:AY108)</f>
        <v>4039685654714.1001</v>
      </c>
      <c r="AX108" s="37">
        <v>4039685654714.1001</v>
      </c>
      <c r="AY108" s="38"/>
      <c r="AZ108" s="39">
        <f>E108-(AI108+AV108)</f>
        <v>8.88671875E-2</v>
      </c>
    </row>
    <row r="109" spans="1:52" x14ac:dyDescent="0.25">
      <c r="A109" s="40" t="s">
        <v>257</v>
      </c>
      <c r="B109" s="33" t="s">
        <v>258</v>
      </c>
      <c r="C109" s="34" t="s">
        <v>1152</v>
      </c>
      <c r="D109" s="34" t="s">
        <v>1151</v>
      </c>
      <c r="E109" s="35">
        <f>F109+O109+R109+Z109+AB109+AG109</f>
        <v>5942488488666.1602</v>
      </c>
      <c r="F109" s="36">
        <f>SUM(G109:N109)</f>
        <v>725770780742.31006</v>
      </c>
      <c r="G109" s="37">
        <v>327466545183.95001</v>
      </c>
      <c r="H109" s="38"/>
      <c r="I109" s="37">
        <v>241727792046.80002</v>
      </c>
      <c r="J109" s="38"/>
      <c r="K109" s="38"/>
      <c r="L109" s="37">
        <v>4105795058.3600001</v>
      </c>
      <c r="M109" s="37">
        <v>152470648453.20001</v>
      </c>
      <c r="N109" s="38"/>
      <c r="O109" s="36">
        <f>SUM(P109:Q109)</f>
        <v>333066116467.38</v>
      </c>
      <c r="P109" s="38"/>
      <c r="Q109" s="37">
        <v>333066116467.38</v>
      </c>
      <c r="R109" s="36">
        <f>SUM(S109:Y109)</f>
        <v>4811431539147.1797</v>
      </c>
      <c r="S109" s="37">
        <v>292427831020.52002</v>
      </c>
      <c r="T109" s="37">
        <v>791484583777.29004</v>
      </c>
      <c r="U109" s="37">
        <v>1752720672823.8</v>
      </c>
      <c r="V109" s="37">
        <v>4100415535259.7998</v>
      </c>
      <c r="W109" s="37">
        <v>91155415436.169998</v>
      </c>
      <c r="X109" s="37">
        <v>23782902650</v>
      </c>
      <c r="Y109" s="37">
        <v>-2240555401820.3999</v>
      </c>
      <c r="Z109" s="36">
        <f>SUM(AA109)</f>
        <v>0</v>
      </c>
      <c r="AA109" s="38"/>
      <c r="AB109" s="36">
        <f>SUM(AC109:AF109)</f>
        <v>72220052309.290009</v>
      </c>
      <c r="AC109" s="37">
        <v>1131593501</v>
      </c>
      <c r="AD109" s="38"/>
      <c r="AE109" s="37">
        <v>3071681689.3199997</v>
      </c>
      <c r="AF109" s="37">
        <v>68016777118.970001</v>
      </c>
      <c r="AG109" s="36">
        <f>SUM(AH109)</f>
        <v>0</v>
      </c>
      <c r="AH109" s="38"/>
      <c r="AI109" s="35">
        <f>AJ109+AQ109+AT109</f>
        <v>118749594291.47</v>
      </c>
      <c r="AJ109" s="36">
        <f>SUM(AK109:AP109)</f>
        <v>31018715665.029999</v>
      </c>
      <c r="AK109" s="38"/>
      <c r="AL109" s="37">
        <v>1227287366.9200001</v>
      </c>
      <c r="AM109" s="38"/>
      <c r="AN109" s="37">
        <v>364378719.66000003</v>
      </c>
      <c r="AO109" s="37">
        <v>4426300740</v>
      </c>
      <c r="AP109" s="37">
        <v>25000748838.450001</v>
      </c>
      <c r="AQ109" s="36">
        <f>SUM(AR109:AS109)</f>
        <v>87730878626.440002</v>
      </c>
      <c r="AR109" s="37">
        <v>87730878626.440002</v>
      </c>
      <c r="AS109" s="38"/>
      <c r="AT109" s="36">
        <f>AU109</f>
        <v>0</v>
      </c>
      <c r="AU109" s="38"/>
      <c r="AV109" s="35">
        <f>AW109</f>
        <v>5823738894374.7002</v>
      </c>
      <c r="AW109" s="36">
        <f>SUM(AX109:AY109)</f>
        <v>5823738894374.7002</v>
      </c>
      <c r="AX109" s="37">
        <v>5823738894374.7002</v>
      </c>
      <c r="AY109" s="38"/>
      <c r="AZ109" s="39">
        <f>E109-(AI109+AV109)</f>
        <v>-9.765625E-3</v>
      </c>
    </row>
    <row r="110" spans="1:52" x14ac:dyDescent="0.25">
      <c r="A110" s="40" t="s">
        <v>259</v>
      </c>
      <c r="B110" s="33" t="s">
        <v>260</v>
      </c>
      <c r="C110" s="34" t="s">
        <v>1152</v>
      </c>
      <c r="D110" s="34" t="s">
        <v>1151</v>
      </c>
      <c r="E110" s="35">
        <f>F110+O110+R110+Z110+AB110+AG110</f>
        <v>4356787180814.8745</v>
      </c>
      <c r="F110" s="36">
        <f>SUM(G110:N110)</f>
        <v>564410547151.81396</v>
      </c>
      <c r="G110" s="37">
        <v>412380259163.72998</v>
      </c>
      <c r="H110" s="38"/>
      <c r="I110" s="37">
        <v>137419043537.354</v>
      </c>
      <c r="J110" s="38"/>
      <c r="K110" s="38"/>
      <c r="L110" s="37">
        <v>278857305.07999998</v>
      </c>
      <c r="M110" s="37">
        <v>14332387145.65</v>
      </c>
      <c r="N110" s="38"/>
      <c r="O110" s="36">
        <f>SUM(P110:Q110)</f>
        <v>103633367340</v>
      </c>
      <c r="P110" s="38"/>
      <c r="Q110" s="37">
        <v>103633367340</v>
      </c>
      <c r="R110" s="36">
        <f>SUM(S110:Y110)</f>
        <v>3280973761541.9604</v>
      </c>
      <c r="S110" s="37">
        <v>341382349182</v>
      </c>
      <c r="T110" s="37">
        <v>509245126916.57001</v>
      </c>
      <c r="U110" s="37">
        <v>1090923535524</v>
      </c>
      <c r="V110" s="37">
        <v>3568696244032.7998</v>
      </c>
      <c r="W110" s="37">
        <v>113661330426.99001</v>
      </c>
      <c r="X110" s="37">
        <v>269457600</v>
      </c>
      <c r="Y110" s="37">
        <v>-2343204282140.3999</v>
      </c>
      <c r="Z110" s="36">
        <f>SUM(AA110)</f>
        <v>0</v>
      </c>
      <c r="AA110" s="38"/>
      <c r="AB110" s="36">
        <f>SUM(AC110:AF110)</f>
        <v>407769504781.10004</v>
      </c>
      <c r="AC110" s="37">
        <v>412336438.04000002</v>
      </c>
      <c r="AD110" s="38"/>
      <c r="AE110" s="37">
        <v>179051666.66999999</v>
      </c>
      <c r="AF110" s="37">
        <v>407178116676.39001</v>
      </c>
      <c r="AG110" s="36">
        <f>SUM(AH110)</f>
        <v>0</v>
      </c>
      <c r="AH110" s="38"/>
      <c r="AI110" s="35">
        <f>AJ110+AQ110+AT110</f>
        <v>29143833475.330002</v>
      </c>
      <c r="AJ110" s="36">
        <f>SUM(AK110:AP110)</f>
        <v>29143833475.330002</v>
      </c>
      <c r="AK110" s="37">
        <v>27371938</v>
      </c>
      <c r="AL110" s="38"/>
      <c r="AM110" s="38"/>
      <c r="AN110" s="37">
        <v>173958333.33000001</v>
      </c>
      <c r="AO110" s="37">
        <v>19729074195</v>
      </c>
      <c r="AP110" s="37">
        <v>9213429009</v>
      </c>
      <c r="AQ110" s="36">
        <f>SUM(AR110:AS110)</f>
        <v>0</v>
      </c>
      <c r="AR110" s="38"/>
      <c r="AS110" s="38"/>
      <c r="AT110" s="36">
        <f>AU110</f>
        <v>0</v>
      </c>
      <c r="AU110" s="38"/>
      <c r="AV110" s="35">
        <f>AW110</f>
        <v>4327643347339.5</v>
      </c>
      <c r="AW110" s="36">
        <f>SUM(AX110:AY110)</f>
        <v>4327643347339.5</v>
      </c>
      <c r="AX110" s="37">
        <v>4327643347339.5</v>
      </c>
      <c r="AY110" s="38"/>
      <c r="AZ110" s="39">
        <f>E110-(AI110+AV110)</f>
        <v>4.443359375E-2</v>
      </c>
    </row>
    <row r="111" spans="1:52" x14ac:dyDescent="0.25">
      <c r="A111" s="40" t="s">
        <v>261</v>
      </c>
      <c r="B111" s="33" t="s">
        <v>262</v>
      </c>
      <c r="C111" s="34" t="s">
        <v>1152</v>
      </c>
      <c r="D111" s="34" t="s">
        <v>1151</v>
      </c>
      <c r="E111" s="35">
        <f>F111+O111+R111+Z111+AB111+AG111</f>
        <v>3223304182546.8604</v>
      </c>
      <c r="F111" s="36">
        <f>SUM(G111:N111)</f>
        <v>249763140008.62</v>
      </c>
      <c r="G111" s="37">
        <v>145410332209.37003</v>
      </c>
      <c r="H111" s="38"/>
      <c r="I111" s="37">
        <v>24906012410.759995</v>
      </c>
      <c r="J111" s="38"/>
      <c r="K111" s="38"/>
      <c r="L111" s="37">
        <v>518868173.25</v>
      </c>
      <c r="M111" s="37">
        <v>78927927215.240005</v>
      </c>
      <c r="N111" s="38"/>
      <c r="O111" s="36">
        <f>SUM(P111:Q111)</f>
        <v>82409656568.539993</v>
      </c>
      <c r="P111" s="38"/>
      <c r="Q111" s="37">
        <v>82409656568.539993</v>
      </c>
      <c r="R111" s="36">
        <f>SUM(S111:Y111)</f>
        <v>2634087161298.1699</v>
      </c>
      <c r="S111" s="37">
        <v>581965738497.5</v>
      </c>
      <c r="T111" s="37">
        <v>443149415466.40002</v>
      </c>
      <c r="U111" s="37">
        <v>673222390905.06995</v>
      </c>
      <c r="V111" s="37">
        <v>2517262292013.4297</v>
      </c>
      <c r="W111" s="37">
        <v>54071417815</v>
      </c>
      <c r="X111" s="37">
        <v>38318306438.639999</v>
      </c>
      <c r="Y111" s="37">
        <v>-1673902399837.8699</v>
      </c>
      <c r="Z111" s="36">
        <f>SUM(AA111)</f>
        <v>0</v>
      </c>
      <c r="AA111" s="38"/>
      <c r="AB111" s="36">
        <f>SUM(AC111:AF111)</f>
        <v>257044224671.53003</v>
      </c>
      <c r="AC111" s="38"/>
      <c r="AD111" s="37">
        <v>49500800000</v>
      </c>
      <c r="AE111" s="37">
        <v>510757796.58000004</v>
      </c>
      <c r="AF111" s="37">
        <v>207032666874.95001</v>
      </c>
      <c r="AG111" s="36">
        <f>SUM(AH111)</f>
        <v>0</v>
      </c>
      <c r="AH111" s="38"/>
      <c r="AI111" s="35">
        <f>AJ111+AQ111+AT111</f>
        <v>8806872858.1299992</v>
      </c>
      <c r="AJ111" s="36">
        <f>SUM(AK111:AP111)</f>
        <v>8806872858.1299992</v>
      </c>
      <c r="AK111" s="37">
        <v>9269705</v>
      </c>
      <c r="AL111" s="38"/>
      <c r="AM111" s="38"/>
      <c r="AN111" s="38"/>
      <c r="AO111" s="37">
        <v>8797603153.1299992</v>
      </c>
      <c r="AP111" s="38"/>
      <c r="AQ111" s="36">
        <f>SUM(AR111:AS111)</f>
        <v>0</v>
      </c>
      <c r="AR111" s="38"/>
      <c r="AS111" s="38"/>
      <c r="AT111" s="36">
        <f>AU111</f>
        <v>0</v>
      </c>
      <c r="AU111" s="38"/>
      <c r="AV111" s="35">
        <f>AW111</f>
        <v>3214497309688.73</v>
      </c>
      <c r="AW111" s="36">
        <f>SUM(AX111:AY111)</f>
        <v>3214497309688.73</v>
      </c>
      <c r="AX111" s="37">
        <v>3214497309688.73</v>
      </c>
      <c r="AY111" s="38"/>
      <c r="AZ111" s="39">
        <f>E111-(AI111+AV111)</f>
        <v>0</v>
      </c>
    </row>
    <row r="112" spans="1:52" x14ac:dyDescent="0.25">
      <c r="A112" s="40" t="s">
        <v>263</v>
      </c>
      <c r="B112" s="33" t="s">
        <v>264</v>
      </c>
      <c r="C112" s="34">
        <v>14</v>
      </c>
      <c r="D112" s="34" t="s">
        <v>1154</v>
      </c>
      <c r="E112" s="35">
        <f>F112+O112+R112+Z112+AB112+AG112</f>
        <v>16278370872549</v>
      </c>
      <c r="F112" s="36">
        <f>SUM(G112:N112)</f>
        <v>308761659384.27002</v>
      </c>
      <c r="G112" s="37">
        <v>55393868730.260002</v>
      </c>
      <c r="H112" s="38"/>
      <c r="I112" s="37">
        <v>394800918751.04999</v>
      </c>
      <c r="J112" s="37">
        <v>1145797089.3900001</v>
      </c>
      <c r="K112" s="37">
        <v>-191471194896.5</v>
      </c>
      <c r="L112" s="37">
        <v>216453368.16999999</v>
      </c>
      <c r="M112" s="37">
        <v>48675816341.900002</v>
      </c>
      <c r="N112" s="38"/>
      <c r="O112" s="36">
        <f>SUM(P112:Q112)</f>
        <v>1370634791748.21</v>
      </c>
      <c r="P112" s="38"/>
      <c r="Q112" s="37">
        <v>1370634791748.21</v>
      </c>
      <c r="R112" s="36">
        <f>SUM(S112:Y112)</f>
        <v>11523675156231.799</v>
      </c>
      <c r="S112" s="37">
        <v>5213918234430</v>
      </c>
      <c r="T112" s="37">
        <v>1449293627422.6699</v>
      </c>
      <c r="U112" s="37">
        <v>1852424483736.3701</v>
      </c>
      <c r="V112" s="37">
        <v>4717936977919.96</v>
      </c>
      <c r="W112" s="37">
        <v>318830656854.90997</v>
      </c>
      <c r="X112" s="37">
        <v>67005035420.029999</v>
      </c>
      <c r="Y112" s="37">
        <v>-2095733859552.1399</v>
      </c>
      <c r="Z112" s="36">
        <f>SUM(AA112)</f>
        <v>0</v>
      </c>
      <c r="AA112" s="38"/>
      <c r="AB112" s="36">
        <f>SUM(AC112:AF112)</f>
        <v>3075299265184.7197</v>
      </c>
      <c r="AC112" s="37">
        <v>201385459.5</v>
      </c>
      <c r="AD112" s="38"/>
      <c r="AE112" s="37">
        <v>94217652912.770004</v>
      </c>
      <c r="AF112" s="37">
        <v>2980880226812.4497</v>
      </c>
      <c r="AG112" s="36">
        <f>SUM(AH112)</f>
        <v>0</v>
      </c>
      <c r="AH112" s="38"/>
      <c r="AI112" s="35">
        <f>AJ112+AQ112+AT112</f>
        <v>308618179180.29999</v>
      </c>
      <c r="AJ112" s="36">
        <f>SUM(AK112:AP112)</f>
        <v>308618179180.29999</v>
      </c>
      <c r="AK112" s="37">
        <v>70219118</v>
      </c>
      <c r="AL112" s="38"/>
      <c r="AM112" s="38"/>
      <c r="AN112" s="37">
        <v>12320053648.280001</v>
      </c>
      <c r="AO112" s="37">
        <v>57085026691.900002</v>
      </c>
      <c r="AP112" s="37">
        <v>239142879722.12</v>
      </c>
      <c r="AQ112" s="36">
        <f>SUM(AR112:AS112)</f>
        <v>0</v>
      </c>
      <c r="AR112" s="38"/>
      <c r="AS112" s="38"/>
      <c r="AT112" s="36">
        <f>AU112</f>
        <v>0</v>
      </c>
      <c r="AU112" s="38"/>
      <c r="AV112" s="35">
        <f>AW112</f>
        <v>15969752693368.699</v>
      </c>
      <c r="AW112" s="36">
        <f>SUM(AX112:AY112)</f>
        <v>15969752693368.699</v>
      </c>
      <c r="AX112" s="37">
        <v>15969752693368.699</v>
      </c>
      <c r="AY112" s="38"/>
      <c r="AZ112" s="39">
        <f>E112-(AI112+AV112)</f>
        <v>0</v>
      </c>
    </row>
    <row r="113" spans="1:52" x14ac:dyDescent="0.25">
      <c r="A113" s="40" t="s">
        <v>265</v>
      </c>
      <c r="B113" s="33" t="s">
        <v>266</v>
      </c>
      <c r="C113" s="34" t="s">
        <v>1150</v>
      </c>
      <c r="D113" s="34" t="s">
        <v>1151</v>
      </c>
      <c r="E113" s="35">
        <f>F113+O113+R113+Z113+AB113+AG113</f>
        <v>2501589009873.5293</v>
      </c>
      <c r="F113" s="36">
        <f>SUM(G113:N113)</f>
        <v>248011299598.09998</v>
      </c>
      <c r="G113" s="37">
        <v>171866820389.62997</v>
      </c>
      <c r="H113" s="38"/>
      <c r="I113" s="37">
        <v>39321070583.460007</v>
      </c>
      <c r="J113" s="38"/>
      <c r="K113" s="38"/>
      <c r="L113" s="37">
        <v>436504769.56999999</v>
      </c>
      <c r="M113" s="37">
        <v>36386903855.440002</v>
      </c>
      <c r="N113" s="38"/>
      <c r="O113" s="36">
        <f>SUM(P113:Q113)</f>
        <v>72123157559.009995</v>
      </c>
      <c r="P113" s="38"/>
      <c r="Q113" s="37">
        <v>72123157559.009995</v>
      </c>
      <c r="R113" s="36">
        <f>SUM(S113:Y113)</f>
        <v>2167470052882.3694</v>
      </c>
      <c r="S113" s="37">
        <v>622211199111</v>
      </c>
      <c r="T113" s="37">
        <v>334945530630.12</v>
      </c>
      <c r="U113" s="37">
        <v>860849264231.05005</v>
      </c>
      <c r="V113" s="37">
        <v>1988057457398.3</v>
      </c>
      <c r="W113" s="37">
        <v>29831118274.110001</v>
      </c>
      <c r="X113" s="37">
        <v>46411292715.589996</v>
      </c>
      <c r="Y113" s="37">
        <v>-1714835809477.8</v>
      </c>
      <c r="Z113" s="36">
        <f>SUM(AA113)</f>
        <v>0</v>
      </c>
      <c r="AA113" s="38"/>
      <c r="AB113" s="36">
        <f>SUM(AC113:AF113)</f>
        <v>13984499834.049999</v>
      </c>
      <c r="AC113" s="38"/>
      <c r="AD113" s="38"/>
      <c r="AE113" s="37">
        <v>2949164911.6999998</v>
      </c>
      <c r="AF113" s="37">
        <v>11035334922.35</v>
      </c>
      <c r="AG113" s="36">
        <f>SUM(AH113)</f>
        <v>0</v>
      </c>
      <c r="AH113" s="38"/>
      <c r="AI113" s="35">
        <f>AJ113+AQ113+AT113</f>
        <v>21345069361.009998</v>
      </c>
      <c r="AJ113" s="36">
        <f>SUM(AK113:AP113)</f>
        <v>21345069361.009998</v>
      </c>
      <c r="AK113" s="38"/>
      <c r="AL113" s="38"/>
      <c r="AM113" s="38"/>
      <c r="AN113" s="37">
        <v>221423254.00999999</v>
      </c>
      <c r="AO113" s="37">
        <v>20016502087</v>
      </c>
      <c r="AP113" s="37">
        <v>1107144020</v>
      </c>
      <c r="AQ113" s="36">
        <f>SUM(AR113:AS113)</f>
        <v>0</v>
      </c>
      <c r="AR113" s="38"/>
      <c r="AS113" s="38"/>
      <c r="AT113" s="36">
        <f>AU113</f>
        <v>0</v>
      </c>
      <c r="AU113" s="38"/>
      <c r="AV113" s="35">
        <f>AW113</f>
        <v>2480243940512.6001</v>
      </c>
      <c r="AW113" s="36">
        <f>SUM(AX113:AY113)</f>
        <v>2480243940512.6001</v>
      </c>
      <c r="AX113" s="37">
        <v>2480243940512.6001</v>
      </c>
      <c r="AY113" s="38"/>
      <c r="AZ113" s="39">
        <f>E113-(AI113+AV113)</f>
        <v>-8.056640625E-2</v>
      </c>
    </row>
    <row r="114" spans="1:52" x14ac:dyDescent="0.25">
      <c r="A114" s="40" t="s">
        <v>267</v>
      </c>
      <c r="B114" s="33" t="s">
        <v>268</v>
      </c>
      <c r="C114" s="34" t="s">
        <v>1152</v>
      </c>
      <c r="D114" s="34" t="s">
        <v>1151</v>
      </c>
      <c r="E114" s="35">
        <f>F114+O114+R114+Z114+AB114+AG114</f>
        <v>2198965996855.1401</v>
      </c>
      <c r="F114" s="36">
        <f>SUM(G114:N114)</f>
        <v>147691173994.01001</v>
      </c>
      <c r="G114" s="37">
        <v>42258109069.43</v>
      </c>
      <c r="H114" s="38"/>
      <c r="I114" s="37">
        <v>79415115178.160004</v>
      </c>
      <c r="J114" s="38"/>
      <c r="K114" s="38"/>
      <c r="L114" s="37">
        <v>608711312.91999996</v>
      </c>
      <c r="M114" s="37">
        <v>25409238433.5</v>
      </c>
      <c r="N114" s="38"/>
      <c r="O114" s="36">
        <f>SUM(P114:Q114)</f>
        <v>49889110000</v>
      </c>
      <c r="P114" s="38"/>
      <c r="Q114" s="37">
        <v>49889110000</v>
      </c>
      <c r="R114" s="36">
        <f>SUM(S114:Y114)</f>
        <v>1923267717172.3101</v>
      </c>
      <c r="S114" s="37">
        <v>271904788113</v>
      </c>
      <c r="T114" s="37">
        <v>381147421620.12</v>
      </c>
      <c r="U114" s="37">
        <v>680234111623.02002</v>
      </c>
      <c r="V114" s="37">
        <v>1798663828463</v>
      </c>
      <c r="W114" s="37">
        <v>28453558720.52</v>
      </c>
      <c r="X114" s="37">
        <v>37948199499.559998</v>
      </c>
      <c r="Y114" s="37">
        <v>-1275084190866.9102</v>
      </c>
      <c r="Z114" s="36">
        <f>SUM(AA114)</f>
        <v>0</v>
      </c>
      <c r="AA114" s="38"/>
      <c r="AB114" s="36">
        <f>SUM(AC114:AF114)</f>
        <v>78117995688.820007</v>
      </c>
      <c r="AC114" s="37">
        <v>255627943</v>
      </c>
      <c r="AD114" s="38"/>
      <c r="AE114" s="37">
        <v>12088359300</v>
      </c>
      <c r="AF114" s="37">
        <v>65774008445.82</v>
      </c>
      <c r="AG114" s="36">
        <f>SUM(AH114)</f>
        <v>0</v>
      </c>
      <c r="AH114" s="38"/>
      <c r="AI114" s="35">
        <f>AJ114+AQ114+AT114</f>
        <v>22996350771.790001</v>
      </c>
      <c r="AJ114" s="36">
        <f>SUM(AK114:AP114)</f>
        <v>22996350771.790001</v>
      </c>
      <c r="AK114" s="37">
        <v>61902410.090000004</v>
      </c>
      <c r="AL114" s="38"/>
      <c r="AM114" s="38"/>
      <c r="AN114" s="37">
        <v>95399683.340000004</v>
      </c>
      <c r="AO114" s="37">
        <v>13867789798.360001</v>
      </c>
      <c r="AP114" s="37">
        <v>8971258880</v>
      </c>
      <c r="AQ114" s="36">
        <f>SUM(AR114:AS114)</f>
        <v>0</v>
      </c>
      <c r="AR114" s="38"/>
      <c r="AS114" s="38"/>
      <c r="AT114" s="36">
        <f>AU114</f>
        <v>0</v>
      </c>
      <c r="AU114" s="38"/>
      <c r="AV114" s="35">
        <f>AW114</f>
        <v>2175969646083.3</v>
      </c>
      <c r="AW114" s="36">
        <f>SUM(AX114:AY114)</f>
        <v>2175969646083.3</v>
      </c>
      <c r="AX114" s="37">
        <v>2175969646083.3</v>
      </c>
      <c r="AY114" s="38"/>
      <c r="AZ114" s="39">
        <f>E114-(AI114+AV114)</f>
        <v>5.0048828125E-2</v>
      </c>
    </row>
    <row r="115" spans="1:52" x14ac:dyDescent="0.25">
      <c r="A115" s="40" t="s">
        <v>269</v>
      </c>
      <c r="B115" s="33" t="s">
        <v>270</v>
      </c>
      <c r="C115" s="34" t="s">
        <v>1152</v>
      </c>
      <c r="D115" s="34" t="s">
        <v>1151</v>
      </c>
      <c r="E115" s="35">
        <f>F115+O115+R115+Z115+AB115+AG115</f>
        <v>2564719956827.7803</v>
      </c>
      <c r="F115" s="36">
        <f>SUM(G115:N115)</f>
        <v>66065912660.730003</v>
      </c>
      <c r="G115" s="37">
        <v>859478835.32000005</v>
      </c>
      <c r="H115" s="38"/>
      <c r="I115" s="37">
        <v>43596431708.190002</v>
      </c>
      <c r="J115" s="38"/>
      <c r="K115" s="38"/>
      <c r="L115" s="38"/>
      <c r="M115" s="37">
        <v>21610002117.220001</v>
      </c>
      <c r="N115" s="38"/>
      <c r="O115" s="36">
        <f>SUM(P115:Q115)</f>
        <v>58177890768.470001</v>
      </c>
      <c r="P115" s="38"/>
      <c r="Q115" s="37">
        <v>58177890768.470001</v>
      </c>
      <c r="R115" s="36">
        <f>SUM(S115:Y115)</f>
        <v>2419087052860.3301</v>
      </c>
      <c r="S115" s="37">
        <v>182460850333</v>
      </c>
      <c r="T115" s="37">
        <v>405118947384.59998</v>
      </c>
      <c r="U115" s="37">
        <v>922596184268.22998</v>
      </c>
      <c r="V115" s="37">
        <v>2123464962782.49</v>
      </c>
      <c r="W115" s="37">
        <v>43259694658.910004</v>
      </c>
      <c r="X115" s="37">
        <v>38106651058.57</v>
      </c>
      <c r="Y115" s="37">
        <v>-1295920237625.47</v>
      </c>
      <c r="Z115" s="36">
        <f>SUM(AA115)</f>
        <v>0</v>
      </c>
      <c r="AA115" s="38"/>
      <c r="AB115" s="36">
        <f>SUM(AC115:AF115)</f>
        <v>21389100538.25</v>
      </c>
      <c r="AC115" s="37">
        <v>12347916.67</v>
      </c>
      <c r="AD115" s="38"/>
      <c r="AE115" s="37">
        <v>2003286887.5</v>
      </c>
      <c r="AF115" s="37">
        <v>19373465734.080002</v>
      </c>
      <c r="AG115" s="36">
        <f>SUM(AH115)</f>
        <v>0</v>
      </c>
      <c r="AH115" s="38"/>
      <c r="AI115" s="35">
        <f>AJ115+AQ115+AT115</f>
        <v>100752211595.05</v>
      </c>
      <c r="AJ115" s="36">
        <f>SUM(AK115:AP115)</f>
        <v>100752211595.05</v>
      </c>
      <c r="AK115" s="38"/>
      <c r="AL115" s="38"/>
      <c r="AM115" s="38"/>
      <c r="AN115" s="37">
        <v>41666666.659999996</v>
      </c>
      <c r="AO115" s="37">
        <v>36392721794</v>
      </c>
      <c r="AP115" s="37">
        <v>64317823134.389999</v>
      </c>
      <c r="AQ115" s="36">
        <f>SUM(AR115:AS115)</f>
        <v>0</v>
      </c>
      <c r="AR115" s="38"/>
      <c r="AS115" s="38"/>
      <c r="AT115" s="36">
        <f>AU115</f>
        <v>0</v>
      </c>
      <c r="AU115" s="38"/>
      <c r="AV115" s="35">
        <f>AW115</f>
        <v>2463967745232.73</v>
      </c>
      <c r="AW115" s="36">
        <f>SUM(AX115:AY115)</f>
        <v>2463967745232.73</v>
      </c>
      <c r="AX115" s="37">
        <v>2463967745232.73</v>
      </c>
      <c r="AY115" s="38"/>
      <c r="AZ115" s="39">
        <f>E115-(AI115+AV115)</f>
        <v>0</v>
      </c>
    </row>
    <row r="116" spans="1:52" x14ac:dyDescent="0.25">
      <c r="A116" s="40" t="s">
        <v>271</v>
      </c>
      <c r="B116" s="33" t="s">
        <v>272</v>
      </c>
      <c r="C116" s="34" t="s">
        <v>1152</v>
      </c>
      <c r="D116" s="34" t="s">
        <v>1151</v>
      </c>
      <c r="E116" s="35">
        <f>F116+O116+R116+Z116+AB116+AG116</f>
        <v>4215741205022.8281</v>
      </c>
      <c r="F116" s="36">
        <f>SUM(G116:N116)</f>
        <v>299598454453.85968</v>
      </c>
      <c r="G116" s="37">
        <v>117430017295.13971</v>
      </c>
      <c r="H116" s="37">
        <v>40000000000</v>
      </c>
      <c r="I116" s="37">
        <v>82040687751.380005</v>
      </c>
      <c r="J116" s="38"/>
      <c r="K116" s="38"/>
      <c r="L116" s="37">
        <v>860900769.24000001</v>
      </c>
      <c r="M116" s="37">
        <v>59266848638.099998</v>
      </c>
      <c r="N116" s="38"/>
      <c r="O116" s="36">
        <f>SUM(P116:Q116)</f>
        <v>221058528555.67999</v>
      </c>
      <c r="P116" s="38"/>
      <c r="Q116" s="37">
        <v>221058528555.67999</v>
      </c>
      <c r="R116" s="36">
        <f>SUM(S116:Y116)</f>
        <v>3376278200718.1484</v>
      </c>
      <c r="S116" s="37">
        <v>370674136763.98999</v>
      </c>
      <c r="T116" s="37">
        <v>730366863487.16003</v>
      </c>
      <c r="U116" s="37">
        <v>1237493494645.54</v>
      </c>
      <c r="V116" s="37">
        <v>2762378264116.0898</v>
      </c>
      <c r="W116" s="37">
        <v>79895433832.889999</v>
      </c>
      <c r="X116" s="37">
        <v>139759178408.72</v>
      </c>
      <c r="Y116" s="37">
        <v>-1944289170536.24</v>
      </c>
      <c r="Z116" s="36">
        <f>SUM(AA116)</f>
        <v>0</v>
      </c>
      <c r="AA116" s="38"/>
      <c r="AB116" s="36">
        <f>SUM(AC116:AF116)</f>
        <v>318806021295.14001</v>
      </c>
      <c r="AC116" s="38"/>
      <c r="AD116" s="38"/>
      <c r="AE116" s="37">
        <v>5701253516.8999996</v>
      </c>
      <c r="AF116" s="37">
        <v>313104767778.23999</v>
      </c>
      <c r="AG116" s="36">
        <f>SUM(AH116)</f>
        <v>0</v>
      </c>
      <c r="AH116" s="38"/>
      <c r="AI116" s="35">
        <f>AJ116+AQ116+AT116</f>
        <v>25031235501.23</v>
      </c>
      <c r="AJ116" s="36">
        <f>SUM(AK116:AP116)</f>
        <v>25031235501.23</v>
      </c>
      <c r="AK116" s="37">
        <v>81756796</v>
      </c>
      <c r="AL116" s="38"/>
      <c r="AM116" s="38"/>
      <c r="AN116" s="37">
        <v>471452751.24000001</v>
      </c>
      <c r="AO116" s="37">
        <v>6102595635.9899998</v>
      </c>
      <c r="AP116" s="37">
        <v>18375430318</v>
      </c>
      <c r="AQ116" s="36">
        <f>SUM(AR116:AS116)</f>
        <v>0</v>
      </c>
      <c r="AR116" s="38"/>
      <c r="AS116" s="38"/>
      <c r="AT116" s="36">
        <f>AU116</f>
        <v>0</v>
      </c>
      <c r="AU116" s="38"/>
      <c r="AV116" s="35">
        <f>AW116</f>
        <v>4190709969521.6001</v>
      </c>
      <c r="AW116" s="36">
        <f>SUM(AX116:AY116)</f>
        <v>4190709969521.6001</v>
      </c>
      <c r="AX116" s="37">
        <v>4190709969521.6001</v>
      </c>
      <c r="AY116" s="38"/>
      <c r="AZ116" s="39">
        <f>E116-(AI116+AV116)</f>
        <v>0</v>
      </c>
    </row>
    <row r="117" spans="1:52" x14ac:dyDescent="0.25">
      <c r="A117" s="40" t="s">
        <v>273</v>
      </c>
      <c r="B117" s="33" t="s">
        <v>274</v>
      </c>
      <c r="C117" s="34" t="s">
        <v>1152</v>
      </c>
      <c r="D117" s="34" t="s">
        <v>1151</v>
      </c>
      <c r="E117" s="35">
        <f>F117+O117+R117+Z117+AB117+AG117</f>
        <v>2485883863046.4194</v>
      </c>
      <c r="F117" s="36">
        <f>SUM(G117:N117)</f>
        <v>196377442504.11996</v>
      </c>
      <c r="G117" s="37">
        <v>125093006230.23</v>
      </c>
      <c r="H117" s="38"/>
      <c r="I117" s="37">
        <v>62702874672.25</v>
      </c>
      <c r="J117" s="38"/>
      <c r="K117" s="38"/>
      <c r="L117" s="37">
        <v>504759008.32999998</v>
      </c>
      <c r="M117" s="37">
        <v>8076802593.3100004</v>
      </c>
      <c r="N117" s="38"/>
      <c r="O117" s="36">
        <f>SUM(P117:Q117)</f>
        <v>32019967643.57</v>
      </c>
      <c r="P117" s="38"/>
      <c r="Q117" s="37">
        <v>32019967643.57</v>
      </c>
      <c r="R117" s="36">
        <f>SUM(S117:Y117)</f>
        <v>2209780206509.4395</v>
      </c>
      <c r="S117" s="37">
        <v>294184368335</v>
      </c>
      <c r="T117" s="37">
        <v>379911583768.09998</v>
      </c>
      <c r="U117" s="37">
        <v>855880860374.38</v>
      </c>
      <c r="V117" s="37">
        <v>2441723543069.7998</v>
      </c>
      <c r="W117" s="37">
        <v>94043375049.479996</v>
      </c>
      <c r="X117" s="37">
        <v>24028986685.34</v>
      </c>
      <c r="Y117" s="37">
        <v>-1879992510772.6599</v>
      </c>
      <c r="Z117" s="36">
        <f>SUM(AA117)</f>
        <v>0</v>
      </c>
      <c r="AA117" s="38"/>
      <c r="AB117" s="36">
        <f>SUM(AC117:AF117)</f>
        <v>47706246389.290001</v>
      </c>
      <c r="AC117" s="37">
        <v>1613141616.4300001</v>
      </c>
      <c r="AD117" s="38"/>
      <c r="AE117" s="37">
        <v>47417988938.860001</v>
      </c>
      <c r="AF117" s="37">
        <v>-1324884166</v>
      </c>
      <c r="AG117" s="36">
        <f>SUM(AH117)</f>
        <v>0</v>
      </c>
      <c r="AH117" s="38"/>
      <c r="AI117" s="35">
        <f>AJ117+AQ117+AT117</f>
        <v>18251707448.779999</v>
      </c>
      <c r="AJ117" s="36">
        <f>SUM(AK117:AP117)</f>
        <v>17762109548.779999</v>
      </c>
      <c r="AK117" s="38"/>
      <c r="AL117" s="38"/>
      <c r="AM117" s="38"/>
      <c r="AN117" s="37">
        <v>458381717.50999999</v>
      </c>
      <c r="AO117" s="37">
        <v>543032851</v>
      </c>
      <c r="AP117" s="37">
        <v>16760694980.27</v>
      </c>
      <c r="AQ117" s="36">
        <f>SUM(AR117:AS117)</f>
        <v>489597900</v>
      </c>
      <c r="AR117" s="37">
        <v>489597900</v>
      </c>
      <c r="AS117" s="38"/>
      <c r="AT117" s="36">
        <f>AU117</f>
        <v>0</v>
      </c>
      <c r="AU117" s="38"/>
      <c r="AV117" s="35">
        <f>AW117</f>
        <v>2467632155597.6401</v>
      </c>
      <c r="AW117" s="36">
        <f>SUM(AX117:AY117)</f>
        <v>2467632155597.6401</v>
      </c>
      <c r="AX117" s="37">
        <v>2467632155597.6401</v>
      </c>
      <c r="AY117" s="38"/>
      <c r="AZ117" s="39">
        <f>E117-(AI117+AV117)</f>
        <v>0</v>
      </c>
    </row>
    <row r="118" spans="1:52" x14ac:dyDescent="0.25">
      <c r="A118" s="32" t="s">
        <v>275</v>
      </c>
      <c r="B118" s="33" t="s">
        <v>276</v>
      </c>
      <c r="C118" s="34" t="s">
        <v>1152</v>
      </c>
      <c r="D118" s="34" t="s">
        <v>1154</v>
      </c>
      <c r="E118" s="41">
        <f>F118+O118+R118+Z118+AB118+AG118</f>
        <v>2562790507734.6504</v>
      </c>
      <c r="F118" s="42">
        <f>SUM(G118:N118)</f>
        <v>134543037640.47</v>
      </c>
      <c r="G118" s="43">
        <v>19371720045.939999</v>
      </c>
      <c r="H118" s="43"/>
      <c r="I118" s="43">
        <v>121535302621.05</v>
      </c>
      <c r="J118" s="43"/>
      <c r="K118" s="43">
        <v>-23250485331.759998</v>
      </c>
      <c r="L118" s="43">
        <v>2526821025.6599998</v>
      </c>
      <c r="M118" s="43">
        <v>14359679279.58</v>
      </c>
      <c r="N118" s="43"/>
      <c r="O118" s="42">
        <f>SUM(P118:Q118)</f>
        <v>24133555825.349998</v>
      </c>
      <c r="P118" s="43"/>
      <c r="Q118" s="43">
        <v>24133555825.349998</v>
      </c>
      <c r="R118" s="42">
        <f>SUM(S118:Y118)</f>
        <v>2323377022865.4404</v>
      </c>
      <c r="S118" s="43">
        <v>209193574418.79001</v>
      </c>
      <c r="T118" s="43">
        <v>483774886905.59998</v>
      </c>
      <c r="U118" s="43">
        <v>903883617535.82996</v>
      </c>
      <c r="V118" s="43">
        <v>2066098768489.6499</v>
      </c>
      <c r="W118" s="43">
        <v>95796384050.729996</v>
      </c>
      <c r="X118" s="43"/>
      <c r="Y118" s="43">
        <v>-1435370208535.1599</v>
      </c>
      <c r="Z118" s="42">
        <f>SUM(AA118)</f>
        <v>0</v>
      </c>
      <c r="AA118" s="43"/>
      <c r="AB118" s="42">
        <f>SUM(AC118:AF118)</f>
        <v>80736891403.389999</v>
      </c>
      <c r="AC118" s="43">
        <v>1594134059</v>
      </c>
      <c r="AD118" s="43">
        <v>19668331000</v>
      </c>
      <c r="AE118" s="43">
        <v>68440625</v>
      </c>
      <c r="AF118" s="43">
        <v>59405985719.389999</v>
      </c>
      <c r="AG118" s="42">
        <f>SUM(AH118)</f>
        <v>0</v>
      </c>
      <c r="AH118" s="43"/>
      <c r="AI118" s="41">
        <f>AJ118+AQ118+AT118</f>
        <v>105639383409.28</v>
      </c>
      <c r="AJ118" s="42">
        <f>SUM(AK118:AP118)</f>
        <v>8504545964.2799997</v>
      </c>
      <c r="AK118" s="43">
        <v>0</v>
      </c>
      <c r="AL118" s="43"/>
      <c r="AM118" s="43"/>
      <c r="AN118" s="43">
        <v>694451267.58000004</v>
      </c>
      <c r="AO118" s="43">
        <v>7439764171.6999998</v>
      </c>
      <c r="AP118" s="43">
        <v>370330525</v>
      </c>
      <c r="AQ118" s="42">
        <f>SUM(AR118:AS118)</f>
        <v>97134837445</v>
      </c>
      <c r="AR118" s="43">
        <v>97134837445</v>
      </c>
      <c r="AS118" s="43"/>
      <c r="AT118" s="42">
        <f>AU118</f>
        <v>0</v>
      </c>
      <c r="AU118" s="43"/>
      <c r="AV118" s="41">
        <f>AW118</f>
        <v>2457151124325.3701</v>
      </c>
      <c r="AW118" s="42">
        <f>SUM(AX118:AY118)</f>
        <v>2457151124325.3701</v>
      </c>
      <c r="AX118" s="43">
        <v>2457151124325.3701</v>
      </c>
      <c r="AY118" s="43"/>
      <c r="AZ118" s="44">
        <f>E118-(AI118+AV118)</f>
        <v>0</v>
      </c>
    </row>
    <row r="119" spans="1:52" x14ac:dyDescent="0.25">
      <c r="A119" s="32" t="s">
        <v>277</v>
      </c>
      <c r="B119" s="33" t="s">
        <v>278</v>
      </c>
      <c r="C119" s="34" t="s">
        <v>1152</v>
      </c>
      <c r="D119" s="34" t="s">
        <v>1151</v>
      </c>
      <c r="E119" s="35">
        <f>F119+O119+R119+Z119+AB119+AG119</f>
        <v>2939157028257.1699</v>
      </c>
      <c r="F119" s="36">
        <f>SUM(G119:N119)</f>
        <v>76874823543.740005</v>
      </c>
      <c r="G119" s="37">
        <v>2614368375.8499999</v>
      </c>
      <c r="H119" s="38"/>
      <c r="I119" s="37">
        <v>67555703862.559998</v>
      </c>
      <c r="J119" s="38"/>
      <c r="K119" s="38"/>
      <c r="L119" s="37">
        <v>471563467.91000003</v>
      </c>
      <c r="M119" s="37">
        <v>6233187837.4200001</v>
      </c>
      <c r="N119" s="38"/>
      <c r="O119" s="36">
        <f>SUM(P119:Q119)</f>
        <v>63940431849.330002</v>
      </c>
      <c r="P119" s="38"/>
      <c r="Q119" s="37">
        <v>63940431849.330002</v>
      </c>
      <c r="R119" s="36">
        <f>SUM(S119:Y119)</f>
        <v>2753185536036.1699</v>
      </c>
      <c r="S119" s="37">
        <v>209769772676.38</v>
      </c>
      <c r="T119" s="37">
        <v>296908883944.64001</v>
      </c>
      <c r="U119" s="37">
        <v>825233492223.76001</v>
      </c>
      <c r="V119" s="37">
        <v>2854403627148.1802</v>
      </c>
      <c r="W119" s="37">
        <v>62690258862.589996</v>
      </c>
      <c r="X119" s="37">
        <v>45328458225.449997</v>
      </c>
      <c r="Y119" s="37">
        <v>-1541148957044.8301</v>
      </c>
      <c r="Z119" s="36">
        <f>SUM(AA119)</f>
        <v>0</v>
      </c>
      <c r="AA119" s="38"/>
      <c r="AB119" s="36">
        <f>SUM(AC119:AF119)</f>
        <v>45156236827.93</v>
      </c>
      <c r="AC119" s="38"/>
      <c r="AD119" s="38"/>
      <c r="AE119" s="37">
        <v>1099532830</v>
      </c>
      <c r="AF119" s="37">
        <v>44056703997.93</v>
      </c>
      <c r="AG119" s="36">
        <f>SUM(AH119)</f>
        <v>0</v>
      </c>
      <c r="AH119" s="38"/>
      <c r="AI119" s="35">
        <f>AJ119+AQ119+AT119</f>
        <v>22615177328.75</v>
      </c>
      <c r="AJ119" s="36">
        <f>SUM(AK119:AP119)</f>
        <v>22615177328.75</v>
      </c>
      <c r="AK119" s="37">
        <v>2897750</v>
      </c>
      <c r="AL119" s="38"/>
      <c r="AM119" s="38"/>
      <c r="AN119" s="37">
        <v>123157561.25</v>
      </c>
      <c r="AO119" s="37">
        <v>8199962284.8900003</v>
      </c>
      <c r="AP119" s="37">
        <v>14289159732.610001</v>
      </c>
      <c r="AQ119" s="36">
        <f>SUM(AR119:AS119)</f>
        <v>0</v>
      </c>
      <c r="AR119" s="38"/>
      <c r="AS119" s="38"/>
      <c r="AT119" s="36">
        <f>AU119</f>
        <v>0</v>
      </c>
      <c r="AU119" s="38"/>
      <c r="AV119" s="35">
        <f>AW119</f>
        <v>2916541850928.4199</v>
      </c>
      <c r="AW119" s="36">
        <f>SUM(AX119:AY119)</f>
        <v>2916541850928.4199</v>
      </c>
      <c r="AX119" s="37">
        <v>2916541850928.4199</v>
      </c>
      <c r="AY119" s="38"/>
      <c r="AZ119" s="39">
        <f>E119-(AI119+AV119)</f>
        <v>0</v>
      </c>
    </row>
    <row r="120" spans="1:52" x14ac:dyDescent="0.25">
      <c r="A120" s="32" t="s">
        <v>279</v>
      </c>
      <c r="B120" s="33" t="s">
        <v>280</v>
      </c>
      <c r="C120" s="34" t="s">
        <v>1152</v>
      </c>
      <c r="D120" s="34" t="s">
        <v>1151</v>
      </c>
      <c r="E120" s="35">
        <f>F120+O120+R120+Z120+AB120+AG120</f>
        <v>2138643391091.7297</v>
      </c>
      <c r="F120" s="36">
        <f>SUM(G120:N120)</f>
        <v>109186513396.02</v>
      </c>
      <c r="G120" s="37">
        <v>23501300839.930004</v>
      </c>
      <c r="H120" s="38"/>
      <c r="I120" s="37">
        <v>76238855586.649994</v>
      </c>
      <c r="J120" s="38"/>
      <c r="K120" s="38"/>
      <c r="L120" s="37">
        <v>604616477</v>
      </c>
      <c r="M120" s="37">
        <v>8841740492.4400005</v>
      </c>
      <c r="N120" s="38"/>
      <c r="O120" s="36">
        <f>SUM(P120:Q120)</f>
        <v>52385284441.360001</v>
      </c>
      <c r="P120" s="37">
        <v>290111500</v>
      </c>
      <c r="Q120" s="37">
        <v>52095172941.360001</v>
      </c>
      <c r="R120" s="36">
        <f>SUM(S120:Y120)</f>
        <v>1922935046868.5298</v>
      </c>
      <c r="S120" s="37">
        <v>155772241740</v>
      </c>
      <c r="T120" s="37">
        <v>308490774215.23999</v>
      </c>
      <c r="U120" s="37">
        <v>580541282659.21997</v>
      </c>
      <c r="V120" s="37">
        <v>1705901335970.48</v>
      </c>
      <c r="W120" s="37">
        <v>28225012847.419998</v>
      </c>
      <c r="X120" s="37">
        <v>16672722660.790001</v>
      </c>
      <c r="Y120" s="37">
        <v>-872668323224.62</v>
      </c>
      <c r="Z120" s="36">
        <f>SUM(AA120)</f>
        <v>0</v>
      </c>
      <c r="AA120" s="38"/>
      <c r="AB120" s="36">
        <f>SUM(AC120:AF120)</f>
        <v>54136546385.82</v>
      </c>
      <c r="AC120" s="38"/>
      <c r="AD120" s="38"/>
      <c r="AE120" s="37">
        <v>4647556412</v>
      </c>
      <c r="AF120" s="37">
        <v>49488989973.82</v>
      </c>
      <c r="AG120" s="36">
        <f>SUM(AH120)</f>
        <v>0</v>
      </c>
      <c r="AH120" s="38"/>
      <c r="AI120" s="35">
        <f>AJ120+AQ120+AT120</f>
        <v>23633987260.169998</v>
      </c>
      <c r="AJ120" s="36">
        <f>SUM(AK120:AP120)</f>
        <v>23633987260.169998</v>
      </c>
      <c r="AK120" s="37">
        <v>61883061</v>
      </c>
      <c r="AL120" s="38"/>
      <c r="AM120" s="38"/>
      <c r="AN120" s="37">
        <v>18248154.170000002</v>
      </c>
      <c r="AO120" s="37">
        <v>4575566358</v>
      </c>
      <c r="AP120" s="37">
        <v>18978289687</v>
      </c>
      <c r="AQ120" s="36">
        <f>SUM(AR120:AS120)</f>
        <v>0</v>
      </c>
      <c r="AR120" s="38"/>
      <c r="AS120" s="38"/>
      <c r="AT120" s="36">
        <f>AU120</f>
        <v>0</v>
      </c>
      <c r="AU120" s="38"/>
      <c r="AV120" s="35">
        <f>AW120</f>
        <v>2115009403831.5601</v>
      </c>
      <c r="AW120" s="36">
        <f>SUM(AX120:AY120)</f>
        <v>2115009403831.5601</v>
      </c>
      <c r="AX120" s="37">
        <v>2115009403831.5601</v>
      </c>
      <c r="AY120" s="38"/>
      <c r="AZ120" s="39">
        <f>E120-(AI120+AV120)</f>
        <v>0</v>
      </c>
    </row>
    <row r="121" spans="1:52" x14ac:dyDescent="0.25">
      <c r="A121" s="32" t="s">
        <v>281</v>
      </c>
      <c r="B121" s="33" t="s">
        <v>282</v>
      </c>
      <c r="C121" s="34" t="s">
        <v>1152</v>
      </c>
      <c r="D121" s="34" t="s">
        <v>1151</v>
      </c>
      <c r="E121" s="35">
        <f>F121+O121+R121+Z121+AB121+AG121</f>
        <v>2752153765290.6724</v>
      </c>
      <c r="F121" s="36">
        <f>SUM(G121:N121)</f>
        <v>139036224313.72211</v>
      </c>
      <c r="G121" s="37">
        <v>25711101886.970001</v>
      </c>
      <c r="H121" s="38"/>
      <c r="I121" s="37">
        <v>108674756599.59</v>
      </c>
      <c r="J121" s="38"/>
      <c r="K121" s="38"/>
      <c r="L121" s="37">
        <v>1316538036.6721001</v>
      </c>
      <c r="M121" s="37">
        <v>3333827790.4899998</v>
      </c>
      <c r="N121" s="38"/>
      <c r="O121" s="36">
        <f>SUM(P121:Q121)</f>
        <v>11703890498</v>
      </c>
      <c r="P121" s="38"/>
      <c r="Q121" s="37">
        <v>11703890498</v>
      </c>
      <c r="R121" s="36">
        <f>SUM(S121:Y121)</f>
        <v>2502923287326.3701</v>
      </c>
      <c r="S121" s="37">
        <v>93059623138</v>
      </c>
      <c r="T121" s="37">
        <v>329534375901.40002</v>
      </c>
      <c r="U121" s="37">
        <v>391650991444.34998</v>
      </c>
      <c r="V121" s="37">
        <v>2245612925938</v>
      </c>
      <c r="W121" s="37">
        <v>29448104286.93</v>
      </c>
      <c r="X121" s="37">
        <v>163133632502.06</v>
      </c>
      <c r="Y121" s="37">
        <v>-749516365884.37</v>
      </c>
      <c r="Z121" s="36">
        <f>SUM(AA121)</f>
        <v>0</v>
      </c>
      <c r="AA121" s="38"/>
      <c r="AB121" s="36">
        <f>SUM(AC121:AF121)</f>
        <v>98490363152.580002</v>
      </c>
      <c r="AC121" s="38"/>
      <c r="AD121" s="38"/>
      <c r="AE121" s="37">
        <v>23413665515.740002</v>
      </c>
      <c r="AF121" s="37">
        <v>75076697636.839996</v>
      </c>
      <c r="AG121" s="36">
        <f>SUM(AH121)</f>
        <v>0</v>
      </c>
      <c r="AH121" s="38"/>
      <c r="AI121" s="35">
        <f>AJ121+AQ121+AT121</f>
        <v>292752569195.87</v>
      </c>
      <c r="AJ121" s="36">
        <f>SUM(AK121:AP121)</f>
        <v>220534429302.69998</v>
      </c>
      <c r="AK121" s="38"/>
      <c r="AL121" s="38"/>
      <c r="AM121" s="37">
        <v>144436278356.32999</v>
      </c>
      <c r="AN121" s="37">
        <v>26780951.370000001</v>
      </c>
      <c r="AO121" s="37">
        <v>8798339518</v>
      </c>
      <c r="AP121" s="37">
        <v>67273030477</v>
      </c>
      <c r="AQ121" s="36">
        <f>SUM(AR121:AS121)</f>
        <v>72218139893.169998</v>
      </c>
      <c r="AR121" s="37">
        <v>72218139893.169998</v>
      </c>
      <c r="AS121" s="38"/>
      <c r="AT121" s="36">
        <f>AU121</f>
        <v>0</v>
      </c>
      <c r="AU121" s="38"/>
      <c r="AV121" s="35">
        <f>AW121</f>
        <v>2459401196094.7998</v>
      </c>
      <c r="AW121" s="36">
        <f>SUM(AX121:AY121)</f>
        <v>2459401196094.7998</v>
      </c>
      <c r="AX121" s="37">
        <v>2459401196094.7998</v>
      </c>
      <c r="AY121" s="38"/>
      <c r="AZ121" s="39">
        <f>E121-(AI121+AV121)</f>
        <v>0</v>
      </c>
    </row>
    <row r="122" spans="1:52" x14ac:dyDescent="0.25">
      <c r="A122" s="32" t="s">
        <v>283</v>
      </c>
      <c r="B122" s="33" t="s">
        <v>284</v>
      </c>
      <c r="C122" s="34" t="s">
        <v>1152</v>
      </c>
      <c r="D122" s="34" t="s">
        <v>1151</v>
      </c>
      <c r="E122" s="35">
        <f>F122+O122+R122+Z122+AB122+AG122</f>
        <v>2005436170499.7625</v>
      </c>
      <c r="F122" s="36">
        <f>SUM(G122:N122)</f>
        <v>120245925435.98679</v>
      </c>
      <c r="G122" s="37">
        <v>48188858116.440002</v>
      </c>
      <c r="H122" s="38"/>
      <c r="I122" s="37">
        <v>24465853775.5</v>
      </c>
      <c r="J122" s="38"/>
      <c r="K122" s="38"/>
      <c r="L122" s="37">
        <v>698121582.92349994</v>
      </c>
      <c r="M122" s="37">
        <v>46893091961.123299</v>
      </c>
      <c r="N122" s="38"/>
      <c r="O122" s="36">
        <f>SUM(P122:Q122)</f>
        <v>6000000000</v>
      </c>
      <c r="P122" s="38"/>
      <c r="Q122" s="37">
        <v>6000000000</v>
      </c>
      <c r="R122" s="36">
        <f>SUM(S122:Y122)</f>
        <v>1839578949795.8457</v>
      </c>
      <c r="S122" s="37">
        <v>63420461423.949997</v>
      </c>
      <c r="T122" s="37">
        <v>256465224388.38599</v>
      </c>
      <c r="U122" s="37">
        <v>446511770923.02002</v>
      </c>
      <c r="V122" s="37">
        <v>1812531578692.4221</v>
      </c>
      <c r="W122" s="37">
        <v>53561022999.769997</v>
      </c>
      <c r="X122" s="37">
        <v>24453766983</v>
      </c>
      <c r="Y122" s="37">
        <v>-817364875614.70276</v>
      </c>
      <c r="Z122" s="36">
        <f>SUM(AA122)</f>
        <v>0</v>
      </c>
      <c r="AA122" s="38"/>
      <c r="AB122" s="36">
        <f>SUM(AC122:AF122)</f>
        <v>39611295267.93</v>
      </c>
      <c r="AC122" s="38"/>
      <c r="AD122" s="38"/>
      <c r="AE122" s="37">
        <v>2033511800</v>
      </c>
      <c r="AF122" s="37">
        <v>37577783467.93</v>
      </c>
      <c r="AG122" s="36">
        <f>SUM(AH122)</f>
        <v>0</v>
      </c>
      <c r="AH122" s="38"/>
      <c r="AI122" s="35">
        <f>AJ122+AQ122+AT122</f>
        <v>5155836975</v>
      </c>
      <c r="AJ122" s="36">
        <f>SUM(AK122:AP122)</f>
        <v>5155836975</v>
      </c>
      <c r="AK122" s="37">
        <v>21516716</v>
      </c>
      <c r="AL122" s="38"/>
      <c r="AM122" s="38"/>
      <c r="AN122" s="37">
        <v>24266000</v>
      </c>
      <c r="AO122" s="37">
        <v>4232936963</v>
      </c>
      <c r="AP122" s="37">
        <v>877117296</v>
      </c>
      <c r="AQ122" s="36">
        <f>SUM(AR122:AS122)</f>
        <v>0</v>
      </c>
      <c r="AR122" s="38"/>
      <c r="AS122" s="38"/>
      <c r="AT122" s="36">
        <f>AU122</f>
        <v>0</v>
      </c>
      <c r="AU122" s="38"/>
      <c r="AV122" s="35">
        <f>AW122</f>
        <v>2000280333524.7622</v>
      </c>
      <c r="AW122" s="36">
        <f>SUM(AX122:AY122)</f>
        <v>2000280333524.7622</v>
      </c>
      <c r="AX122" s="37">
        <v>2000280333524.7622</v>
      </c>
      <c r="AY122" s="38"/>
      <c r="AZ122" s="39">
        <f>E122-(AI122+AV122)</f>
        <v>0</v>
      </c>
    </row>
    <row r="123" spans="1:52" x14ac:dyDescent="0.25">
      <c r="A123" s="32" t="s">
        <v>285</v>
      </c>
      <c r="B123" s="33" t="s">
        <v>1159</v>
      </c>
      <c r="C123" s="34" t="s">
        <v>1150</v>
      </c>
      <c r="D123" s="34" t="s">
        <v>1154</v>
      </c>
      <c r="E123" s="35">
        <f>F123+O123+R123+Z123+AB123+AG123</f>
        <v>6060551459845.6797</v>
      </c>
      <c r="F123" s="36">
        <f>SUM(G123:N123)</f>
        <v>174213584241.79001</v>
      </c>
      <c r="G123" s="37">
        <v>29072636817.449997</v>
      </c>
      <c r="H123" s="38"/>
      <c r="I123" s="37">
        <v>30704481049</v>
      </c>
      <c r="J123" s="37">
        <v>54426608305.230003</v>
      </c>
      <c r="K123" s="37">
        <v>-4213916316.23</v>
      </c>
      <c r="L123" s="37">
        <v>87458333.329999998</v>
      </c>
      <c r="M123" s="37">
        <v>64136316053.010002</v>
      </c>
      <c r="N123" s="38"/>
      <c r="O123" s="36">
        <f>SUM(P123:Q123)</f>
        <v>372285989815.96997</v>
      </c>
      <c r="P123" s="37">
        <v>0</v>
      </c>
      <c r="Q123" s="37">
        <v>372285989815.96997</v>
      </c>
      <c r="R123" s="36">
        <f>SUM(S123:Y123)</f>
        <v>5389629655961.8301</v>
      </c>
      <c r="S123" s="37">
        <v>852433221858.39001</v>
      </c>
      <c r="T123" s="37">
        <v>1131105429248.8999</v>
      </c>
      <c r="U123" s="37">
        <v>1545748147008.76</v>
      </c>
      <c r="V123" s="37">
        <v>2885509865539.8398</v>
      </c>
      <c r="W123" s="37">
        <v>210393711046.79001</v>
      </c>
      <c r="X123" s="37">
        <v>46297466561.709999</v>
      </c>
      <c r="Y123" s="37">
        <v>-1281858185302.5601</v>
      </c>
      <c r="Z123" s="36">
        <f>SUM(AA123)</f>
        <v>0</v>
      </c>
      <c r="AA123" s="38"/>
      <c r="AB123" s="36">
        <f>SUM(AC123:AF123)</f>
        <v>124422229826.09001</v>
      </c>
      <c r="AC123" s="37">
        <v>639683946</v>
      </c>
      <c r="AD123" s="38"/>
      <c r="AE123" s="37">
        <v>1530819500</v>
      </c>
      <c r="AF123" s="37">
        <v>122251726380.09001</v>
      </c>
      <c r="AG123" s="36">
        <f>SUM(AH123)</f>
        <v>0</v>
      </c>
      <c r="AH123" s="38"/>
      <c r="AI123" s="35">
        <f>AJ123+AQ123+AT123</f>
        <v>433283769352.54004</v>
      </c>
      <c r="AJ123" s="36">
        <f>SUM(AK123:AP123)</f>
        <v>433016136652.54004</v>
      </c>
      <c r="AK123" s="37">
        <v>170177249974.79001</v>
      </c>
      <c r="AL123" s="37"/>
      <c r="AM123" s="37"/>
      <c r="AN123" s="37">
        <v>6760416.6699999999</v>
      </c>
      <c r="AO123" s="37">
        <v>10381188393</v>
      </c>
      <c r="AP123" s="37">
        <v>252450937868.07999</v>
      </c>
      <c r="AQ123" s="36">
        <f>SUM(AR123:AS123)</f>
        <v>267632700</v>
      </c>
      <c r="AR123" s="37">
        <v>267632700</v>
      </c>
      <c r="AS123" s="38"/>
      <c r="AT123" s="36">
        <f>AU123</f>
        <v>0</v>
      </c>
      <c r="AU123" s="38"/>
      <c r="AV123" s="35">
        <f>AW123</f>
        <v>5627267690493.1396</v>
      </c>
      <c r="AW123" s="36">
        <f>SUM(AX123:AY123)</f>
        <v>5627267690493.1396</v>
      </c>
      <c r="AX123" s="37">
        <v>5627267690493.1396</v>
      </c>
      <c r="AY123" s="38"/>
      <c r="AZ123" s="39">
        <f>E123-(AI123+AV123)</f>
        <v>0</v>
      </c>
    </row>
    <row r="124" spans="1:52" x14ac:dyDescent="0.25">
      <c r="A124" s="40" t="s">
        <v>286</v>
      </c>
      <c r="B124" s="33" t="s">
        <v>287</v>
      </c>
      <c r="C124" s="34" t="s">
        <v>1150</v>
      </c>
      <c r="D124" s="34" t="s">
        <v>1151</v>
      </c>
      <c r="E124" s="35">
        <f>F124+O124+R124+Z124+AB124+AG124</f>
        <v>1311632691534.3625</v>
      </c>
      <c r="F124" s="36">
        <f>SUM(G124:N124)</f>
        <v>70048778709.906708</v>
      </c>
      <c r="G124" s="37">
        <v>30834133064.800003</v>
      </c>
      <c r="H124" s="38"/>
      <c r="I124" s="37">
        <v>31527281774.129898</v>
      </c>
      <c r="J124" s="38"/>
      <c r="K124" s="38"/>
      <c r="L124" s="37">
        <v>298935074.97680002</v>
      </c>
      <c r="M124" s="37">
        <v>7388428796</v>
      </c>
      <c r="N124" s="38"/>
      <c r="O124" s="36">
        <f>SUM(P124:Q124)</f>
        <v>52352112074.419998</v>
      </c>
      <c r="P124" s="38"/>
      <c r="Q124" s="37">
        <v>52352112074.419998</v>
      </c>
      <c r="R124" s="36">
        <f>SUM(S124:Y124)</f>
        <v>1096651697146.0558</v>
      </c>
      <c r="S124" s="37">
        <v>148396530498</v>
      </c>
      <c r="T124" s="37">
        <v>272562290905.45999</v>
      </c>
      <c r="U124" s="37">
        <v>538174629522.53583</v>
      </c>
      <c r="V124" s="37">
        <v>829458917949.93994</v>
      </c>
      <c r="W124" s="37">
        <v>15792575145.549999</v>
      </c>
      <c r="X124" s="37">
        <v>22636635180</v>
      </c>
      <c r="Y124" s="37">
        <v>-730369882055.43005</v>
      </c>
      <c r="Z124" s="36">
        <f>SUM(AA124)</f>
        <v>0</v>
      </c>
      <c r="AA124" s="38"/>
      <c r="AB124" s="36">
        <f>SUM(AC124:AF124)</f>
        <v>92580103603.979996</v>
      </c>
      <c r="AC124" s="38"/>
      <c r="AD124" s="38"/>
      <c r="AE124" s="37">
        <v>580756835</v>
      </c>
      <c r="AF124" s="37">
        <v>91999346768.979996</v>
      </c>
      <c r="AG124" s="36">
        <f>SUM(AH124)</f>
        <v>0</v>
      </c>
      <c r="AH124" s="38"/>
      <c r="AI124" s="35">
        <f>AJ124+AQ124+AT124</f>
        <v>10114577021</v>
      </c>
      <c r="AJ124" s="36">
        <f>SUM(AK124:AP124)</f>
        <v>10114577021</v>
      </c>
      <c r="AK124" s="37">
        <v>8165881</v>
      </c>
      <c r="AL124" s="38"/>
      <c r="AM124" s="38"/>
      <c r="AN124" s="38"/>
      <c r="AO124" s="37">
        <v>421910766</v>
      </c>
      <c r="AP124" s="37">
        <v>9684500374</v>
      </c>
      <c r="AQ124" s="36">
        <f>SUM(AR124:AS124)</f>
        <v>0</v>
      </c>
      <c r="AR124" s="38"/>
      <c r="AS124" s="38"/>
      <c r="AT124" s="36">
        <f>AU124</f>
        <v>0</v>
      </c>
      <c r="AU124" s="38"/>
      <c r="AV124" s="35">
        <f>AW124</f>
        <v>1301518114513.3599</v>
      </c>
      <c r="AW124" s="36">
        <f>SUM(AX124:AY124)</f>
        <v>1301518114513.3599</v>
      </c>
      <c r="AX124" s="37">
        <v>1301518114513.3599</v>
      </c>
      <c r="AY124" s="38"/>
      <c r="AZ124" s="39">
        <f>E124-(AI124+AV124)</f>
        <v>2.685546875E-3</v>
      </c>
    </row>
    <row r="125" spans="1:52" x14ac:dyDescent="0.25">
      <c r="A125" s="40" t="s">
        <v>288</v>
      </c>
      <c r="B125" s="33" t="s">
        <v>289</v>
      </c>
      <c r="C125" s="34" t="s">
        <v>1150</v>
      </c>
      <c r="D125" s="34" t="s">
        <v>1151</v>
      </c>
      <c r="E125" s="35">
        <f>F125+O125+R125+Z125+AB125+AG125</f>
        <v>1724767982368.53</v>
      </c>
      <c r="F125" s="36">
        <f>SUM(G125:N125)</f>
        <v>107154435455.62</v>
      </c>
      <c r="G125" s="37">
        <v>50253730857</v>
      </c>
      <c r="H125" s="38"/>
      <c r="I125" s="37">
        <v>43498864220.209999</v>
      </c>
      <c r="J125" s="38"/>
      <c r="K125" s="38"/>
      <c r="L125" s="37">
        <v>230837470.41</v>
      </c>
      <c r="M125" s="37">
        <v>13171002908</v>
      </c>
      <c r="N125" s="38"/>
      <c r="O125" s="36">
        <f>SUM(P125:Q125)</f>
        <v>24452694787.869999</v>
      </c>
      <c r="P125" s="38"/>
      <c r="Q125" s="37">
        <v>24452694787.869999</v>
      </c>
      <c r="R125" s="36">
        <f>SUM(S125:Y125)</f>
        <v>1549925775286.04</v>
      </c>
      <c r="S125" s="37">
        <v>284378408223</v>
      </c>
      <c r="T125" s="37">
        <v>287969793214.06</v>
      </c>
      <c r="U125" s="37">
        <v>603788280651.70996</v>
      </c>
      <c r="V125" s="37">
        <v>1598743226155.46</v>
      </c>
      <c r="W125" s="37">
        <v>44401343125</v>
      </c>
      <c r="X125" s="37">
        <v>11050865093.41</v>
      </c>
      <c r="Y125" s="37">
        <v>-1280406141176.6001</v>
      </c>
      <c r="Z125" s="36">
        <f>SUM(AA125)</f>
        <v>0</v>
      </c>
      <c r="AA125" s="38"/>
      <c r="AB125" s="36">
        <f>SUM(AC125:AF125)</f>
        <v>43235076839</v>
      </c>
      <c r="AC125" s="38"/>
      <c r="AD125" s="38"/>
      <c r="AE125" s="37">
        <v>2185846083</v>
      </c>
      <c r="AF125" s="37">
        <v>41049230756</v>
      </c>
      <c r="AG125" s="36">
        <f>SUM(AH125)</f>
        <v>0</v>
      </c>
      <c r="AH125" s="38"/>
      <c r="AI125" s="35">
        <f>AJ125+AQ125+AT125</f>
        <v>11800806342</v>
      </c>
      <c r="AJ125" s="36">
        <f>SUM(AK125:AP125)</f>
        <v>11800806342</v>
      </c>
      <c r="AK125" s="37">
        <v>87287724</v>
      </c>
      <c r="AL125" s="38"/>
      <c r="AM125" s="38"/>
      <c r="AN125" s="38"/>
      <c r="AO125" s="37">
        <v>749287820</v>
      </c>
      <c r="AP125" s="37">
        <v>10964230798</v>
      </c>
      <c r="AQ125" s="36">
        <f>SUM(AR125:AS125)</f>
        <v>0</v>
      </c>
      <c r="AR125" s="38"/>
      <c r="AS125" s="38"/>
      <c r="AT125" s="36">
        <f>AU125</f>
        <v>0</v>
      </c>
      <c r="AU125" s="38"/>
      <c r="AV125" s="35">
        <f>AW125</f>
        <v>1712967176026.53</v>
      </c>
      <c r="AW125" s="36">
        <f>SUM(AX125:AY125)</f>
        <v>1712967176026.53</v>
      </c>
      <c r="AX125" s="37">
        <v>1712967176026.53</v>
      </c>
      <c r="AY125" s="38"/>
      <c r="AZ125" s="39">
        <f>E125-(AI125+AV125)</f>
        <v>0</v>
      </c>
    </row>
    <row r="126" spans="1:52" x14ac:dyDescent="0.25">
      <c r="A126" s="40" t="s">
        <v>290</v>
      </c>
      <c r="B126" s="33" t="s">
        <v>291</v>
      </c>
      <c r="C126" s="34" t="s">
        <v>1150</v>
      </c>
      <c r="D126" s="34" t="s">
        <v>1151</v>
      </c>
      <c r="E126" s="35">
        <f>F126+O126+R126+Z126+AB126+AG126</f>
        <v>1632809939154.7205</v>
      </c>
      <c r="F126" s="36">
        <f>SUM(G126:N126)</f>
        <v>92258264882.470001</v>
      </c>
      <c r="G126" s="37">
        <v>39521867211.400002</v>
      </c>
      <c r="H126" s="38"/>
      <c r="I126" s="37">
        <v>40627781813.620003</v>
      </c>
      <c r="J126" s="38"/>
      <c r="K126" s="38"/>
      <c r="L126" s="37">
        <v>212710597.97</v>
      </c>
      <c r="M126" s="37">
        <v>11895905259.48</v>
      </c>
      <c r="N126" s="38"/>
      <c r="O126" s="36">
        <f>SUM(P126:Q126)</f>
        <v>42253099171.43</v>
      </c>
      <c r="P126" s="37">
        <v>2392024837</v>
      </c>
      <c r="Q126" s="37">
        <v>39861074334.43</v>
      </c>
      <c r="R126" s="36">
        <f>SUM(S126:Y126)</f>
        <v>1469731729422.4504</v>
      </c>
      <c r="S126" s="37">
        <v>223086838060.23001</v>
      </c>
      <c r="T126" s="37">
        <v>379289108878.78998</v>
      </c>
      <c r="U126" s="37">
        <v>727848504365.34998</v>
      </c>
      <c r="V126" s="37">
        <v>1118477105987.1201</v>
      </c>
      <c r="W126" s="37">
        <v>35810760513.540001</v>
      </c>
      <c r="X126" s="37">
        <v>38674799214.449997</v>
      </c>
      <c r="Y126" s="37">
        <v>-1053455387597.03</v>
      </c>
      <c r="Z126" s="36">
        <f>SUM(AA126)</f>
        <v>0</v>
      </c>
      <c r="AA126" s="38"/>
      <c r="AB126" s="36">
        <f>SUM(AC126:AF126)</f>
        <v>28566845678.369999</v>
      </c>
      <c r="AC126" s="37">
        <v>133256550</v>
      </c>
      <c r="AD126" s="38"/>
      <c r="AE126" s="37">
        <v>621003000</v>
      </c>
      <c r="AF126" s="37">
        <v>27812586128.369999</v>
      </c>
      <c r="AG126" s="36">
        <f>SUM(AH126)</f>
        <v>0</v>
      </c>
      <c r="AH126" s="38"/>
      <c r="AI126" s="35">
        <f>AJ126+AQ126+AT126</f>
        <v>25088357751.84</v>
      </c>
      <c r="AJ126" s="36">
        <f>SUM(AK126:AP126)</f>
        <v>25088357751.84</v>
      </c>
      <c r="AK126" s="38"/>
      <c r="AL126" s="38"/>
      <c r="AM126" s="37">
        <v>2000000000</v>
      </c>
      <c r="AN126" s="37">
        <v>176611013.5</v>
      </c>
      <c r="AO126" s="37">
        <v>679275300</v>
      </c>
      <c r="AP126" s="37">
        <v>22232471438.34</v>
      </c>
      <c r="AQ126" s="36">
        <f>SUM(AR126:AS126)</f>
        <v>0</v>
      </c>
      <c r="AR126" s="38"/>
      <c r="AS126" s="38"/>
      <c r="AT126" s="36">
        <f>AU126</f>
        <v>0</v>
      </c>
      <c r="AU126" s="38"/>
      <c r="AV126" s="35">
        <f>AW126</f>
        <v>1607721581402.8799</v>
      </c>
      <c r="AW126" s="36">
        <f>SUM(AX126:AY126)</f>
        <v>1607721581402.8799</v>
      </c>
      <c r="AX126" s="37">
        <v>1607721581402.8799</v>
      </c>
      <c r="AY126" s="38"/>
      <c r="AZ126" s="39">
        <f>E126-(AI126+AV126)</f>
        <v>0</v>
      </c>
    </row>
    <row r="127" spans="1:52" x14ac:dyDescent="0.25">
      <c r="A127" s="40" t="s">
        <v>292</v>
      </c>
      <c r="B127" s="33" t="s">
        <v>293</v>
      </c>
      <c r="C127" s="34" t="s">
        <v>1152</v>
      </c>
      <c r="D127" s="34" t="s">
        <v>1151</v>
      </c>
      <c r="E127" s="35">
        <f>F127+O127+R127+Z127+AB127+AG127</f>
        <v>1839499819214.2595</v>
      </c>
      <c r="F127" s="36">
        <f>SUM(G127:N127)</f>
        <v>201258194577.67987</v>
      </c>
      <c r="G127" s="37">
        <v>94191044371.199997</v>
      </c>
      <c r="H127" s="38"/>
      <c r="I127" s="37">
        <v>98547646050.729996</v>
      </c>
      <c r="J127" s="38"/>
      <c r="K127" s="38"/>
      <c r="L127" s="37">
        <v>433413122.32999998</v>
      </c>
      <c r="M127" s="37">
        <v>8086091033.4198999</v>
      </c>
      <c r="N127" s="38"/>
      <c r="O127" s="36">
        <f>SUM(P127:Q127)</f>
        <v>86150920389.699997</v>
      </c>
      <c r="P127" s="37">
        <v>11137983610</v>
      </c>
      <c r="Q127" s="37">
        <v>75012936779.699997</v>
      </c>
      <c r="R127" s="36">
        <f>SUM(S127:Y127)</f>
        <v>1447716283246.8796</v>
      </c>
      <c r="S127" s="37">
        <v>485368635693</v>
      </c>
      <c r="T127" s="37">
        <v>344757763637.5</v>
      </c>
      <c r="U127" s="37">
        <v>432432227951.94</v>
      </c>
      <c r="V127" s="37">
        <v>1501587544584.7</v>
      </c>
      <c r="W127" s="37">
        <v>62570338253.160004</v>
      </c>
      <c r="X127" s="37">
        <v>15409285623.280001</v>
      </c>
      <c r="Y127" s="37">
        <v>-1394409512496.7</v>
      </c>
      <c r="Z127" s="36">
        <f>SUM(AA127)</f>
        <v>0</v>
      </c>
      <c r="AA127" s="38"/>
      <c r="AB127" s="36">
        <f>SUM(AC127:AF127)</f>
        <v>104374421000</v>
      </c>
      <c r="AC127" s="37">
        <v>19082000</v>
      </c>
      <c r="AD127" s="37">
        <v>102559672000</v>
      </c>
      <c r="AE127" s="37">
        <v>1795667000</v>
      </c>
      <c r="AF127" s="38"/>
      <c r="AG127" s="36">
        <f>SUM(AH127)</f>
        <v>0</v>
      </c>
      <c r="AH127" s="38"/>
      <c r="AI127" s="35">
        <f>AJ127+AQ127+AT127</f>
        <v>22903575068.719902</v>
      </c>
      <c r="AJ127" s="36">
        <f>SUM(AK127:AP127)</f>
        <v>22903575068.719902</v>
      </c>
      <c r="AK127" s="37">
        <v>1299876892</v>
      </c>
      <c r="AL127" s="37">
        <v>104223999.9999</v>
      </c>
      <c r="AM127" s="38"/>
      <c r="AN127" s="37">
        <v>718735686.72000003</v>
      </c>
      <c r="AO127" s="37">
        <v>10518010907</v>
      </c>
      <c r="AP127" s="37">
        <v>10262727583</v>
      </c>
      <c r="AQ127" s="36">
        <f>SUM(AR127:AS127)</f>
        <v>0</v>
      </c>
      <c r="AR127" s="38"/>
      <c r="AS127" s="38"/>
      <c r="AT127" s="36">
        <f>AU127</f>
        <v>0</v>
      </c>
      <c r="AU127" s="38"/>
      <c r="AV127" s="35">
        <f>AW127</f>
        <v>1816596244145.6001</v>
      </c>
      <c r="AW127" s="36">
        <f>SUM(AX127:AY127)</f>
        <v>1816596244145.6001</v>
      </c>
      <c r="AX127" s="37">
        <v>1816596244145.6001</v>
      </c>
      <c r="AY127" s="38"/>
      <c r="AZ127" s="39">
        <f>E127-(AI127+AV127)</f>
        <v>-6.0546875E-2</v>
      </c>
    </row>
    <row r="128" spans="1:52" x14ac:dyDescent="0.25">
      <c r="A128" s="40" t="s">
        <v>294</v>
      </c>
      <c r="B128" s="33" t="s">
        <v>295</v>
      </c>
      <c r="C128" s="34" t="s">
        <v>1150</v>
      </c>
      <c r="D128" s="34" t="s">
        <v>1151</v>
      </c>
      <c r="E128" s="35">
        <f>F128+O128+R128+Z128+AB128+AG128</f>
        <v>1272805893646.0278</v>
      </c>
      <c r="F128" s="36">
        <f>SUM(G128:N128)</f>
        <v>68960993901.609802</v>
      </c>
      <c r="G128" s="37">
        <v>41930194377.899803</v>
      </c>
      <c r="H128" s="38"/>
      <c r="I128" s="37">
        <v>17608003962.189999</v>
      </c>
      <c r="J128" s="38"/>
      <c r="K128" s="38"/>
      <c r="L128" s="38"/>
      <c r="M128" s="37">
        <v>9422795561.5200005</v>
      </c>
      <c r="N128" s="38"/>
      <c r="O128" s="36">
        <f>SUM(P128:Q128)</f>
        <v>17973850000</v>
      </c>
      <c r="P128" s="37">
        <v>2143850000</v>
      </c>
      <c r="Q128" s="37">
        <v>15830000000</v>
      </c>
      <c r="R128" s="36">
        <f>SUM(S128:Y128)</f>
        <v>1163504384501.3579</v>
      </c>
      <c r="S128" s="37">
        <v>70437039992.210007</v>
      </c>
      <c r="T128" s="37">
        <v>269111379819.63409</v>
      </c>
      <c r="U128" s="37">
        <v>613317188959.05005</v>
      </c>
      <c r="V128" s="37">
        <v>927741284764.55798</v>
      </c>
      <c r="W128" s="37">
        <v>39491407695.300003</v>
      </c>
      <c r="X128" s="37">
        <v>1524454100.9400001</v>
      </c>
      <c r="Y128" s="37">
        <v>-758118370830.33435</v>
      </c>
      <c r="Z128" s="36">
        <f>SUM(AA128)</f>
        <v>0</v>
      </c>
      <c r="AA128" s="38"/>
      <c r="AB128" s="36">
        <f>SUM(AC128:AF128)</f>
        <v>22366665243.060001</v>
      </c>
      <c r="AC128" s="38"/>
      <c r="AD128" s="38"/>
      <c r="AE128" s="37">
        <v>460150400</v>
      </c>
      <c r="AF128" s="37">
        <v>21906514843.060001</v>
      </c>
      <c r="AG128" s="36">
        <f>SUM(AH128)</f>
        <v>0</v>
      </c>
      <c r="AH128" s="38"/>
      <c r="AI128" s="35">
        <f>AJ128+AQ128+AT128</f>
        <v>61180976.979800001</v>
      </c>
      <c r="AJ128" s="36">
        <f>SUM(AK128:AP128)</f>
        <v>61180976.979800001</v>
      </c>
      <c r="AK128" s="37">
        <v>52109276.979800001</v>
      </c>
      <c r="AL128" s="38"/>
      <c r="AM128" s="38"/>
      <c r="AN128" s="38"/>
      <c r="AO128" s="38"/>
      <c r="AP128" s="37">
        <v>9071700</v>
      </c>
      <c r="AQ128" s="36">
        <f>SUM(AR128:AS128)</f>
        <v>0</v>
      </c>
      <c r="AR128" s="38"/>
      <c r="AS128" s="38"/>
      <c r="AT128" s="36">
        <f>AU128</f>
        <v>0</v>
      </c>
      <c r="AU128" s="38"/>
      <c r="AV128" s="35">
        <f>AW128</f>
        <v>1272744712669.0498</v>
      </c>
      <c r="AW128" s="36">
        <f>SUM(AX128:AY128)</f>
        <v>1272744712669.0498</v>
      </c>
      <c r="AX128" s="37">
        <v>1272744712669.0498</v>
      </c>
      <c r="AY128" s="38"/>
      <c r="AZ128" s="39">
        <f>E128-(AI128+AV128)</f>
        <v>0</v>
      </c>
    </row>
    <row r="129" spans="1:52" x14ac:dyDescent="0.25">
      <c r="A129" s="40" t="s">
        <v>296</v>
      </c>
      <c r="B129" s="33" t="s">
        <v>297</v>
      </c>
      <c r="C129" s="34" t="s">
        <v>1150</v>
      </c>
      <c r="D129" s="34" t="s">
        <v>1151</v>
      </c>
      <c r="E129" s="35">
        <f>F129+O129+R129+Z129+AB129+AG129</f>
        <v>1715456471746.46</v>
      </c>
      <c r="F129" s="36">
        <f>SUM(G129:N129)</f>
        <v>102997820764.87</v>
      </c>
      <c r="G129" s="37">
        <v>62647095218.220001</v>
      </c>
      <c r="H129" s="38"/>
      <c r="I129" s="37">
        <v>35106224445.169998</v>
      </c>
      <c r="J129" s="38"/>
      <c r="K129" s="38"/>
      <c r="L129" s="37">
        <v>9945205.4800000004</v>
      </c>
      <c r="M129" s="37">
        <v>5234555896</v>
      </c>
      <c r="N129" s="38"/>
      <c r="O129" s="36">
        <f>SUM(P129:Q129)</f>
        <v>16912409594.129999</v>
      </c>
      <c r="P129" s="38"/>
      <c r="Q129" s="37">
        <v>16912409594.129999</v>
      </c>
      <c r="R129" s="36">
        <f>SUM(S129:Y129)</f>
        <v>1570832304410.99</v>
      </c>
      <c r="S129" s="37">
        <v>126016795942</v>
      </c>
      <c r="T129" s="37">
        <v>330814671194.12</v>
      </c>
      <c r="U129" s="37">
        <v>493658584651.51001</v>
      </c>
      <c r="V129" s="37">
        <v>1193228548262.2</v>
      </c>
      <c r="W129" s="37">
        <v>36577396179.400002</v>
      </c>
      <c r="X129" s="37">
        <v>31226877380</v>
      </c>
      <c r="Y129" s="37">
        <v>-640690569198.23999</v>
      </c>
      <c r="Z129" s="36">
        <f>SUM(AA129)</f>
        <v>0</v>
      </c>
      <c r="AA129" s="38"/>
      <c r="AB129" s="36">
        <f>SUM(AC129:AF129)</f>
        <v>24713936976.470001</v>
      </c>
      <c r="AC129" s="37">
        <v>2310935431</v>
      </c>
      <c r="AD129" s="38"/>
      <c r="AE129" s="37">
        <v>25720000</v>
      </c>
      <c r="AF129" s="37">
        <v>22377281545.470001</v>
      </c>
      <c r="AG129" s="36">
        <f>SUM(AH129)</f>
        <v>0</v>
      </c>
      <c r="AH129" s="38"/>
      <c r="AI129" s="35">
        <f>AJ129+AQ129+AT129</f>
        <v>7267175067.7799997</v>
      </c>
      <c r="AJ129" s="36">
        <f>SUM(AK129:AP129)</f>
        <v>7267175067.7799997</v>
      </c>
      <c r="AK129" s="37">
        <v>45216575</v>
      </c>
      <c r="AL129" s="38"/>
      <c r="AM129" s="38"/>
      <c r="AN129" s="37">
        <v>32905291.780000001</v>
      </c>
      <c r="AO129" s="37">
        <v>357718131</v>
      </c>
      <c r="AP129" s="37">
        <v>6831335070</v>
      </c>
      <c r="AQ129" s="36">
        <f>SUM(AR129:AS129)</f>
        <v>0</v>
      </c>
      <c r="AR129" s="38"/>
      <c r="AS129" s="38"/>
      <c r="AT129" s="36">
        <f>AU129</f>
        <v>0</v>
      </c>
      <c r="AU129" s="38"/>
      <c r="AV129" s="35">
        <f>AW129</f>
        <v>1708189296678.7</v>
      </c>
      <c r="AW129" s="36">
        <f>SUM(AX129:AY129)</f>
        <v>1708189296678.7</v>
      </c>
      <c r="AX129" s="37">
        <v>1708189296678.7</v>
      </c>
      <c r="AY129" s="38"/>
      <c r="AZ129" s="39">
        <f>E129-(AI129+AV129)</f>
        <v>-2.001953125E-2</v>
      </c>
    </row>
    <row r="130" spans="1:52" x14ac:dyDescent="0.25">
      <c r="A130" s="40" t="s">
        <v>298</v>
      </c>
      <c r="B130" s="33" t="s">
        <v>299</v>
      </c>
      <c r="C130" s="34" t="s">
        <v>1150</v>
      </c>
      <c r="D130" s="34" t="s">
        <v>1151</v>
      </c>
      <c r="E130" s="35">
        <f>F130+O130+R130+Z130+AB130+AG130</f>
        <v>1777319933277.209</v>
      </c>
      <c r="F130" s="36">
        <f>SUM(G130:N130)</f>
        <v>68031293197.18</v>
      </c>
      <c r="G130" s="37">
        <v>17158377323.219999</v>
      </c>
      <c r="H130" s="38"/>
      <c r="I130" s="37">
        <v>37640135570.279999</v>
      </c>
      <c r="J130" s="38"/>
      <c r="K130" s="38"/>
      <c r="L130" s="37">
        <v>30880000</v>
      </c>
      <c r="M130" s="37">
        <v>13201900303.68</v>
      </c>
      <c r="N130" s="38"/>
      <c r="O130" s="36">
        <f>SUM(P130:Q130)</f>
        <v>48001678271.389999</v>
      </c>
      <c r="P130" s="37">
        <v>1169487584</v>
      </c>
      <c r="Q130" s="37">
        <v>46832190687.389999</v>
      </c>
      <c r="R130" s="36">
        <f>SUM(S130:Y130)</f>
        <v>1621148052856.6289</v>
      </c>
      <c r="S130" s="37">
        <v>130283479158.00999</v>
      </c>
      <c r="T130" s="37">
        <v>374161738317.90979</v>
      </c>
      <c r="U130" s="37">
        <v>643651623183.28003</v>
      </c>
      <c r="V130" s="37">
        <v>1277460173372.8601</v>
      </c>
      <c r="W130" s="37">
        <v>61167394424.529999</v>
      </c>
      <c r="X130" s="37">
        <v>34000776540.970001</v>
      </c>
      <c r="Y130" s="37">
        <v>-899577132140.93079</v>
      </c>
      <c r="Z130" s="36">
        <f>SUM(AA130)</f>
        <v>0</v>
      </c>
      <c r="AA130" s="38"/>
      <c r="AB130" s="36">
        <f>SUM(AC130:AF130)</f>
        <v>40138908952.010002</v>
      </c>
      <c r="AC130" s="37">
        <v>1159978008</v>
      </c>
      <c r="AD130" s="38"/>
      <c r="AE130" s="37">
        <v>3727145850</v>
      </c>
      <c r="AF130" s="37">
        <v>35251785094.010002</v>
      </c>
      <c r="AG130" s="36">
        <f>SUM(AH130)</f>
        <v>0</v>
      </c>
      <c r="AH130" s="38"/>
      <c r="AI130" s="35">
        <f>AJ130+AQ130+AT130</f>
        <v>53330498541.139999</v>
      </c>
      <c r="AJ130" s="36">
        <f>SUM(AK130:AP130)</f>
        <v>53330498541.139999</v>
      </c>
      <c r="AK130" s="37">
        <v>87063416</v>
      </c>
      <c r="AL130" s="38"/>
      <c r="AM130" s="38"/>
      <c r="AN130" s="38"/>
      <c r="AO130" s="37">
        <v>30101590691</v>
      </c>
      <c r="AP130" s="37">
        <v>23141844434.139999</v>
      </c>
      <c r="AQ130" s="36">
        <f>SUM(AR130:AS130)</f>
        <v>0</v>
      </c>
      <c r="AR130" s="38"/>
      <c r="AS130" s="38"/>
      <c r="AT130" s="36">
        <f>AU130</f>
        <v>0</v>
      </c>
      <c r="AU130" s="38"/>
      <c r="AV130" s="35">
        <f>AW130</f>
        <v>1723989434736.0696</v>
      </c>
      <c r="AW130" s="36">
        <f>SUM(AX130:AY130)</f>
        <v>1723989434736.0696</v>
      </c>
      <c r="AX130" s="37">
        <v>1723989434736.0696</v>
      </c>
      <c r="AY130" s="38"/>
      <c r="AZ130" s="39">
        <f>E130-(AI130+AV130)</f>
        <v>0</v>
      </c>
    </row>
    <row r="131" spans="1:52" x14ac:dyDescent="0.25">
      <c r="A131" s="40" t="s">
        <v>300</v>
      </c>
      <c r="B131" s="33" t="s">
        <v>301</v>
      </c>
      <c r="C131" s="34" t="s">
        <v>1150</v>
      </c>
      <c r="D131" s="34" t="s">
        <v>1151</v>
      </c>
      <c r="E131" s="35">
        <f>F131+O131+R131+Z131+AB131+AG131</f>
        <v>1625873802236.8203</v>
      </c>
      <c r="F131" s="36">
        <f>SUM(G131:N131)</f>
        <v>26717041634.240002</v>
      </c>
      <c r="G131" s="37">
        <v>5103510166.71</v>
      </c>
      <c r="H131" s="38"/>
      <c r="I131" s="37">
        <v>16724867968.940001</v>
      </c>
      <c r="J131" s="38"/>
      <c r="K131" s="38"/>
      <c r="L131" s="37">
        <v>142732739</v>
      </c>
      <c r="M131" s="37">
        <v>4745930759.5900002</v>
      </c>
      <c r="N131" s="38"/>
      <c r="O131" s="36">
        <f>SUM(P131:Q131)</f>
        <v>43135608627</v>
      </c>
      <c r="P131" s="38"/>
      <c r="Q131" s="37">
        <v>43135608627</v>
      </c>
      <c r="R131" s="36">
        <f>SUM(S131:Y131)</f>
        <v>1545549463491.5803</v>
      </c>
      <c r="S131" s="37">
        <v>280464491109</v>
      </c>
      <c r="T131" s="37">
        <v>277715068431.38</v>
      </c>
      <c r="U131" s="37">
        <v>558008962280.14001</v>
      </c>
      <c r="V131" s="37">
        <v>1169464792845.8</v>
      </c>
      <c r="W131" s="37">
        <v>122236727565.5</v>
      </c>
      <c r="X131" s="37">
        <v>24344715729</v>
      </c>
      <c r="Y131" s="37">
        <v>-886685294469.23999</v>
      </c>
      <c r="Z131" s="36">
        <f>SUM(AA131)</f>
        <v>0</v>
      </c>
      <c r="AA131" s="38"/>
      <c r="AB131" s="36">
        <f>SUM(AC131:AF131)</f>
        <v>10471688484</v>
      </c>
      <c r="AC131" s="37">
        <v>222277600</v>
      </c>
      <c r="AD131" s="38"/>
      <c r="AE131" s="37">
        <v>3147804360</v>
      </c>
      <c r="AF131" s="37">
        <v>7101606524</v>
      </c>
      <c r="AG131" s="36">
        <f>SUM(AH131)</f>
        <v>0</v>
      </c>
      <c r="AH131" s="38"/>
      <c r="AI131" s="35">
        <f>AJ131+AQ131+AT131</f>
        <v>41925256140.339996</v>
      </c>
      <c r="AJ131" s="36">
        <f>SUM(AK131:AP131)</f>
        <v>41925256140.339996</v>
      </c>
      <c r="AK131" s="37">
        <v>15438879</v>
      </c>
      <c r="AL131" s="38"/>
      <c r="AM131" s="38"/>
      <c r="AN131" s="37">
        <v>17633598889.009998</v>
      </c>
      <c r="AO131" s="37">
        <v>21307642</v>
      </c>
      <c r="AP131" s="37">
        <v>24254910730.330002</v>
      </c>
      <c r="AQ131" s="36">
        <f>SUM(AR131:AS131)</f>
        <v>0</v>
      </c>
      <c r="AR131" s="38"/>
      <c r="AS131" s="38"/>
      <c r="AT131" s="36">
        <f>AU131</f>
        <v>0</v>
      </c>
      <c r="AU131" s="38"/>
      <c r="AV131" s="35">
        <f>AW131</f>
        <v>1583948546096.5</v>
      </c>
      <c r="AW131" s="36">
        <f>SUM(AX131:AY131)</f>
        <v>1583948546096.5</v>
      </c>
      <c r="AX131" s="37">
        <v>1583948546096.5</v>
      </c>
      <c r="AY131" s="38"/>
      <c r="AZ131" s="39">
        <f>E131-(AI131+AV131)</f>
        <v>-1.9775390625E-2</v>
      </c>
    </row>
    <row r="132" spans="1:52" x14ac:dyDescent="0.25">
      <c r="A132" s="40" t="s">
        <v>302</v>
      </c>
      <c r="B132" s="33" t="s">
        <v>303</v>
      </c>
      <c r="C132" s="34" t="s">
        <v>1150</v>
      </c>
      <c r="D132" s="34" t="s">
        <v>1151</v>
      </c>
      <c r="E132" s="35">
        <f>F132+O132+R132+Z132+AB132+AG132</f>
        <v>1281086977233.4299</v>
      </c>
      <c r="F132" s="36">
        <f>SUM(G132:N132)</f>
        <v>81317769462.25</v>
      </c>
      <c r="G132" s="37">
        <v>35639202531.240005</v>
      </c>
      <c r="H132" s="38"/>
      <c r="I132" s="37">
        <v>27044229652.349998</v>
      </c>
      <c r="J132" s="38"/>
      <c r="K132" s="38"/>
      <c r="L132" s="38"/>
      <c r="M132" s="37">
        <v>18634337278.66</v>
      </c>
      <c r="N132" s="38"/>
      <c r="O132" s="36">
        <f>SUM(P132:Q132)</f>
        <v>36622093433.589996</v>
      </c>
      <c r="P132" s="38"/>
      <c r="Q132" s="37">
        <v>36622093433.589996</v>
      </c>
      <c r="R132" s="36">
        <f>SUM(S132:Y132)</f>
        <v>1128551575770.3999</v>
      </c>
      <c r="S132" s="37">
        <v>102662291438</v>
      </c>
      <c r="T132" s="37">
        <v>268017158584.88</v>
      </c>
      <c r="U132" s="37">
        <v>525942051403.01001</v>
      </c>
      <c r="V132" s="37">
        <v>1030206049308.2</v>
      </c>
      <c r="W132" s="37">
        <v>38336620498</v>
      </c>
      <c r="X132" s="37">
        <v>2917317000</v>
      </c>
      <c r="Y132" s="37">
        <v>-839529912461.68994</v>
      </c>
      <c r="Z132" s="36">
        <f>SUM(AA132)</f>
        <v>0</v>
      </c>
      <c r="AA132" s="38"/>
      <c r="AB132" s="36">
        <f>SUM(AC132:AF132)</f>
        <v>34595538567.190002</v>
      </c>
      <c r="AC132" s="38"/>
      <c r="AD132" s="38"/>
      <c r="AE132" s="37">
        <v>129245000</v>
      </c>
      <c r="AF132" s="37">
        <v>34466293567.190002</v>
      </c>
      <c r="AG132" s="36">
        <f>SUM(AH132)</f>
        <v>0</v>
      </c>
      <c r="AH132" s="38"/>
      <c r="AI132" s="35">
        <f>AJ132+AQ132+AT132</f>
        <v>7103495441.9499998</v>
      </c>
      <c r="AJ132" s="36">
        <f>SUM(AK132:AP132)</f>
        <v>7103495441.9499998</v>
      </c>
      <c r="AK132" s="37">
        <v>689082190</v>
      </c>
      <c r="AL132" s="38"/>
      <c r="AM132" s="38"/>
      <c r="AN132" s="38"/>
      <c r="AO132" s="37">
        <v>6123377816</v>
      </c>
      <c r="AP132" s="37">
        <v>291035435.94999999</v>
      </c>
      <c r="AQ132" s="36">
        <f>SUM(AR132:AS132)</f>
        <v>0</v>
      </c>
      <c r="AR132" s="38"/>
      <c r="AS132" s="38"/>
      <c r="AT132" s="36">
        <f>AU132</f>
        <v>0</v>
      </c>
      <c r="AU132" s="38"/>
      <c r="AV132" s="35">
        <f>AW132</f>
        <v>1273983481791.5</v>
      </c>
      <c r="AW132" s="36">
        <f>SUM(AX132:AY132)</f>
        <v>1273983481791.5</v>
      </c>
      <c r="AX132" s="37">
        <v>1273983481791.5</v>
      </c>
      <c r="AY132" s="38"/>
      <c r="AZ132" s="39">
        <f>E132-(AI132+AV132)</f>
        <v>-2.001953125E-2</v>
      </c>
    </row>
    <row r="133" spans="1:52" x14ac:dyDescent="0.25">
      <c r="A133" s="40" t="s">
        <v>304</v>
      </c>
      <c r="B133" s="33" t="s">
        <v>305</v>
      </c>
      <c r="C133" s="34" t="s">
        <v>1150</v>
      </c>
      <c r="D133" s="34" t="s">
        <v>1151</v>
      </c>
      <c r="E133" s="35">
        <f>F133+O133+R133+Z133+AB133+AG133</f>
        <v>1368625982380.9766</v>
      </c>
      <c r="F133" s="36">
        <f>SUM(G133:N133)</f>
        <v>63206799821.529999</v>
      </c>
      <c r="G133" s="37">
        <v>40119579469.25</v>
      </c>
      <c r="H133" s="38"/>
      <c r="I133" s="37">
        <v>17451299918.279999</v>
      </c>
      <c r="J133" s="38"/>
      <c r="K133" s="38"/>
      <c r="L133" s="38"/>
      <c r="M133" s="37">
        <v>5635920434</v>
      </c>
      <c r="N133" s="38"/>
      <c r="O133" s="36">
        <f>SUM(P133:Q133)</f>
        <v>53274047279.919998</v>
      </c>
      <c r="P133" s="37">
        <v>700000000</v>
      </c>
      <c r="Q133" s="37">
        <v>52574047279.919998</v>
      </c>
      <c r="R133" s="36">
        <f>SUM(S133:Y133)</f>
        <v>1239659604382.6167</v>
      </c>
      <c r="S133" s="37">
        <v>108714102991.12601</v>
      </c>
      <c r="T133" s="37">
        <v>253857633714.9006</v>
      </c>
      <c r="U133" s="37">
        <v>406544276341.73999</v>
      </c>
      <c r="V133" s="37">
        <v>913524708986.96997</v>
      </c>
      <c r="W133" s="37">
        <v>70414815721.940002</v>
      </c>
      <c r="X133" s="37">
        <v>17635034720.290001</v>
      </c>
      <c r="Y133" s="37">
        <v>-531030968094.34998</v>
      </c>
      <c r="Z133" s="36">
        <f>SUM(AA133)</f>
        <v>0</v>
      </c>
      <c r="AA133" s="38"/>
      <c r="AB133" s="36">
        <f>SUM(AC133:AF133)</f>
        <v>12485530896.91</v>
      </c>
      <c r="AC133" s="38"/>
      <c r="AD133" s="38"/>
      <c r="AE133" s="38"/>
      <c r="AF133" s="37">
        <v>12485530896.91</v>
      </c>
      <c r="AG133" s="36">
        <f>SUM(AH133)</f>
        <v>0</v>
      </c>
      <c r="AH133" s="38"/>
      <c r="AI133" s="35">
        <f>AJ133+AQ133+AT133</f>
        <v>178215982</v>
      </c>
      <c r="AJ133" s="36">
        <f>SUM(AK133:AP133)</f>
        <v>178215982</v>
      </c>
      <c r="AK133" s="38"/>
      <c r="AL133" s="38"/>
      <c r="AM133" s="38"/>
      <c r="AN133" s="37">
        <v>22000000</v>
      </c>
      <c r="AO133" s="37">
        <v>156215982</v>
      </c>
      <c r="AP133" s="38"/>
      <c r="AQ133" s="36">
        <f>SUM(AR133:AS133)</f>
        <v>0</v>
      </c>
      <c r="AR133" s="38"/>
      <c r="AS133" s="38"/>
      <c r="AT133" s="36">
        <f>AU133</f>
        <v>0</v>
      </c>
      <c r="AU133" s="38"/>
      <c r="AV133" s="35">
        <f>AW133</f>
        <v>1368447766398.98</v>
      </c>
      <c r="AW133" s="36">
        <f>SUM(AX133:AY133)</f>
        <v>1368447766398.98</v>
      </c>
      <c r="AX133" s="37">
        <v>1368447766398.98</v>
      </c>
      <c r="AY133" s="38"/>
      <c r="AZ133" s="39">
        <f>E133-(AI133+AV133)</f>
        <v>-3.41796875E-3</v>
      </c>
    </row>
    <row r="134" spans="1:52" x14ac:dyDescent="0.25">
      <c r="A134" s="32" t="s">
        <v>306</v>
      </c>
      <c r="B134" s="33" t="s">
        <v>1160</v>
      </c>
      <c r="C134" s="34" t="s">
        <v>1150</v>
      </c>
      <c r="D134" s="34" t="s">
        <v>1151</v>
      </c>
      <c r="E134" s="35">
        <f>F134+O134+R134+Z134+AB134+AG134</f>
        <v>9717052081267.5</v>
      </c>
      <c r="F134" s="36">
        <f>SUM(G134:N134)</f>
        <v>536678940746.05005</v>
      </c>
      <c r="G134" s="37">
        <v>336132388142.31006</v>
      </c>
      <c r="H134" s="38"/>
      <c r="I134" s="37">
        <v>72598701695.330002</v>
      </c>
      <c r="J134" s="38"/>
      <c r="K134" s="38"/>
      <c r="L134" s="37">
        <v>227458055</v>
      </c>
      <c r="M134" s="37">
        <v>127720392853.41</v>
      </c>
      <c r="N134" s="38"/>
      <c r="O134" s="36">
        <f>SUM(P134:Q134)</f>
        <v>426078274017.17999</v>
      </c>
      <c r="P134" s="37">
        <v>9455553225</v>
      </c>
      <c r="Q134" s="37">
        <v>416622720792.17999</v>
      </c>
      <c r="R134" s="36">
        <f>SUM(S134:Y134)</f>
        <v>8583721621939.3701</v>
      </c>
      <c r="S134" s="37">
        <v>842778681739.03003</v>
      </c>
      <c r="T134" s="37">
        <v>1775009788978.8</v>
      </c>
      <c r="U134" s="37">
        <v>3012518366951.7002</v>
      </c>
      <c r="V134" s="37">
        <v>6238558950839.9004</v>
      </c>
      <c r="W134" s="37">
        <v>213456699347.48999</v>
      </c>
      <c r="X134" s="37">
        <v>682269520184.75</v>
      </c>
      <c r="Y134" s="37">
        <v>-4180870386102.2998</v>
      </c>
      <c r="Z134" s="36">
        <f>SUM(AA134)</f>
        <v>0</v>
      </c>
      <c r="AA134" s="38"/>
      <c r="AB134" s="36">
        <f>SUM(AC134:AF134)</f>
        <v>170573244564.89999</v>
      </c>
      <c r="AC134" s="37">
        <v>35331737409.75</v>
      </c>
      <c r="AD134" s="38"/>
      <c r="AE134" s="37">
        <v>7461601500.7200003</v>
      </c>
      <c r="AF134" s="37">
        <v>127779905654.42999</v>
      </c>
      <c r="AG134" s="36">
        <f>SUM(AH134)</f>
        <v>0</v>
      </c>
      <c r="AH134" s="38"/>
      <c r="AI134" s="35">
        <f>AJ134+AQ134+AT134</f>
        <v>1102785690547.03</v>
      </c>
      <c r="AJ134" s="36">
        <f>SUM(AK134:AP134)</f>
        <v>740637712646.03003</v>
      </c>
      <c r="AK134" s="38"/>
      <c r="AL134" s="37">
        <v>6519993558</v>
      </c>
      <c r="AM134" s="37">
        <v>167263263747</v>
      </c>
      <c r="AN134" s="37">
        <v>1574421416.6700001</v>
      </c>
      <c r="AO134" s="37">
        <v>20000509502</v>
      </c>
      <c r="AP134" s="37">
        <v>545279524422.35999</v>
      </c>
      <c r="AQ134" s="36">
        <f>SUM(AR134:AS134)</f>
        <v>362147977901</v>
      </c>
      <c r="AR134" s="37">
        <v>362147977901</v>
      </c>
      <c r="AS134" s="38"/>
      <c r="AT134" s="36">
        <f>AU134</f>
        <v>0</v>
      </c>
      <c r="AU134" s="38"/>
      <c r="AV134" s="35">
        <f>AW134</f>
        <v>8614266390720.5</v>
      </c>
      <c r="AW134" s="36">
        <f>SUM(AX134:AY134)</f>
        <v>8614266390720.5</v>
      </c>
      <c r="AX134" s="37">
        <v>8614266390720.5</v>
      </c>
      <c r="AY134" s="38"/>
      <c r="AZ134" s="39">
        <f>E134-(AI134+AV134)</f>
        <v>-2.9296875E-2</v>
      </c>
    </row>
    <row r="135" spans="1:52" x14ac:dyDescent="0.25">
      <c r="A135" s="40" t="s">
        <v>307</v>
      </c>
      <c r="B135" s="33" t="s">
        <v>308</v>
      </c>
      <c r="C135" s="34" t="s">
        <v>1150</v>
      </c>
      <c r="D135" s="34" t="s">
        <v>1151</v>
      </c>
      <c r="E135" s="35">
        <f>F135+O135+R135+Z135+AB135+AG135</f>
        <v>2386359299711.79</v>
      </c>
      <c r="F135" s="36">
        <f>SUM(G135:N135)</f>
        <v>73020365862.419998</v>
      </c>
      <c r="G135" s="37">
        <v>36276493267.289993</v>
      </c>
      <c r="H135" s="38"/>
      <c r="I135" s="37">
        <v>24630101595.470001</v>
      </c>
      <c r="J135" s="38"/>
      <c r="K135" s="38"/>
      <c r="L135" s="37">
        <v>56499957.659999996</v>
      </c>
      <c r="M135" s="37">
        <v>12057271042</v>
      </c>
      <c r="N135" s="38"/>
      <c r="O135" s="36">
        <f>SUM(P135:Q135)</f>
        <v>34368029216.629997</v>
      </c>
      <c r="P135" s="37">
        <v>471636525.89999998</v>
      </c>
      <c r="Q135" s="37">
        <v>33896392690.73</v>
      </c>
      <c r="R135" s="36">
        <f>SUM(S135:Y135)</f>
        <v>2146424216484.9204</v>
      </c>
      <c r="S135" s="37">
        <v>264118084583</v>
      </c>
      <c r="T135" s="37">
        <v>354265399817.12</v>
      </c>
      <c r="U135" s="37">
        <v>764550589298.54004</v>
      </c>
      <c r="V135" s="37">
        <v>1791532901938.8699</v>
      </c>
      <c r="W135" s="37">
        <v>54126063287.389999</v>
      </c>
      <c r="X135" s="37">
        <v>13747567508</v>
      </c>
      <c r="Y135" s="37">
        <v>-1095916389948</v>
      </c>
      <c r="Z135" s="36">
        <f>SUM(AA135)</f>
        <v>0</v>
      </c>
      <c r="AA135" s="38"/>
      <c r="AB135" s="36">
        <f>SUM(AC135:AF135)</f>
        <v>132546688147.82001</v>
      </c>
      <c r="AC135" s="38"/>
      <c r="AD135" s="38"/>
      <c r="AE135" s="37">
        <v>482791730.11000001</v>
      </c>
      <c r="AF135" s="37">
        <v>132063896417.71001</v>
      </c>
      <c r="AG135" s="36">
        <f>SUM(AH135)</f>
        <v>0</v>
      </c>
      <c r="AH135" s="38"/>
      <c r="AI135" s="35">
        <f>AJ135+AQ135+AT135</f>
        <v>7957806792.4099998</v>
      </c>
      <c r="AJ135" s="36">
        <f>SUM(AK135:AP135)</f>
        <v>7655717191.4499998</v>
      </c>
      <c r="AK135" s="37">
        <v>90039389.450000003</v>
      </c>
      <c r="AL135" s="38"/>
      <c r="AM135" s="38"/>
      <c r="AN135" s="37">
        <v>210375000</v>
      </c>
      <c r="AO135" s="37">
        <v>7354106302</v>
      </c>
      <c r="AP135" s="37">
        <v>1196500</v>
      </c>
      <c r="AQ135" s="36">
        <f>SUM(AR135:AS135)</f>
        <v>302089600.95999998</v>
      </c>
      <c r="AR135" s="38"/>
      <c r="AS135" s="37">
        <v>302089600.95999998</v>
      </c>
      <c r="AT135" s="36">
        <f>AU135</f>
        <v>0</v>
      </c>
      <c r="AU135" s="37"/>
      <c r="AV135" s="35">
        <f>AW135</f>
        <v>2378401492919.3799</v>
      </c>
      <c r="AW135" s="36">
        <f>SUM(AX135:AY135)</f>
        <v>2378401492919.3799</v>
      </c>
      <c r="AX135" s="37">
        <v>2378401492919.3799</v>
      </c>
      <c r="AY135" s="38"/>
      <c r="AZ135" s="39">
        <f>E135-(AI135+AV135)</f>
        <v>0</v>
      </c>
    </row>
    <row r="136" spans="1:52" x14ac:dyDescent="0.25">
      <c r="A136" s="40" t="s">
        <v>309</v>
      </c>
      <c r="B136" s="33" t="s">
        <v>310</v>
      </c>
      <c r="C136" s="34" t="s">
        <v>1150</v>
      </c>
      <c r="D136" s="34" t="s">
        <v>1151</v>
      </c>
      <c r="E136" s="35">
        <f>F136+O136+R136+Z136+AB136+AG136</f>
        <v>3549948254040.0698</v>
      </c>
      <c r="F136" s="36">
        <f>SUM(G136:N136)</f>
        <v>415900992681.20306</v>
      </c>
      <c r="G136" s="37">
        <v>297957773994.27002</v>
      </c>
      <c r="H136" s="38"/>
      <c r="I136" s="37">
        <v>99725329275.602997</v>
      </c>
      <c r="J136" s="38"/>
      <c r="K136" s="38"/>
      <c r="L136" s="37">
        <v>211296149</v>
      </c>
      <c r="M136" s="37">
        <v>18006593262.330002</v>
      </c>
      <c r="N136" s="38"/>
      <c r="O136" s="36">
        <f>SUM(P136:Q136)</f>
        <v>36444133815.910004</v>
      </c>
      <c r="P136" s="38"/>
      <c r="Q136" s="37">
        <v>36444133815.910004</v>
      </c>
      <c r="R136" s="36">
        <f>SUM(S136:Y136)</f>
        <v>2480842168969.0269</v>
      </c>
      <c r="S136" s="37">
        <v>567320325695</v>
      </c>
      <c r="T136" s="37">
        <v>440446521126.53998</v>
      </c>
      <c r="U136" s="37">
        <v>1001219983158.5</v>
      </c>
      <c r="V136" s="37">
        <v>1794290722720</v>
      </c>
      <c r="W136" s="37">
        <v>236904877858.5</v>
      </c>
      <c r="X136" s="37">
        <v>23203918557.487</v>
      </c>
      <c r="Y136" s="37">
        <v>-1582544180147</v>
      </c>
      <c r="Z136" s="36">
        <f>SUM(AA136)</f>
        <v>0</v>
      </c>
      <c r="AA136" s="38"/>
      <c r="AB136" s="36">
        <f>SUM(AC136:AF136)</f>
        <v>616760958573.93005</v>
      </c>
      <c r="AC136" s="37">
        <v>2164662196.4299998</v>
      </c>
      <c r="AD136" s="38"/>
      <c r="AE136" s="37">
        <v>590793300</v>
      </c>
      <c r="AF136" s="37">
        <v>614005503077.5</v>
      </c>
      <c r="AG136" s="36">
        <f>SUM(AH136)</f>
        <v>0</v>
      </c>
      <c r="AH136" s="38"/>
      <c r="AI136" s="35">
        <f>AJ136+AQ136+AT136</f>
        <v>84229631767.559998</v>
      </c>
      <c r="AJ136" s="36">
        <f>SUM(AK136:AP136)</f>
        <v>84229631767.559998</v>
      </c>
      <c r="AK136" s="37">
        <v>1101457318.9000001</v>
      </c>
      <c r="AL136" s="37">
        <v>27936298</v>
      </c>
      <c r="AM136" s="37">
        <v>18120841800</v>
      </c>
      <c r="AN136" s="37">
        <v>847429569</v>
      </c>
      <c r="AO136" s="37">
        <v>39679736759.099998</v>
      </c>
      <c r="AP136" s="37">
        <v>24452230022.560001</v>
      </c>
      <c r="AQ136" s="36">
        <f>SUM(AR136:AS136)</f>
        <v>0</v>
      </c>
      <c r="AR136" s="38"/>
      <c r="AS136" s="38"/>
      <c r="AT136" s="36">
        <f>AU136</f>
        <v>0</v>
      </c>
      <c r="AU136" s="38"/>
      <c r="AV136" s="35">
        <f>AW136</f>
        <v>3465718622272.5</v>
      </c>
      <c r="AW136" s="36">
        <f>SUM(AX136:AY136)</f>
        <v>3465718622272.5</v>
      </c>
      <c r="AX136" s="37">
        <v>3465718622272.5</v>
      </c>
      <c r="AY136" s="38"/>
      <c r="AZ136" s="39">
        <f>E136-(AI136+AV136)</f>
        <v>9.765625E-3</v>
      </c>
    </row>
    <row r="137" spans="1:52" x14ac:dyDescent="0.25">
      <c r="A137" s="40" t="s">
        <v>311</v>
      </c>
      <c r="B137" s="33" t="s">
        <v>312</v>
      </c>
      <c r="C137" s="34" t="s">
        <v>1150</v>
      </c>
      <c r="D137" s="34" t="s">
        <v>1151</v>
      </c>
      <c r="E137" s="35">
        <f>F137+O137+R137+Z137+AB137+AG137</f>
        <v>3267504094249.0781</v>
      </c>
      <c r="F137" s="36">
        <f>SUM(G137:N137)</f>
        <v>268068574334.474</v>
      </c>
      <c r="G137" s="37">
        <v>200010842976.164</v>
      </c>
      <c r="H137" s="38"/>
      <c r="I137" s="37">
        <v>52963298709.589996</v>
      </c>
      <c r="J137" s="38"/>
      <c r="K137" s="38"/>
      <c r="L137" s="38"/>
      <c r="M137" s="37">
        <v>15094432648.719999</v>
      </c>
      <c r="N137" s="38"/>
      <c r="O137" s="36">
        <f>SUM(P137:Q137)</f>
        <v>26295625445</v>
      </c>
      <c r="P137" s="38"/>
      <c r="Q137" s="37">
        <v>26295625445</v>
      </c>
      <c r="R137" s="36">
        <f>SUM(S137:Y137)</f>
        <v>2856189438823.5342</v>
      </c>
      <c r="S137" s="37">
        <v>165695363534.57001</v>
      </c>
      <c r="T137" s="37">
        <v>571626479523.21997</v>
      </c>
      <c r="U137" s="37">
        <v>982998023244.11902</v>
      </c>
      <c r="V137" s="37">
        <v>2993984271181.146</v>
      </c>
      <c r="W137" s="37">
        <v>10824218623.559999</v>
      </c>
      <c r="X137" s="37">
        <v>29708804575.830002</v>
      </c>
      <c r="Y137" s="37">
        <v>-1898647721858.9099</v>
      </c>
      <c r="Z137" s="36">
        <f>SUM(AA137)</f>
        <v>0</v>
      </c>
      <c r="AA137" s="38"/>
      <c r="AB137" s="36">
        <f>SUM(AC137:AF137)</f>
        <v>116950455646.07001</v>
      </c>
      <c r="AC137" s="37">
        <v>136137315</v>
      </c>
      <c r="AD137" s="37">
        <v>2602556000</v>
      </c>
      <c r="AE137" s="37">
        <v>925530796</v>
      </c>
      <c r="AF137" s="37">
        <v>113286231535.07001</v>
      </c>
      <c r="AG137" s="36">
        <f>SUM(AH137)</f>
        <v>0</v>
      </c>
      <c r="AH137" s="38"/>
      <c r="AI137" s="35">
        <f>AJ137+AQ137+AT137</f>
        <v>31999440769.59</v>
      </c>
      <c r="AJ137" s="36">
        <f>SUM(AK137:AP137)</f>
        <v>31999440769.59</v>
      </c>
      <c r="AK137" s="37">
        <v>254000000</v>
      </c>
      <c r="AL137" s="38"/>
      <c r="AM137" s="38"/>
      <c r="AN137" s="37">
        <v>566879689</v>
      </c>
      <c r="AO137" s="37">
        <v>8048875635.2700005</v>
      </c>
      <c r="AP137" s="37">
        <v>23129685445.32</v>
      </c>
      <c r="AQ137" s="36">
        <f>SUM(AR137:AS137)</f>
        <v>0</v>
      </c>
      <c r="AR137" s="38"/>
      <c r="AS137" s="38"/>
      <c r="AT137" s="36">
        <f>AU137</f>
        <v>0</v>
      </c>
      <c r="AU137" s="38"/>
      <c r="AV137" s="35">
        <f>AW137</f>
        <v>3235504653479.4902</v>
      </c>
      <c r="AW137" s="36">
        <f>SUM(AX137:AY137)</f>
        <v>3235504653479.4902</v>
      </c>
      <c r="AX137" s="37">
        <v>3235504653479.4902</v>
      </c>
      <c r="AY137" s="38"/>
      <c r="AZ137" s="39">
        <f>E137-(AI137+AV137)</f>
        <v>0</v>
      </c>
    </row>
    <row r="138" spans="1:52" x14ac:dyDescent="0.25">
      <c r="A138" s="40" t="s">
        <v>313</v>
      </c>
      <c r="B138" s="33" t="s">
        <v>314</v>
      </c>
      <c r="C138" s="34" t="s">
        <v>1150</v>
      </c>
      <c r="D138" s="34" t="s">
        <v>1151</v>
      </c>
      <c r="E138" s="35">
        <f>F138+O138+R138+Z138+AB138+AG138</f>
        <v>2394313066570.7075</v>
      </c>
      <c r="F138" s="36">
        <f>SUM(G138:N138)</f>
        <v>96639630758.619507</v>
      </c>
      <c r="G138" s="37">
        <v>64587961353.919998</v>
      </c>
      <c r="H138" s="38"/>
      <c r="I138" s="37">
        <v>26426708262.220001</v>
      </c>
      <c r="J138" s="38"/>
      <c r="K138" s="38"/>
      <c r="L138" s="37">
        <v>382790277.4795</v>
      </c>
      <c r="M138" s="37">
        <v>5242170865</v>
      </c>
      <c r="N138" s="38"/>
      <c r="O138" s="36">
        <f>SUM(P138:Q138)</f>
        <v>45911307753.010002</v>
      </c>
      <c r="P138" s="38"/>
      <c r="Q138" s="37">
        <v>45911307753.010002</v>
      </c>
      <c r="R138" s="36">
        <f>SUM(S138:Y138)</f>
        <v>2169509363480.5005</v>
      </c>
      <c r="S138" s="37">
        <v>163758323500</v>
      </c>
      <c r="T138" s="37">
        <v>577853300162.15002</v>
      </c>
      <c r="U138" s="37">
        <v>1020244832830.3</v>
      </c>
      <c r="V138" s="37">
        <v>2222156727225.7002</v>
      </c>
      <c r="W138" s="37">
        <v>72419165010.75</v>
      </c>
      <c r="X138" s="37">
        <v>1476877254.5</v>
      </c>
      <c r="Y138" s="37">
        <v>-1888399862502.8999</v>
      </c>
      <c r="Z138" s="36">
        <f>SUM(AA138)</f>
        <v>0</v>
      </c>
      <c r="AA138" s="38"/>
      <c r="AB138" s="36">
        <f>SUM(AC138:AF138)</f>
        <v>82252764578.577698</v>
      </c>
      <c r="AC138" s="37">
        <v>7073453383.5500002</v>
      </c>
      <c r="AD138" s="37">
        <v>10276000000</v>
      </c>
      <c r="AE138" s="37">
        <v>454130708.33770001</v>
      </c>
      <c r="AF138" s="37">
        <v>64449180486.690002</v>
      </c>
      <c r="AG138" s="36">
        <f>SUM(AH138)</f>
        <v>0</v>
      </c>
      <c r="AH138" s="38"/>
      <c r="AI138" s="35">
        <f>AJ138+AQ138+AT138</f>
        <v>122186473250.17061</v>
      </c>
      <c r="AJ138" s="36">
        <f>SUM(AK138:AP138)</f>
        <v>122186473250.17061</v>
      </c>
      <c r="AK138" s="37">
        <v>150124030</v>
      </c>
      <c r="AL138" s="38"/>
      <c r="AM138" s="38"/>
      <c r="AN138" s="37">
        <v>555697693.18060005</v>
      </c>
      <c r="AO138" s="37">
        <v>117755245108.78</v>
      </c>
      <c r="AP138" s="37">
        <v>3725406418.21</v>
      </c>
      <c r="AQ138" s="36">
        <f>SUM(AR138:AS138)</f>
        <v>0</v>
      </c>
      <c r="AR138" s="38"/>
      <c r="AS138" s="38"/>
      <c r="AT138" s="36">
        <f>AU138</f>
        <v>0</v>
      </c>
      <c r="AU138" s="38"/>
      <c r="AV138" s="35">
        <f>AW138</f>
        <v>2272126593320.6001</v>
      </c>
      <c r="AW138" s="36">
        <f>SUM(AX138:AY138)</f>
        <v>2272126593320.6001</v>
      </c>
      <c r="AX138" s="37">
        <v>2272126593320.6001</v>
      </c>
      <c r="AY138" s="38"/>
      <c r="AZ138" s="39">
        <f>E138-(AI138+AV138)</f>
        <v>-6.298828125E-2</v>
      </c>
    </row>
    <row r="139" spans="1:52" x14ac:dyDescent="0.25">
      <c r="A139" s="40" t="s">
        <v>315</v>
      </c>
      <c r="B139" s="33" t="s">
        <v>316</v>
      </c>
      <c r="C139" s="34" t="s">
        <v>1150</v>
      </c>
      <c r="D139" s="34" t="s">
        <v>1151</v>
      </c>
      <c r="E139" s="35">
        <f>F139+O139+R139+Z139+AB139+AG139</f>
        <v>2666777426174.3799</v>
      </c>
      <c r="F139" s="36">
        <f>SUM(G139:N139)</f>
        <v>369493403766.41003</v>
      </c>
      <c r="G139" s="37">
        <v>195868789345.26001</v>
      </c>
      <c r="H139" s="38"/>
      <c r="I139" s="37">
        <v>66556194457.569992</v>
      </c>
      <c r="J139" s="38"/>
      <c r="K139" s="38"/>
      <c r="L139" s="37">
        <v>300942393.75</v>
      </c>
      <c r="M139" s="37">
        <v>106767477569.83</v>
      </c>
      <c r="N139" s="38"/>
      <c r="O139" s="36">
        <f>SUM(P139:Q139)</f>
        <v>21055747895.669998</v>
      </c>
      <c r="P139" s="38"/>
      <c r="Q139" s="37">
        <v>21055747895.669998</v>
      </c>
      <c r="R139" s="36">
        <f>SUM(S139:Y139)</f>
        <v>1553574042478.1697</v>
      </c>
      <c r="S139" s="37">
        <v>416980720925.90002</v>
      </c>
      <c r="T139" s="37">
        <v>459700246337.90002</v>
      </c>
      <c r="U139" s="37">
        <v>661098484838.5</v>
      </c>
      <c r="V139" s="37">
        <v>1522709871903.8799</v>
      </c>
      <c r="W139" s="37">
        <v>110733019950.27</v>
      </c>
      <c r="X139" s="37">
        <v>30435282512.310001</v>
      </c>
      <c r="Y139" s="37">
        <v>-1648083583990.5901</v>
      </c>
      <c r="Z139" s="36">
        <f>SUM(AA139)</f>
        <v>0</v>
      </c>
      <c r="AA139" s="38"/>
      <c r="AB139" s="36">
        <f>SUM(AC139:AF139)</f>
        <v>722654232034.13</v>
      </c>
      <c r="AC139" s="37">
        <v>119900000</v>
      </c>
      <c r="AD139" s="38"/>
      <c r="AE139" s="38"/>
      <c r="AF139" s="37">
        <v>722534332034.13</v>
      </c>
      <c r="AG139" s="36">
        <f>SUM(AH139)</f>
        <v>0</v>
      </c>
      <c r="AH139" s="38"/>
      <c r="AI139" s="35">
        <f>AJ139+AQ139+AT139</f>
        <v>25146932935.18</v>
      </c>
      <c r="AJ139" s="36">
        <f>SUM(AK139:AP139)</f>
        <v>25146932935.18</v>
      </c>
      <c r="AK139" s="38"/>
      <c r="AL139" s="38"/>
      <c r="AM139" s="38"/>
      <c r="AN139" s="37">
        <v>406593175.25</v>
      </c>
      <c r="AO139" s="37">
        <v>13625556560.200001</v>
      </c>
      <c r="AP139" s="37">
        <v>11114783199.73</v>
      </c>
      <c r="AQ139" s="36">
        <f>SUM(AR139:AS139)</f>
        <v>0</v>
      </c>
      <c r="AR139" s="38"/>
      <c r="AS139" s="38"/>
      <c r="AT139" s="36">
        <f>AU139</f>
        <v>0</v>
      </c>
      <c r="AU139" s="38"/>
      <c r="AV139" s="35">
        <f>AW139</f>
        <v>2641630493239.2002</v>
      </c>
      <c r="AW139" s="36">
        <f>SUM(AX139:AY139)</f>
        <v>2641630493239.2002</v>
      </c>
      <c r="AX139" s="37">
        <v>2641630493239.2002</v>
      </c>
      <c r="AY139" s="38"/>
      <c r="AZ139" s="39">
        <f>E139-(AI139+AV139)</f>
        <v>0</v>
      </c>
    </row>
    <row r="140" spans="1:52" x14ac:dyDescent="0.25">
      <c r="A140" s="40" t="s">
        <v>317</v>
      </c>
      <c r="B140" s="33" t="s">
        <v>318</v>
      </c>
      <c r="C140" s="34" t="s">
        <v>1150</v>
      </c>
      <c r="D140" s="34" t="s">
        <v>1151</v>
      </c>
      <c r="E140" s="35">
        <f>F140+O140+R140+Z140+AB140+AG140</f>
        <v>2216423375256.5835</v>
      </c>
      <c r="F140" s="36">
        <f>SUM(G140:N140)</f>
        <v>96820780214.934006</v>
      </c>
      <c r="G140" s="37">
        <v>55745933988.503998</v>
      </c>
      <c r="H140" s="38"/>
      <c r="I140" s="37">
        <v>29526632886.790001</v>
      </c>
      <c r="J140" s="38"/>
      <c r="K140" s="38"/>
      <c r="L140" s="38"/>
      <c r="M140" s="37">
        <v>11548213339.639999</v>
      </c>
      <c r="N140" s="38"/>
      <c r="O140" s="36">
        <f>SUM(P140:Q140)</f>
        <v>29916498606.59</v>
      </c>
      <c r="P140" s="38"/>
      <c r="Q140" s="37">
        <v>29916498606.59</v>
      </c>
      <c r="R140" s="36">
        <f>SUM(S140:Y140)</f>
        <v>2010770971680.0398</v>
      </c>
      <c r="S140" s="37">
        <v>130827219054</v>
      </c>
      <c r="T140" s="37">
        <v>393668160787.26001</v>
      </c>
      <c r="U140" s="37">
        <v>875134836180.93994</v>
      </c>
      <c r="V140" s="37">
        <v>1763789131878.3999</v>
      </c>
      <c r="W140" s="37">
        <v>73300684853.740005</v>
      </c>
      <c r="X140" s="37">
        <v>2531180541</v>
      </c>
      <c r="Y140" s="37">
        <v>-1228480241615.3</v>
      </c>
      <c r="Z140" s="36">
        <f>SUM(AA140)</f>
        <v>0</v>
      </c>
      <c r="AA140" s="38"/>
      <c r="AB140" s="36">
        <f>SUM(AC140:AF140)</f>
        <v>78915124755.020004</v>
      </c>
      <c r="AC140" s="37">
        <v>1226286755.1600001</v>
      </c>
      <c r="AD140" s="37">
        <v>28279506965</v>
      </c>
      <c r="AE140" s="38"/>
      <c r="AF140" s="37">
        <v>49409331034.860001</v>
      </c>
      <c r="AG140" s="36">
        <f>SUM(AH140)</f>
        <v>0</v>
      </c>
      <c r="AH140" s="38"/>
      <c r="AI140" s="35">
        <f>AJ140+AQ140+AT140</f>
        <v>41436560971.93</v>
      </c>
      <c r="AJ140" s="36">
        <f>SUM(AK140:AP140)</f>
        <v>41436560971.93</v>
      </c>
      <c r="AK140" s="37">
        <v>76942991</v>
      </c>
      <c r="AL140" s="38"/>
      <c r="AM140" s="38"/>
      <c r="AN140" s="38"/>
      <c r="AO140" s="37">
        <v>11108434090.93</v>
      </c>
      <c r="AP140" s="37">
        <v>30251183890</v>
      </c>
      <c r="AQ140" s="36">
        <f>SUM(AR140:AS140)</f>
        <v>0</v>
      </c>
      <c r="AR140" s="38"/>
      <c r="AS140" s="38"/>
      <c r="AT140" s="36">
        <f>AU140</f>
        <v>0</v>
      </c>
      <c r="AU140" s="38"/>
      <c r="AV140" s="35">
        <f>AW140</f>
        <v>2174986814284.6001</v>
      </c>
      <c r="AW140" s="36">
        <f>SUM(AX140:AY140)</f>
        <v>2174986814284.6001</v>
      </c>
      <c r="AX140" s="37">
        <v>2174986814284.6001</v>
      </c>
      <c r="AY140" s="38"/>
      <c r="AZ140" s="39">
        <f>E140-(AI140+AV140)</f>
        <v>5.322265625E-2</v>
      </c>
    </row>
    <row r="141" spans="1:52" x14ac:dyDescent="0.25">
      <c r="A141" s="40" t="s">
        <v>319</v>
      </c>
      <c r="B141" s="33" t="s">
        <v>320</v>
      </c>
      <c r="C141" s="34" t="s">
        <v>1150</v>
      </c>
      <c r="D141" s="34" t="s">
        <v>1151</v>
      </c>
      <c r="E141" s="35">
        <f>F141+O141+R141+Z141+AB141+AG141</f>
        <v>2100160708768.2622</v>
      </c>
      <c r="F141" s="36">
        <f>SUM(G141:N141)</f>
        <v>133934919859.63199</v>
      </c>
      <c r="G141" s="37">
        <v>79175363775.079987</v>
      </c>
      <c r="H141" s="38"/>
      <c r="I141" s="37">
        <v>45042272883.849998</v>
      </c>
      <c r="J141" s="38"/>
      <c r="K141" s="38"/>
      <c r="L141" s="38"/>
      <c r="M141" s="37">
        <v>9717283200.7019997</v>
      </c>
      <c r="N141" s="38"/>
      <c r="O141" s="36">
        <f>SUM(P141:Q141)</f>
        <v>19162054405.700001</v>
      </c>
      <c r="P141" s="38"/>
      <c r="Q141" s="37">
        <v>19162054405.700001</v>
      </c>
      <c r="R141" s="36">
        <f>SUM(S141:Y141)</f>
        <v>1894073063192.9302</v>
      </c>
      <c r="S141" s="37">
        <v>614314683589</v>
      </c>
      <c r="T141" s="37">
        <v>429486734144.76001</v>
      </c>
      <c r="U141" s="37">
        <v>876850637101.34998</v>
      </c>
      <c r="V141" s="37">
        <v>1486156312107.8</v>
      </c>
      <c r="W141" s="37">
        <v>58501831947.800003</v>
      </c>
      <c r="X141" s="37">
        <v>13337391178.719999</v>
      </c>
      <c r="Y141" s="37">
        <v>-1584574526876.5</v>
      </c>
      <c r="Z141" s="36">
        <f>SUM(AA141)</f>
        <v>0</v>
      </c>
      <c r="AA141" s="38"/>
      <c r="AB141" s="36">
        <f>SUM(AC141:AF141)</f>
        <v>52990671310</v>
      </c>
      <c r="AC141" s="37">
        <v>442084933</v>
      </c>
      <c r="AD141" s="38"/>
      <c r="AE141" s="37">
        <v>8055311000</v>
      </c>
      <c r="AF141" s="37">
        <v>44493275377</v>
      </c>
      <c r="AG141" s="36">
        <f>SUM(AH141)</f>
        <v>0</v>
      </c>
      <c r="AH141" s="38"/>
      <c r="AI141" s="35">
        <f>AJ141+AQ141+AT141</f>
        <v>20175058371.07</v>
      </c>
      <c r="AJ141" s="36">
        <f>SUM(AK141:AP141)</f>
        <v>20175058371.07</v>
      </c>
      <c r="AK141" s="37">
        <v>1039084111.65</v>
      </c>
      <c r="AL141" s="38"/>
      <c r="AM141" s="38"/>
      <c r="AN141" s="37">
        <v>5285962787.7799997</v>
      </c>
      <c r="AO141" s="37">
        <v>10221413096.629999</v>
      </c>
      <c r="AP141" s="37">
        <v>3628598375.0100002</v>
      </c>
      <c r="AQ141" s="36">
        <f>SUM(AR141:AS141)</f>
        <v>0</v>
      </c>
      <c r="AR141" s="38"/>
      <c r="AS141" s="38"/>
      <c r="AT141" s="36">
        <f>AU141</f>
        <v>0</v>
      </c>
      <c r="AU141" s="38"/>
      <c r="AV141" s="35">
        <f>AW141</f>
        <v>2079985650397.2</v>
      </c>
      <c r="AW141" s="36">
        <f>SUM(AX141:AY141)</f>
        <v>2079985650397.2</v>
      </c>
      <c r="AX141" s="37">
        <v>2079985650397.2</v>
      </c>
      <c r="AY141" s="38"/>
      <c r="AZ141" s="39">
        <f>E141-(AI141+AV141)</f>
        <v>-7.8125E-3</v>
      </c>
    </row>
    <row r="142" spans="1:52" x14ac:dyDescent="0.25">
      <c r="A142" s="40" t="s">
        <v>321</v>
      </c>
      <c r="B142" s="33" t="s">
        <v>322</v>
      </c>
      <c r="C142" s="34" t="s">
        <v>1150</v>
      </c>
      <c r="D142" s="34" t="s">
        <v>1151</v>
      </c>
      <c r="E142" s="35">
        <f>F142+O142+R142+Z142+AB142+AG142</f>
        <v>2525219408711.1904</v>
      </c>
      <c r="F142" s="36">
        <f>SUM(G142:N142)</f>
        <v>75811864614.139999</v>
      </c>
      <c r="G142" s="37">
        <v>15823978317.99</v>
      </c>
      <c r="H142" s="38"/>
      <c r="I142" s="37">
        <v>37768128722.459999</v>
      </c>
      <c r="J142" s="38"/>
      <c r="K142" s="38"/>
      <c r="L142" s="38"/>
      <c r="M142" s="37">
        <v>22219757573.689999</v>
      </c>
      <c r="N142" s="38"/>
      <c r="O142" s="36">
        <f>SUM(P142:Q142)</f>
        <v>22668707537.310001</v>
      </c>
      <c r="P142" s="38"/>
      <c r="Q142" s="37">
        <v>22668707537.310001</v>
      </c>
      <c r="R142" s="36">
        <f>SUM(S142:Y142)</f>
        <v>2203555900466.7402</v>
      </c>
      <c r="S142" s="37">
        <v>148447017358</v>
      </c>
      <c r="T142" s="37">
        <v>340062004129.73999</v>
      </c>
      <c r="U142" s="37">
        <v>663543152246</v>
      </c>
      <c r="V142" s="37">
        <v>2711023606236</v>
      </c>
      <c r="W142" s="37">
        <v>52196879238</v>
      </c>
      <c r="X142" s="37">
        <v>2841867497</v>
      </c>
      <c r="Y142" s="37">
        <v>-1714558626238</v>
      </c>
      <c r="Z142" s="36">
        <f>SUM(AA142)</f>
        <v>0</v>
      </c>
      <c r="AA142" s="38"/>
      <c r="AB142" s="36">
        <f>SUM(AC142:AF142)</f>
        <v>223182936093</v>
      </c>
      <c r="AC142" s="38"/>
      <c r="AD142" s="38"/>
      <c r="AE142" s="37">
        <v>926482000</v>
      </c>
      <c r="AF142" s="37">
        <v>222256454093</v>
      </c>
      <c r="AG142" s="36">
        <f>SUM(AH142)</f>
        <v>0</v>
      </c>
      <c r="AH142" s="38"/>
      <c r="AI142" s="35">
        <f>AJ142+AQ142+AT142</f>
        <v>153288530175</v>
      </c>
      <c r="AJ142" s="36">
        <f>SUM(AK142:AP142)</f>
        <v>116102213925</v>
      </c>
      <c r="AK142" s="37">
        <v>83892865</v>
      </c>
      <c r="AL142" s="37">
        <v>591758247</v>
      </c>
      <c r="AM142" s="37">
        <v>49581755000</v>
      </c>
      <c r="AN142" s="37">
        <v>5000000</v>
      </c>
      <c r="AO142" s="37">
        <v>49325215426</v>
      </c>
      <c r="AP142" s="37">
        <v>16514592387</v>
      </c>
      <c r="AQ142" s="36">
        <f>SUM(AR142:AS142)</f>
        <v>37186316250</v>
      </c>
      <c r="AR142" s="37">
        <v>37186316250</v>
      </c>
      <c r="AS142" s="38"/>
      <c r="AT142" s="36">
        <f>AU142</f>
        <v>0</v>
      </c>
      <c r="AU142" s="38"/>
      <c r="AV142" s="35">
        <f>AW142</f>
        <v>2370903516138.3999</v>
      </c>
      <c r="AW142" s="36">
        <f>SUM(AX142:AY142)</f>
        <v>2370903516138.3999</v>
      </c>
      <c r="AX142" s="37">
        <v>2370903516138.3999</v>
      </c>
      <c r="AY142" s="38"/>
      <c r="AZ142" s="39">
        <f>E142-(AI142+AV142)</f>
        <v>1027362397.7905273</v>
      </c>
    </row>
    <row r="143" spans="1:52" x14ac:dyDescent="0.25">
      <c r="A143" s="40" t="s">
        <v>323</v>
      </c>
      <c r="B143" s="33" t="s">
        <v>324</v>
      </c>
      <c r="C143" s="34" t="s">
        <v>1152</v>
      </c>
      <c r="D143" s="34" t="s">
        <v>1151</v>
      </c>
      <c r="E143" s="35">
        <f>F143+O143+R143+Z143+AB143+AG143</f>
        <v>5341823605415.541</v>
      </c>
      <c r="F143" s="36">
        <f>SUM(G143:N143)</f>
        <v>358956956036.82996</v>
      </c>
      <c r="G143" s="37">
        <v>14795481074.08</v>
      </c>
      <c r="H143" s="38"/>
      <c r="I143" s="37">
        <v>188644507503.55002</v>
      </c>
      <c r="J143" s="38"/>
      <c r="K143" s="38"/>
      <c r="L143" s="37">
        <v>977320833.64999998</v>
      </c>
      <c r="M143" s="37">
        <v>154539646625.54999</v>
      </c>
      <c r="N143" s="38"/>
      <c r="O143" s="36">
        <f>SUM(P143:Q143)</f>
        <v>322718750683.40997</v>
      </c>
      <c r="P143" s="37">
        <v>1578265406.3499999</v>
      </c>
      <c r="Q143" s="37">
        <v>321140485277.06</v>
      </c>
      <c r="R143" s="36">
        <f>SUM(S143:Y143)</f>
        <v>4546370588920.2109</v>
      </c>
      <c r="S143" s="37">
        <v>1987435004320</v>
      </c>
      <c r="T143" s="37">
        <v>435076783486.71002</v>
      </c>
      <c r="U143" s="37">
        <v>1018359166185.24</v>
      </c>
      <c r="V143" s="37">
        <v>2515402986390.9902</v>
      </c>
      <c r="W143" s="37">
        <v>97858571286.050003</v>
      </c>
      <c r="X143" s="37">
        <v>267684026761.62</v>
      </c>
      <c r="Y143" s="37">
        <v>-1775445949510.3999</v>
      </c>
      <c r="Z143" s="36">
        <f>SUM(AA143)</f>
        <v>0</v>
      </c>
      <c r="AA143" s="38"/>
      <c r="AB143" s="36">
        <f>SUM(AC143:AF143)</f>
        <v>113777309775.09</v>
      </c>
      <c r="AC143" s="38"/>
      <c r="AD143" s="37">
        <v>12857132774.09</v>
      </c>
      <c r="AE143" s="38"/>
      <c r="AF143" s="37">
        <v>100920177001</v>
      </c>
      <c r="AG143" s="36">
        <f>SUM(AH143)</f>
        <v>0</v>
      </c>
      <c r="AH143" s="38"/>
      <c r="AI143" s="35">
        <f>AJ143+AQ143+AT143</f>
        <v>586769714063.94995</v>
      </c>
      <c r="AJ143" s="36">
        <f>SUM(AK143:AP143)</f>
        <v>483478698438.94995</v>
      </c>
      <c r="AK143" s="38"/>
      <c r="AL143" s="37">
        <v>650596704</v>
      </c>
      <c r="AM143" s="37">
        <v>59023437500</v>
      </c>
      <c r="AN143" s="37">
        <v>11474785529.49</v>
      </c>
      <c r="AO143" s="37">
        <v>412329878705.45996</v>
      </c>
      <c r="AP143" s="38"/>
      <c r="AQ143" s="36">
        <f>SUM(AR143:AS143)</f>
        <v>103291015625</v>
      </c>
      <c r="AR143" s="37">
        <v>103291015625</v>
      </c>
      <c r="AS143" s="38"/>
      <c r="AT143" s="36">
        <f>AU143</f>
        <v>0</v>
      </c>
      <c r="AU143" s="38"/>
      <c r="AV143" s="35">
        <f>AW143</f>
        <v>4755053891351.5898</v>
      </c>
      <c r="AW143" s="36">
        <f>SUM(AX143:AY143)</f>
        <v>4755053891351.5898</v>
      </c>
      <c r="AX143" s="37">
        <v>4755053891351.5898</v>
      </c>
      <c r="AY143" s="38"/>
      <c r="AZ143" s="39">
        <f>E143-(AI143+AV143)</f>
        <v>0</v>
      </c>
    </row>
    <row r="144" spans="1:52" x14ac:dyDescent="0.25">
      <c r="A144" s="40" t="s">
        <v>325</v>
      </c>
      <c r="B144" s="33" t="s">
        <v>326</v>
      </c>
      <c r="C144" s="34" t="s">
        <v>1150</v>
      </c>
      <c r="D144" s="34" t="s">
        <v>1151</v>
      </c>
      <c r="E144" s="35">
        <f>F144+O144+R144+Z144+AB144+AG144</f>
        <v>2941250863589.2744</v>
      </c>
      <c r="F144" s="36">
        <f>SUM(G144:N144)</f>
        <v>187284148966.53546</v>
      </c>
      <c r="G144" s="37">
        <v>106184911904.81599</v>
      </c>
      <c r="H144" s="38"/>
      <c r="I144" s="37">
        <v>63154821914.5495</v>
      </c>
      <c r="J144" s="38"/>
      <c r="K144" s="38"/>
      <c r="L144" s="38"/>
      <c r="M144" s="37">
        <v>17944415147.169998</v>
      </c>
      <c r="N144" s="38"/>
      <c r="O144" s="36">
        <f>SUM(P144:Q144)</f>
        <v>16081457352.030001</v>
      </c>
      <c r="P144" s="38"/>
      <c r="Q144" s="37">
        <v>16081457352.030001</v>
      </c>
      <c r="R144" s="36">
        <f>SUM(S144:Y144)</f>
        <v>2681128746006.1709</v>
      </c>
      <c r="S144" s="37">
        <v>1274425886825.6201</v>
      </c>
      <c r="T144" s="37">
        <v>381510518024.60999</v>
      </c>
      <c r="U144" s="37">
        <v>728737621642.21997</v>
      </c>
      <c r="V144" s="37">
        <v>1281580760899.26</v>
      </c>
      <c r="W144" s="37">
        <v>48362719382.019997</v>
      </c>
      <c r="X144" s="37">
        <v>1927913196.076</v>
      </c>
      <c r="Y144" s="37">
        <v>-1035416673963.6353</v>
      </c>
      <c r="Z144" s="36">
        <f>SUM(AA144)</f>
        <v>0</v>
      </c>
      <c r="AA144" s="38"/>
      <c r="AB144" s="36">
        <f>SUM(AC144:AF144)</f>
        <v>56756511264.538101</v>
      </c>
      <c r="AC144" s="38"/>
      <c r="AD144" s="37">
        <v>42406880000</v>
      </c>
      <c r="AE144" s="37">
        <v>1958052355.2100999</v>
      </c>
      <c r="AF144" s="37">
        <v>12391578909.327999</v>
      </c>
      <c r="AG144" s="36">
        <f>SUM(AH144)</f>
        <v>0</v>
      </c>
      <c r="AH144" s="38"/>
      <c r="AI144" s="35">
        <f>AJ144+AQ144+AT144</f>
        <v>45266006411.925995</v>
      </c>
      <c r="AJ144" s="36">
        <f>SUM(AK144:AP144)</f>
        <v>45266006411.925995</v>
      </c>
      <c r="AK144" s="38"/>
      <c r="AL144" s="38"/>
      <c r="AM144" s="38"/>
      <c r="AN144" s="37">
        <v>254157558.366</v>
      </c>
      <c r="AO144" s="37">
        <v>43553046819.559998</v>
      </c>
      <c r="AP144" s="37">
        <v>1458802034</v>
      </c>
      <c r="AQ144" s="36">
        <f>SUM(AR144:AS144)</f>
        <v>0</v>
      </c>
      <c r="AR144" s="38"/>
      <c r="AS144" s="38"/>
      <c r="AT144" s="36">
        <f>AU144</f>
        <v>0</v>
      </c>
      <c r="AU144" s="38"/>
      <c r="AV144" s="35">
        <f>AW144</f>
        <v>2895984857177.3481</v>
      </c>
      <c r="AW144" s="36">
        <f>SUM(AX144:AY144)</f>
        <v>2895984857177.3481</v>
      </c>
      <c r="AX144" s="37">
        <v>2895984857177.3481</v>
      </c>
      <c r="AY144" s="38"/>
      <c r="AZ144" s="39">
        <f>E144-(AI144+AV144)</f>
        <v>0</v>
      </c>
    </row>
    <row r="145" spans="1:52" x14ac:dyDescent="0.25">
      <c r="A145" s="40" t="s">
        <v>327</v>
      </c>
      <c r="B145" s="33" t="s">
        <v>328</v>
      </c>
      <c r="C145" s="34" t="s">
        <v>1150</v>
      </c>
      <c r="D145" s="34" t="s">
        <v>1151</v>
      </c>
      <c r="E145" s="35">
        <f>F145+O145+R145+Z145+AB145+AG145</f>
        <v>2308468935892.0093</v>
      </c>
      <c r="F145" s="36">
        <f>SUM(G145:N145)</f>
        <v>74084912153.23999</v>
      </c>
      <c r="G145" s="37">
        <v>14056021212.34</v>
      </c>
      <c r="H145" s="38"/>
      <c r="I145" s="37">
        <v>35996609140.009995</v>
      </c>
      <c r="J145" s="38"/>
      <c r="K145" s="38"/>
      <c r="L145" s="37">
        <v>980611107</v>
      </c>
      <c r="M145" s="37">
        <v>23051670693.889999</v>
      </c>
      <c r="N145" s="38"/>
      <c r="O145" s="36">
        <f>SUM(P145:Q145)</f>
        <v>16113989356</v>
      </c>
      <c r="P145" s="38"/>
      <c r="Q145" s="37">
        <v>16113989356</v>
      </c>
      <c r="R145" s="36">
        <f>SUM(S145:Y145)</f>
        <v>2174183651371.4695</v>
      </c>
      <c r="S145" s="37">
        <v>238592516829.26001</v>
      </c>
      <c r="T145" s="37">
        <v>276296885509.48999</v>
      </c>
      <c r="U145" s="37">
        <v>682478147454.12</v>
      </c>
      <c r="V145" s="37">
        <v>1698870751645.6399</v>
      </c>
      <c r="W145" s="37">
        <v>71317372845.089996</v>
      </c>
      <c r="X145" s="37">
        <v>17354309885.150002</v>
      </c>
      <c r="Y145" s="37">
        <v>-810726332797.28003</v>
      </c>
      <c r="Z145" s="36">
        <f>SUM(AA145)</f>
        <v>0</v>
      </c>
      <c r="AA145" s="38"/>
      <c r="AB145" s="36">
        <f>SUM(AC145:AF145)</f>
        <v>44086383011.300003</v>
      </c>
      <c r="AC145" s="37">
        <v>46050000</v>
      </c>
      <c r="AD145" s="38"/>
      <c r="AE145" s="38"/>
      <c r="AF145" s="37">
        <v>44040333011.300003</v>
      </c>
      <c r="AG145" s="36">
        <f>SUM(AH145)</f>
        <v>0</v>
      </c>
      <c r="AH145" s="38"/>
      <c r="AI145" s="35">
        <f>AJ145+AQ145+AT145</f>
        <v>31642689447</v>
      </c>
      <c r="AJ145" s="36">
        <f>SUM(AK145:AP145)</f>
        <v>31642689447</v>
      </c>
      <c r="AK145" s="37">
        <v>179696988</v>
      </c>
      <c r="AL145" s="38"/>
      <c r="AM145" s="38"/>
      <c r="AN145" s="38"/>
      <c r="AO145" s="37">
        <v>568694814</v>
      </c>
      <c r="AP145" s="37">
        <v>30894297645</v>
      </c>
      <c r="AQ145" s="36">
        <f>SUM(AR145:AS145)</f>
        <v>0</v>
      </c>
      <c r="AR145" s="38"/>
      <c r="AS145" s="38"/>
      <c r="AT145" s="36">
        <f>AU145</f>
        <v>0</v>
      </c>
      <c r="AU145" s="38"/>
      <c r="AV145" s="35">
        <f>AW145</f>
        <v>2276826246445.0098</v>
      </c>
      <c r="AW145" s="36">
        <f>SUM(AX145:AY145)</f>
        <v>2276826246445.0098</v>
      </c>
      <c r="AX145" s="37">
        <v>2276826246445.0098</v>
      </c>
      <c r="AY145" s="38"/>
      <c r="AZ145" s="39">
        <f>E145-(AI145+AV145)</f>
        <v>0</v>
      </c>
    </row>
    <row r="146" spans="1:52" x14ac:dyDescent="0.25">
      <c r="A146" s="40" t="s">
        <v>329</v>
      </c>
      <c r="B146" s="33" t="s">
        <v>330</v>
      </c>
      <c r="C146" s="34" t="s">
        <v>1150</v>
      </c>
      <c r="D146" s="34" t="s">
        <v>1151</v>
      </c>
      <c r="E146" s="35">
        <f>F146+O146+R146+Z146+AB146+AG146</f>
        <v>2049637744012.2346</v>
      </c>
      <c r="F146" s="36">
        <f>SUM(G146:N146)</f>
        <v>86198469645.565002</v>
      </c>
      <c r="G146" s="37">
        <v>45595668142.619995</v>
      </c>
      <c r="H146" s="38"/>
      <c r="I146" s="37">
        <v>33904239804.945</v>
      </c>
      <c r="J146" s="38"/>
      <c r="K146" s="38"/>
      <c r="L146" s="37">
        <v>359573645</v>
      </c>
      <c r="M146" s="37">
        <v>6338988053</v>
      </c>
      <c r="N146" s="38"/>
      <c r="O146" s="36">
        <f>SUM(P146:Q146)</f>
        <v>17481167845.860001</v>
      </c>
      <c r="P146" s="38"/>
      <c r="Q146" s="37">
        <v>17481167845.860001</v>
      </c>
      <c r="R146" s="36">
        <f>SUM(S146:Y146)</f>
        <v>1908696286842.8096</v>
      </c>
      <c r="S146" s="37">
        <v>520575218627.53998</v>
      </c>
      <c r="T146" s="37">
        <v>264459377956.10001</v>
      </c>
      <c r="U146" s="37">
        <v>704415219369.87</v>
      </c>
      <c r="V146" s="37">
        <v>1176656360719.96</v>
      </c>
      <c r="W146" s="37">
        <v>48751367038.839996</v>
      </c>
      <c r="X146" s="37">
        <v>2720735464</v>
      </c>
      <c r="Y146" s="37">
        <v>-808881992333.5</v>
      </c>
      <c r="Z146" s="36">
        <f>SUM(AA146)</f>
        <v>0</v>
      </c>
      <c r="AA146" s="38"/>
      <c r="AB146" s="36">
        <f>SUM(AC146:AF146)</f>
        <v>37261819678</v>
      </c>
      <c r="AC146" s="37">
        <v>77882000</v>
      </c>
      <c r="AD146" s="38"/>
      <c r="AE146" s="38"/>
      <c r="AF146" s="37">
        <v>37183937678</v>
      </c>
      <c r="AG146" s="36">
        <f>SUM(AH146)</f>
        <v>0</v>
      </c>
      <c r="AH146" s="38"/>
      <c r="AI146" s="35">
        <f>AJ146+AQ146+AT146</f>
        <v>16235006619.75</v>
      </c>
      <c r="AJ146" s="36">
        <f>SUM(AK146:AP146)</f>
        <v>16235006619.75</v>
      </c>
      <c r="AK146" s="37">
        <v>665940523</v>
      </c>
      <c r="AL146" s="38"/>
      <c r="AM146" s="38"/>
      <c r="AN146" s="38"/>
      <c r="AO146" s="37">
        <v>7100875322.0100002</v>
      </c>
      <c r="AP146" s="37">
        <v>8468190774.7399998</v>
      </c>
      <c r="AQ146" s="36">
        <f>SUM(AR146:AS146)</f>
        <v>0</v>
      </c>
      <c r="AR146" s="38"/>
      <c r="AS146" s="38"/>
      <c r="AT146" s="36">
        <f>AU146</f>
        <v>0</v>
      </c>
      <c r="AU146" s="38"/>
      <c r="AV146" s="35">
        <f>AW146</f>
        <v>2033402737392.49</v>
      </c>
      <c r="AW146" s="36">
        <f>SUM(AX146:AY146)</f>
        <v>2033402737392.49</v>
      </c>
      <c r="AX146" s="37">
        <v>2033402737392.49</v>
      </c>
      <c r="AY146" s="38"/>
      <c r="AZ146" s="39">
        <f>E146-(AI146+AV146)</f>
        <v>-5.37109375E-3</v>
      </c>
    </row>
    <row r="147" spans="1:52" x14ac:dyDescent="0.25">
      <c r="A147" s="32" t="s">
        <v>331</v>
      </c>
      <c r="B147" s="33" t="s">
        <v>332</v>
      </c>
      <c r="C147" s="34" t="s">
        <v>1150</v>
      </c>
      <c r="D147" s="34" t="s">
        <v>1151</v>
      </c>
      <c r="E147" s="35">
        <f>F147+O147+R147+Z147+AB147+AG147</f>
        <v>1976866510901.6428</v>
      </c>
      <c r="F147" s="36">
        <f>SUM(G147:N147)</f>
        <v>152756605253.98334</v>
      </c>
      <c r="G147" s="37">
        <v>109266916283.06001</v>
      </c>
      <c r="H147" s="38"/>
      <c r="I147" s="37">
        <v>29114622498.59</v>
      </c>
      <c r="J147" s="38"/>
      <c r="K147" s="38"/>
      <c r="L147" s="37">
        <v>2431798243.9099998</v>
      </c>
      <c r="M147" s="37">
        <v>11943268228.4233</v>
      </c>
      <c r="N147" s="38"/>
      <c r="O147" s="36">
        <f>SUM(P147:Q147)</f>
        <v>6663055180</v>
      </c>
      <c r="P147" s="37">
        <v>2163055180</v>
      </c>
      <c r="Q147" s="37">
        <v>4500000000</v>
      </c>
      <c r="R147" s="36">
        <f>SUM(S147:Y147)</f>
        <v>1815232358737.6594</v>
      </c>
      <c r="S147" s="37">
        <v>90145296950</v>
      </c>
      <c r="T147" s="37">
        <v>262092614520.41959</v>
      </c>
      <c r="U147" s="37">
        <v>700118733603.94995</v>
      </c>
      <c r="V147" s="37">
        <v>1146940929244.1899</v>
      </c>
      <c r="W147" s="37">
        <v>12430094294.33</v>
      </c>
      <c r="X147" s="37">
        <v>33780764827.259998</v>
      </c>
      <c r="Y147" s="37">
        <v>-430276074702.48999</v>
      </c>
      <c r="Z147" s="36">
        <f>SUM(AA147)</f>
        <v>0</v>
      </c>
      <c r="AA147" s="38"/>
      <c r="AB147" s="36">
        <f>SUM(AC147:AF147)</f>
        <v>2214491730</v>
      </c>
      <c r="AC147" s="38"/>
      <c r="AD147" s="38"/>
      <c r="AE147" s="38"/>
      <c r="AF147" s="37">
        <v>2214491730</v>
      </c>
      <c r="AG147" s="36">
        <f>SUM(AH147)</f>
        <v>0</v>
      </c>
      <c r="AH147" s="38"/>
      <c r="AI147" s="35">
        <f>AJ147+AQ147+AT147</f>
        <v>24964157644.650002</v>
      </c>
      <c r="AJ147" s="36">
        <f>SUM(AK147:AP147)</f>
        <v>24964157644.650002</v>
      </c>
      <c r="AK147" s="37">
        <v>90287894.450000003</v>
      </c>
      <c r="AL147" s="38"/>
      <c r="AM147" s="38"/>
      <c r="AN147" s="38"/>
      <c r="AO147" s="37">
        <v>1576868961.2</v>
      </c>
      <c r="AP147" s="37">
        <v>23297000789</v>
      </c>
      <c r="AQ147" s="36">
        <f>SUM(AR147:AS147)</f>
        <v>0</v>
      </c>
      <c r="AR147" s="38"/>
      <c r="AS147" s="38"/>
      <c r="AT147" s="36">
        <f>AU147</f>
        <v>0</v>
      </c>
      <c r="AU147" s="38"/>
      <c r="AV147" s="35">
        <f>AW147</f>
        <v>1951902353256.9956</v>
      </c>
      <c r="AW147" s="36">
        <f>SUM(AX147:AY147)</f>
        <v>1951902353256.9956</v>
      </c>
      <c r="AX147" s="37">
        <v>1951902353256.9956</v>
      </c>
      <c r="AY147" s="38"/>
      <c r="AZ147" s="39">
        <f>E147-(AI147+AV147)</f>
        <v>-2.685546875E-3</v>
      </c>
    </row>
    <row r="148" spans="1:52" x14ac:dyDescent="0.25">
      <c r="A148" s="32" t="s">
        <v>333</v>
      </c>
      <c r="B148" s="33" t="s">
        <v>334</v>
      </c>
      <c r="C148" s="34" t="s">
        <v>1150</v>
      </c>
      <c r="D148" s="34" t="s">
        <v>1151</v>
      </c>
      <c r="E148" s="35">
        <f>F148+O148+R148+Z148+AB148+AG148</f>
        <v>2397292274914.582</v>
      </c>
      <c r="F148" s="36">
        <f>SUM(G148:N148)</f>
        <v>92973312952.081497</v>
      </c>
      <c r="G148" s="37">
        <v>55297403156.709999</v>
      </c>
      <c r="H148" s="38"/>
      <c r="I148" s="37">
        <v>30341079640.321499</v>
      </c>
      <c r="J148" s="38"/>
      <c r="K148" s="38"/>
      <c r="L148" s="37">
        <v>132274537.05</v>
      </c>
      <c r="M148" s="37">
        <v>7202555618</v>
      </c>
      <c r="N148" s="38"/>
      <c r="O148" s="36">
        <f>SUM(P148:Q148)</f>
        <v>13500000000</v>
      </c>
      <c r="P148" s="38"/>
      <c r="Q148" s="37">
        <v>13500000000</v>
      </c>
      <c r="R148" s="36">
        <f>SUM(S148:Y148)</f>
        <v>2256885670380.1304</v>
      </c>
      <c r="S148" s="37">
        <v>401883862490</v>
      </c>
      <c r="T148" s="37">
        <v>231674047504.54999</v>
      </c>
      <c r="U148" s="37">
        <v>660745982587.42004</v>
      </c>
      <c r="V148" s="37">
        <v>1624790808159.1001</v>
      </c>
      <c r="W148" s="37">
        <v>22929029081.330002</v>
      </c>
      <c r="X148" s="37">
        <v>63620907188.400002</v>
      </c>
      <c r="Y148" s="37">
        <v>-748758966630.67004</v>
      </c>
      <c r="Z148" s="36">
        <f>SUM(AA148)</f>
        <v>0</v>
      </c>
      <c r="AA148" s="38"/>
      <c r="AB148" s="36">
        <f>SUM(AC148:AF148)</f>
        <v>33933291582.369999</v>
      </c>
      <c r="AC148" s="38"/>
      <c r="AD148" s="38"/>
      <c r="AE148" s="37">
        <v>31877268.370000001</v>
      </c>
      <c r="AF148" s="37">
        <v>33901414314</v>
      </c>
      <c r="AG148" s="36">
        <f>SUM(AH148)</f>
        <v>0</v>
      </c>
      <c r="AH148" s="38"/>
      <c r="AI148" s="35">
        <f>AJ148+AQ148+AT148</f>
        <v>100890868294.34</v>
      </c>
      <c r="AJ148" s="36">
        <f>SUM(AK148:AP148)</f>
        <v>36970852322.339996</v>
      </c>
      <c r="AK148" s="37">
        <v>461770893.08999997</v>
      </c>
      <c r="AL148" s="38"/>
      <c r="AM148" s="38"/>
      <c r="AN148" s="37">
        <v>7500000</v>
      </c>
      <c r="AO148" s="37">
        <v>750520409</v>
      </c>
      <c r="AP148" s="37">
        <v>35751061020.25</v>
      </c>
      <c r="AQ148" s="36">
        <f>SUM(AR148:AS148)</f>
        <v>63920015972</v>
      </c>
      <c r="AR148" s="37">
        <v>63920015972</v>
      </c>
      <c r="AS148" s="38"/>
      <c r="AT148" s="36">
        <f>AU148</f>
        <v>0</v>
      </c>
      <c r="AU148" s="38"/>
      <c r="AV148" s="35">
        <f>AW148</f>
        <v>2296401406620.2402</v>
      </c>
      <c r="AW148" s="36">
        <f>SUM(AX148:AY148)</f>
        <v>2296401406620.2402</v>
      </c>
      <c r="AX148" s="37">
        <v>2296401406620.2402</v>
      </c>
      <c r="AY148" s="38"/>
      <c r="AZ148" s="39">
        <f>E148-(AI148+AV148)</f>
        <v>0</v>
      </c>
    </row>
    <row r="149" spans="1:52" x14ac:dyDescent="0.25">
      <c r="A149" s="32" t="s">
        <v>335</v>
      </c>
      <c r="B149" s="33" t="s">
        <v>336</v>
      </c>
      <c r="C149" s="34" t="s">
        <v>1150</v>
      </c>
      <c r="D149" s="34" t="s">
        <v>1151</v>
      </c>
      <c r="E149" s="35">
        <f>F149+O149+R149+Z149+AB149+AG149</f>
        <v>1561581151321.8298</v>
      </c>
      <c r="F149" s="36">
        <f>SUM(G149:N149)</f>
        <v>112024101820.54001</v>
      </c>
      <c r="G149" s="37">
        <v>68289384936.040001</v>
      </c>
      <c r="H149" s="38"/>
      <c r="I149" s="37">
        <v>35678198132.57</v>
      </c>
      <c r="J149" s="38"/>
      <c r="K149" s="38"/>
      <c r="L149" s="37">
        <v>373958066.5</v>
      </c>
      <c r="M149" s="37">
        <v>7682560685.4300003</v>
      </c>
      <c r="N149" s="38"/>
      <c r="O149" s="36">
        <f>SUM(P149:Q149)</f>
        <v>7465217262</v>
      </c>
      <c r="P149" s="38"/>
      <c r="Q149" s="37">
        <v>7465217262</v>
      </c>
      <c r="R149" s="36">
        <f>SUM(S149:Y149)</f>
        <v>1437868169744.1299</v>
      </c>
      <c r="S149" s="37">
        <v>155494775798</v>
      </c>
      <c r="T149" s="37">
        <v>217326334170.35001</v>
      </c>
      <c r="U149" s="37">
        <v>579798190615.88</v>
      </c>
      <c r="V149" s="37">
        <v>950977093198.72998</v>
      </c>
      <c r="W149" s="37">
        <v>32440928105.169998</v>
      </c>
      <c r="X149" s="37">
        <v>17050715204</v>
      </c>
      <c r="Y149" s="37">
        <v>-515219867348</v>
      </c>
      <c r="Z149" s="36">
        <f>SUM(AA149)</f>
        <v>0</v>
      </c>
      <c r="AA149" s="38"/>
      <c r="AB149" s="36">
        <f>SUM(AC149:AF149)</f>
        <v>4223662495.1599998</v>
      </c>
      <c r="AC149" s="37">
        <v>1591741042.5599999</v>
      </c>
      <c r="AD149" s="38"/>
      <c r="AE149" s="37">
        <v>469416300</v>
      </c>
      <c r="AF149" s="37">
        <v>2162505152.5999999</v>
      </c>
      <c r="AG149" s="36">
        <f>SUM(AH149)</f>
        <v>0</v>
      </c>
      <c r="AH149" s="38"/>
      <c r="AI149" s="35">
        <f>AJ149+AQ149+AT149</f>
        <v>47586686274.799995</v>
      </c>
      <c r="AJ149" s="36">
        <f>SUM(AK149:AP149)</f>
        <v>46867793832.799995</v>
      </c>
      <c r="AK149" s="37">
        <v>269194099.56</v>
      </c>
      <c r="AL149" s="38"/>
      <c r="AM149" s="38"/>
      <c r="AN149" s="38"/>
      <c r="AO149" s="37">
        <v>329172419</v>
      </c>
      <c r="AP149" s="37">
        <v>46269427314.239998</v>
      </c>
      <c r="AQ149" s="36">
        <f>SUM(AR149:AS149)</f>
        <v>718892442</v>
      </c>
      <c r="AR149" s="38"/>
      <c r="AS149" s="37">
        <v>718892442</v>
      </c>
      <c r="AT149" s="36">
        <f>AU149</f>
        <v>0</v>
      </c>
      <c r="AU149" s="37"/>
      <c r="AV149" s="35">
        <f>AW149</f>
        <v>1513994465047</v>
      </c>
      <c r="AW149" s="36">
        <f>SUM(AX149:AY149)</f>
        <v>1513994465047</v>
      </c>
      <c r="AX149" s="37">
        <v>1513994465047</v>
      </c>
      <c r="AY149" s="38"/>
      <c r="AZ149" s="39">
        <f>E149-(AI149+AV149)</f>
        <v>2.978515625E-2</v>
      </c>
    </row>
    <row r="150" spans="1:52" x14ac:dyDescent="0.25">
      <c r="A150" s="32" t="s">
        <v>337</v>
      </c>
      <c r="B150" s="33" t="s">
        <v>1161</v>
      </c>
      <c r="C150" s="34" t="s">
        <v>1150</v>
      </c>
      <c r="D150" s="34" t="s">
        <v>1151</v>
      </c>
      <c r="E150" s="35">
        <f>F150+O150+R150+Z150+AB150+AG150</f>
        <v>517155089689488</v>
      </c>
      <c r="F150" s="36">
        <f>SUM(G150:N150)</f>
        <v>13043301079769</v>
      </c>
      <c r="G150" s="37">
        <v>1204100752341</v>
      </c>
      <c r="H150" s="38"/>
      <c r="I150" s="37">
        <v>10389905856611</v>
      </c>
      <c r="J150" s="38"/>
      <c r="K150" s="38"/>
      <c r="L150" s="37">
        <v>386822025023</v>
      </c>
      <c r="M150" s="37">
        <v>1062472445794</v>
      </c>
      <c r="N150" s="38"/>
      <c r="O150" s="36">
        <f>SUM(P150:Q150)</f>
        <v>61410334177299</v>
      </c>
      <c r="P150" s="37">
        <v>349985483525</v>
      </c>
      <c r="Q150" s="37">
        <v>61060348693774</v>
      </c>
      <c r="R150" s="36">
        <f>SUM(S150:Y150)</f>
        <v>403450885984552</v>
      </c>
      <c r="S150" s="37">
        <v>343963999550620</v>
      </c>
      <c r="T150" s="37">
        <v>27164953797747</v>
      </c>
      <c r="U150" s="37">
        <v>40900059778263</v>
      </c>
      <c r="V150" s="37">
        <v>44140074061754</v>
      </c>
      <c r="W150" s="37">
        <v>1569764815005</v>
      </c>
      <c r="X150" s="37">
        <v>2654502386737</v>
      </c>
      <c r="Y150" s="37">
        <v>-56942468405574</v>
      </c>
      <c r="Z150" s="36">
        <f>SUM(AA150)</f>
        <v>1379111526176</v>
      </c>
      <c r="AA150" s="37">
        <v>1379111526176</v>
      </c>
      <c r="AB150" s="36">
        <f>SUM(AC150:AF150)</f>
        <v>37871456921692</v>
      </c>
      <c r="AC150" s="37">
        <v>26196865422</v>
      </c>
      <c r="AD150" s="37">
        <v>5685084108809</v>
      </c>
      <c r="AE150" s="37">
        <v>47770187451</v>
      </c>
      <c r="AF150" s="37">
        <v>32112405760010</v>
      </c>
      <c r="AG150" s="36">
        <f>SUM(AH150)</f>
        <v>0</v>
      </c>
      <c r="AH150" s="38"/>
      <c r="AI150" s="35">
        <f>AJ150+AQ150+AT150</f>
        <v>10582694275107</v>
      </c>
      <c r="AJ150" s="36">
        <f>SUM(AK150:AP150)</f>
        <v>3600781758149</v>
      </c>
      <c r="AK150" s="37">
        <v>594557983</v>
      </c>
      <c r="AL150" s="37">
        <v>11935131560</v>
      </c>
      <c r="AM150" s="37">
        <v>33629623430</v>
      </c>
      <c r="AN150" s="37">
        <v>1525678278030</v>
      </c>
      <c r="AO150" s="37">
        <v>2019416571632</v>
      </c>
      <c r="AP150" s="37">
        <v>9527595514</v>
      </c>
      <c r="AQ150" s="36">
        <f>SUM(AR150:AS150)</f>
        <v>6981912516958</v>
      </c>
      <c r="AR150" s="37">
        <v>6981912516958</v>
      </c>
      <c r="AS150" s="38"/>
      <c r="AT150" s="36">
        <f>AU150</f>
        <v>0</v>
      </c>
      <c r="AU150" s="38"/>
      <c r="AV150" s="35">
        <f>AW150</f>
        <v>506572395414381</v>
      </c>
      <c r="AW150" s="36">
        <f>SUM(AX150:AY150)</f>
        <v>506572395414381</v>
      </c>
      <c r="AX150" s="37">
        <v>506572395414381</v>
      </c>
      <c r="AY150" s="38"/>
      <c r="AZ150" s="39">
        <f>E150-(AI150+AV150)</f>
        <v>0</v>
      </c>
    </row>
    <row r="151" spans="1:52" x14ac:dyDescent="0.25">
      <c r="A151" s="32" t="s">
        <v>338</v>
      </c>
      <c r="B151" s="33" t="s">
        <v>1162</v>
      </c>
      <c r="C151" s="34" t="s">
        <v>1150</v>
      </c>
      <c r="D151" s="34" t="s">
        <v>1151</v>
      </c>
      <c r="E151" s="35">
        <f>F151+O151+R151+Z151+AB151+AG151</f>
        <v>40724440711738.281</v>
      </c>
      <c r="F151" s="36">
        <f>SUM(G151:N151)</f>
        <v>4204118582687.2349</v>
      </c>
      <c r="G151" s="37">
        <v>3366100907123.165</v>
      </c>
      <c r="H151" s="38"/>
      <c r="I151" s="37">
        <v>567201518236.33997</v>
      </c>
      <c r="J151" s="38"/>
      <c r="K151" s="38"/>
      <c r="L151" s="37">
        <v>7704641824.9200001</v>
      </c>
      <c r="M151" s="37">
        <v>263111515502.81</v>
      </c>
      <c r="N151" s="38"/>
      <c r="O151" s="36">
        <f>SUM(P151:Q151)</f>
        <v>10280590801347.369</v>
      </c>
      <c r="P151" s="37">
        <v>49750000000</v>
      </c>
      <c r="Q151" s="37">
        <v>10230840801347.369</v>
      </c>
      <c r="R151" s="36">
        <f>SUM(S151:Y151)</f>
        <v>23737429445565.18</v>
      </c>
      <c r="S151" s="37">
        <v>12029703019503</v>
      </c>
      <c r="T151" s="37">
        <v>5912399795185.6211</v>
      </c>
      <c r="U151" s="37">
        <v>8291802529752.0605</v>
      </c>
      <c r="V151" s="37">
        <v>9065518230663.6113</v>
      </c>
      <c r="W151" s="37">
        <v>874523864955.98999</v>
      </c>
      <c r="X151" s="37">
        <v>1581810135362.3999</v>
      </c>
      <c r="Y151" s="37">
        <v>-14018328129857.502</v>
      </c>
      <c r="Z151" s="36">
        <f>SUM(AA151)</f>
        <v>0</v>
      </c>
      <c r="AA151" s="38"/>
      <c r="AB151" s="36">
        <f>SUM(AC151:AF151)</f>
        <v>2502301882138.5</v>
      </c>
      <c r="AC151" s="37">
        <v>153453813655</v>
      </c>
      <c r="AD151" s="37">
        <v>490738406357.59998</v>
      </c>
      <c r="AE151" s="37">
        <v>26625000</v>
      </c>
      <c r="AF151" s="37">
        <v>1858083037125.8999</v>
      </c>
      <c r="AG151" s="36">
        <f>SUM(AH151)</f>
        <v>0</v>
      </c>
      <c r="AH151" s="38"/>
      <c r="AI151" s="35">
        <f>AJ151+AQ151+AT151</f>
        <v>445502245419.13324</v>
      </c>
      <c r="AJ151" s="36">
        <f>SUM(AK151:AP151)</f>
        <v>445502245419.13324</v>
      </c>
      <c r="AK151" s="38"/>
      <c r="AL151" s="38"/>
      <c r="AM151" s="38"/>
      <c r="AN151" s="37">
        <v>5168426024.7932997</v>
      </c>
      <c r="AO151" s="37">
        <v>440333819394.33997</v>
      </c>
      <c r="AP151" s="38"/>
      <c r="AQ151" s="36">
        <f>SUM(AR151:AS151)</f>
        <v>0</v>
      </c>
      <c r="AR151" s="38"/>
      <c r="AS151" s="38"/>
      <c r="AT151" s="36">
        <f>AU151</f>
        <v>0</v>
      </c>
      <c r="AU151" s="38"/>
      <c r="AV151" s="35">
        <f>AW151</f>
        <v>40278938466318</v>
      </c>
      <c r="AW151" s="36">
        <f>SUM(AX151:AY151)</f>
        <v>40278938466318</v>
      </c>
      <c r="AX151" s="37">
        <v>40278938466318</v>
      </c>
      <c r="AY151" s="38"/>
      <c r="AZ151" s="39">
        <f>E151-(AI151+AV151)</f>
        <v>1.1484375</v>
      </c>
    </row>
    <row r="152" spans="1:52" x14ac:dyDescent="0.25">
      <c r="A152" s="40" t="s">
        <v>339</v>
      </c>
      <c r="B152" s="33" t="s">
        <v>340</v>
      </c>
      <c r="C152" s="34" t="s">
        <v>1150</v>
      </c>
      <c r="D152" s="34" t="s">
        <v>1151</v>
      </c>
      <c r="E152" s="35">
        <f>F152+O152+R152+Z152+AB152+AG152</f>
        <v>11263980756266.301</v>
      </c>
      <c r="F152" s="36">
        <f>SUM(G152:N152)</f>
        <v>1008448654708.1699</v>
      </c>
      <c r="G152" s="37">
        <v>636923827639.70996</v>
      </c>
      <c r="H152" s="38"/>
      <c r="I152" s="37">
        <v>310832682664.60999</v>
      </c>
      <c r="J152" s="38"/>
      <c r="K152" s="38"/>
      <c r="L152" s="37">
        <v>1208023054</v>
      </c>
      <c r="M152" s="37">
        <v>59484121349.849998</v>
      </c>
      <c r="N152" s="38"/>
      <c r="O152" s="36">
        <f>SUM(P152:Q152)</f>
        <v>400236851257.13</v>
      </c>
      <c r="P152" s="37">
        <v>3281477254.999999</v>
      </c>
      <c r="Q152" s="37">
        <v>396955374002.13</v>
      </c>
      <c r="R152" s="36">
        <f>SUM(S152:Y152)</f>
        <v>9725797476992</v>
      </c>
      <c r="S152" s="37">
        <v>3936096925581</v>
      </c>
      <c r="T152" s="37">
        <v>1171333446315</v>
      </c>
      <c r="U152" s="37">
        <v>2723142527344</v>
      </c>
      <c r="V152" s="37">
        <v>5111560240187</v>
      </c>
      <c r="W152" s="37">
        <v>346174718205</v>
      </c>
      <c r="X152" s="37">
        <v>139389559781</v>
      </c>
      <c r="Y152" s="37">
        <v>-3701899940421</v>
      </c>
      <c r="Z152" s="36">
        <f>SUM(AA152)</f>
        <v>0</v>
      </c>
      <c r="AA152" s="38"/>
      <c r="AB152" s="36">
        <f>SUM(AC152:AF152)</f>
        <v>129497773309</v>
      </c>
      <c r="AC152" s="37">
        <v>51372248</v>
      </c>
      <c r="AD152" s="37">
        <v>14337216800</v>
      </c>
      <c r="AE152" s="37">
        <v>38873700</v>
      </c>
      <c r="AF152" s="37">
        <v>115070310561</v>
      </c>
      <c r="AG152" s="36">
        <f>SUM(AH152)</f>
        <v>0</v>
      </c>
      <c r="AH152" s="38"/>
      <c r="AI152" s="35">
        <f>AJ152+AQ152+AT152</f>
        <v>88014539055.699997</v>
      </c>
      <c r="AJ152" s="36">
        <f>SUM(AK152:AP152)</f>
        <v>88014539055.699997</v>
      </c>
      <c r="AK152" s="38"/>
      <c r="AL152" s="38"/>
      <c r="AM152" s="38"/>
      <c r="AN152" s="37">
        <v>3265806268.6999998</v>
      </c>
      <c r="AO152" s="37">
        <v>84717018098</v>
      </c>
      <c r="AP152" s="37">
        <v>31714689</v>
      </c>
      <c r="AQ152" s="36">
        <f>SUM(AR152:AS152)</f>
        <v>0</v>
      </c>
      <c r="AR152" s="38"/>
      <c r="AS152" s="38"/>
      <c r="AT152" s="36">
        <f>AU152</f>
        <v>0</v>
      </c>
      <c r="AU152" s="38"/>
      <c r="AV152" s="35">
        <f>AW152</f>
        <v>11175966217210.6</v>
      </c>
      <c r="AW152" s="36">
        <f>SUM(AX152:AY152)</f>
        <v>11175966217210.6</v>
      </c>
      <c r="AX152" s="37">
        <v>11175966217210.6</v>
      </c>
      <c r="AY152" s="38"/>
      <c r="AZ152" s="39">
        <f>E152-(AI152+AV152)</f>
        <v>0</v>
      </c>
    </row>
    <row r="153" spans="1:52" x14ac:dyDescent="0.25">
      <c r="A153" s="40" t="s">
        <v>341</v>
      </c>
      <c r="B153" s="33" t="s">
        <v>342</v>
      </c>
      <c r="C153" s="34" t="s">
        <v>1150</v>
      </c>
      <c r="D153" s="34" t="s">
        <v>1151</v>
      </c>
      <c r="E153" s="35">
        <f>F153+O153+R153+Z153+AB153+AG153</f>
        <v>13071854740462.988</v>
      </c>
      <c r="F153" s="36">
        <f>SUM(G153:N153)</f>
        <v>1601510993457.2</v>
      </c>
      <c r="G153" s="37">
        <v>1154593937653</v>
      </c>
      <c r="H153" s="38"/>
      <c r="I153" s="37">
        <v>386606079103.22998</v>
      </c>
      <c r="J153" s="38"/>
      <c r="K153" s="38"/>
      <c r="L153" s="37">
        <v>389050096.56</v>
      </c>
      <c r="M153" s="37">
        <v>59921926604.410004</v>
      </c>
      <c r="N153" s="38"/>
      <c r="O153" s="36">
        <f>SUM(P153:Q153)</f>
        <v>619345356023.94995</v>
      </c>
      <c r="P153" s="38"/>
      <c r="Q153" s="37">
        <v>619345356023.94995</v>
      </c>
      <c r="R153" s="36">
        <f>SUM(S153:Y153)</f>
        <v>10070083321436.488</v>
      </c>
      <c r="S153" s="37">
        <v>3550191096624.1401</v>
      </c>
      <c r="T153" s="37">
        <v>1436380357465.3301</v>
      </c>
      <c r="U153" s="37">
        <v>3976904463925.73</v>
      </c>
      <c r="V153" s="37">
        <v>4798313936538.2305</v>
      </c>
      <c r="W153" s="37">
        <v>274393661133.2207</v>
      </c>
      <c r="X153" s="37">
        <v>39897369916.5</v>
      </c>
      <c r="Y153" s="37">
        <v>-4005997564166.6636</v>
      </c>
      <c r="Z153" s="36">
        <f>SUM(AA153)</f>
        <v>0</v>
      </c>
      <c r="AA153" s="38"/>
      <c r="AB153" s="36">
        <f>SUM(AC153:AF153)</f>
        <v>780915069545.34998</v>
      </c>
      <c r="AC153" s="37">
        <v>41864000</v>
      </c>
      <c r="AD153" s="37">
        <v>111503487600</v>
      </c>
      <c r="AE153" s="37">
        <v>871486980</v>
      </c>
      <c r="AF153" s="37">
        <v>668498230965.34998</v>
      </c>
      <c r="AG153" s="36">
        <f>SUM(AH153)</f>
        <v>0</v>
      </c>
      <c r="AH153" s="38"/>
      <c r="AI153" s="35">
        <f>AJ153+AQ153+AT153</f>
        <v>63605945571.349998</v>
      </c>
      <c r="AJ153" s="36">
        <f>SUM(AK153:AP153)</f>
        <v>63605945571.349998</v>
      </c>
      <c r="AK153" s="37">
        <v>428605461</v>
      </c>
      <c r="AL153" s="38"/>
      <c r="AM153" s="38"/>
      <c r="AN153" s="37">
        <v>24447714689.349998</v>
      </c>
      <c r="AO153" s="37">
        <v>35592046874</v>
      </c>
      <c r="AP153" s="37">
        <v>3137578547</v>
      </c>
      <c r="AQ153" s="36">
        <f>SUM(AR153:AS153)</f>
        <v>0</v>
      </c>
      <c r="AR153" s="38"/>
      <c r="AS153" s="38"/>
      <c r="AT153" s="36">
        <f>AU153</f>
        <v>0</v>
      </c>
      <c r="AU153" s="38"/>
      <c r="AV153" s="35">
        <f>AW153</f>
        <v>13008248794891.635</v>
      </c>
      <c r="AW153" s="36">
        <f>SUM(AX153:AY153)</f>
        <v>13008248794891.635</v>
      </c>
      <c r="AX153" s="37">
        <v>13008248794891.635</v>
      </c>
      <c r="AY153" s="38"/>
      <c r="AZ153" s="39">
        <f>E153-(AI153+AV153)</f>
        <v>0</v>
      </c>
    </row>
    <row r="154" spans="1:52" x14ac:dyDescent="0.25">
      <c r="A154" s="40" t="s">
        <v>343</v>
      </c>
      <c r="B154" s="33" t="s">
        <v>344</v>
      </c>
      <c r="C154" s="34" t="s">
        <v>1150</v>
      </c>
      <c r="D154" s="34" t="s">
        <v>1151</v>
      </c>
      <c r="E154" s="35">
        <f>F154+O154+R154+Z154+AB154+AG154</f>
        <v>26492593450205.809</v>
      </c>
      <c r="F154" s="36">
        <f>SUM(G154:N154)</f>
        <v>2248530959354.2998</v>
      </c>
      <c r="G154" s="37">
        <v>1106514405549</v>
      </c>
      <c r="H154" s="38"/>
      <c r="I154" s="37">
        <v>1055081100388.8</v>
      </c>
      <c r="J154" s="38"/>
      <c r="K154" s="38"/>
      <c r="L154" s="37">
        <v>117083333</v>
      </c>
      <c r="M154" s="37">
        <v>86818370083.5</v>
      </c>
      <c r="N154" s="38"/>
      <c r="O154" s="36">
        <f>SUM(P154:Q154)</f>
        <v>1169288907711.9001</v>
      </c>
      <c r="P154" s="37">
        <v>1169288907711.9001</v>
      </c>
      <c r="Q154" s="38"/>
      <c r="R154" s="36">
        <f>SUM(S154:Y154)</f>
        <v>22047105703303.34</v>
      </c>
      <c r="S154" s="37">
        <v>13535822153652</v>
      </c>
      <c r="T154" s="37">
        <v>2700957347842.7998</v>
      </c>
      <c r="U154" s="37">
        <v>5369683272625.7002</v>
      </c>
      <c r="V154" s="37">
        <v>5728185070141.7002</v>
      </c>
      <c r="W154" s="37">
        <v>398355303708.41998</v>
      </c>
      <c r="X154" s="37">
        <v>86447186403.490005</v>
      </c>
      <c r="Y154" s="37">
        <v>-5772344631070.7695</v>
      </c>
      <c r="Z154" s="36">
        <f>SUM(AA154)</f>
        <v>0</v>
      </c>
      <c r="AA154" s="38"/>
      <c r="AB154" s="36">
        <f>SUM(AC154:AF154)</f>
        <v>1027667879836.27</v>
      </c>
      <c r="AC154" s="37">
        <v>2650000</v>
      </c>
      <c r="AD154" s="37">
        <v>212190369873.82001</v>
      </c>
      <c r="AE154" s="37">
        <v>8961231542.0199986</v>
      </c>
      <c r="AF154" s="37">
        <v>806513628420.43005</v>
      </c>
      <c r="AG154" s="36">
        <f>SUM(AH154)</f>
        <v>0</v>
      </c>
      <c r="AH154" s="38"/>
      <c r="AI154" s="35">
        <f>AJ154+AQ154+AT154</f>
        <v>122803233948.41</v>
      </c>
      <c r="AJ154" s="36">
        <f>SUM(AK154:AP154)</f>
        <v>122803233948.41</v>
      </c>
      <c r="AK154" s="37">
        <v>1218606385</v>
      </c>
      <c r="AL154" s="38"/>
      <c r="AM154" s="38"/>
      <c r="AN154" s="37">
        <v>13335342044.450001</v>
      </c>
      <c r="AO154" s="37">
        <v>104060802623.96001</v>
      </c>
      <c r="AP154" s="37">
        <v>4188482895</v>
      </c>
      <c r="AQ154" s="36">
        <f>SUM(AR154:AS154)</f>
        <v>0</v>
      </c>
      <c r="AR154" s="38"/>
      <c r="AS154" s="38"/>
      <c r="AT154" s="36">
        <f>AU154</f>
        <v>0</v>
      </c>
      <c r="AU154" s="38"/>
      <c r="AV154" s="35">
        <f>AW154</f>
        <v>26369790216257.969</v>
      </c>
      <c r="AW154" s="36">
        <f>SUM(AX154:AY154)</f>
        <v>26369790216257.969</v>
      </c>
      <c r="AX154" s="37">
        <v>26369790216257.969</v>
      </c>
      <c r="AY154" s="38"/>
      <c r="AZ154" s="39">
        <f>E154-(AI154+AV154)</f>
        <v>-0.5703125</v>
      </c>
    </row>
    <row r="155" spans="1:52" x14ac:dyDescent="0.25">
      <c r="A155" s="40" t="s">
        <v>345</v>
      </c>
      <c r="B155" s="33" t="s">
        <v>346</v>
      </c>
      <c r="C155" s="34" t="s">
        <v>1150</v>
      </c>
      <c r="D155" s="34" t="s">
        <v>1151</v>
      </c>
      <c r="E155" s="35">
        <f>F155+O155+R155+Z155+AB155+AG155</f>
        <v>3752059968699.4307</v>
      </c>
      <c r="F155" s="36">
        <f>SUM(G155:N155)</f>
        <v>397237797092.07996</v>
      </c>
      <c r="G155" s="37">
        <v>245710863758.67999</v>
      </c>
      <c r="H155" s="38"/>
      <c r="I155" s="37">
        <v>65165912089.399994</v>
      </c>
      <c r="J155" s="38"/>
      <c r="K155" s="38"/>
      <c r="L155" s="37">
        <v>96337500</v>
      </c>
      <c r="M155" s="37">
        <v>86264683744</v>
      </c>
      <c r="N155" s="38"/>
      <c r="O155" s="36">
        <f>SUM(P155:Q155)</f>
        <v>67755468755.370003</v>
      </c>
      <c r="P155" s="38"/>
      <c r="Q155" s="37">
        <v>67755468755.370003</v>
      </c>
      <c r="R155" s="36">
        <f>SUM(S155:Y155)</f>
        <v>3280495250629.6504</v>
      </c>
      <c r="S155" s="37">
        <v>296632267539.96002</v>
      </c>
      <c r="T155" s="37">
        <v>721919956144.83997</v>
      </c>
      <c r="U155" s="37">
        <v>1675849654473.2</v>
      </c>
      <c r="V155" s="37">
        <v>2748853055761</v>
      </c>
      <c r="W155" s="37">
        <v>153284446363.23999</v>
      </c>
      <c r="X155" s="37">
        <v>40122921350.410004</v>
      </c>
      <c r="Y155" s="37">
        <v>-2356167051003</v>
      </c>
      <c r="Z155" s="36">
        <f>SUM(AA155)</f>
        <v>0</v>
      </c>
      <c r="AA155" s="38"/>
      <c r="AB155" s="36">
        <f>SUM(AC155:AF155)</f>
        <v>6571452222.3299999</v>
      </c>
      <c r="AC155" s="37">
        <v>99455000</v>
      </c>
      <c r="AD155" s="38"/>
      <c r="AE155" s="37">
        <v>6471997222.3299999</v>
      </c>
      <c r="AF155" s="38"/>
      <c r="AG155" s="36">
        <f>SUM(AH155)</f>
        <v>0</v>
      </c>
      <c r="AH155" s="38"/>
      <c r="AI155" s="35">
        <f>AJ155+AQ155+AT155</f>
        <v>173718209662.04999</v>
      </c>
      <c r="AJ155" s="36">
        <f>SUM(AK155:AP155)</f>
        <v>171977346611.87</v>
      </c>
      <c r="AK155" s="37">
        <v>3450498</v>
      </c>
      <c r="AL155" s="38"/>
      <c r="AM155" s="38"/>
      <c r="AN155" s="37">
        <v>676048493</v>
      </c>
      <c r="AO155" s="37">
        <v>170997739595.72</v>
      </c>
      <c r="AP155" s="37">
        <v>300108025.14999998</v>
      </c>
      <c r="AQ155" s="36">
        <f>SUM(AR155:AS155)</f>
        <v>1740863050.1800001</v>
      </c>
      <c r="AR155" s="37">
        <v>1740863050.1800001</v>
      </c>
      <c r="AS155" s="38"/>
      <c r="AT155" s="36">
        <f>AU155</f>
        <v>0</v>
      </c>
      <c r="AU155" s="38"/>
      <c r="AV155" s="35">
        <f>AW155</f>
        <v>3578341759037.6001</v>
      </c>
      <c r="AW155" s="36">
        <f>SUM(AX155:AY155)</f>
        <v>3578341759037.6001</v>
      </c>
      <c r="AX155" s="37">
        <v>3578341759037.6001</v>
      </c>
      <c r="AY155" s="38"/>
      <c r="AZ155" s="39">
        <f>E155-(AI155+AV155)</f>
        <v>-0.21923828125</v>
      </c>
    </row>
    <row r="156" spans="1:52" x14ac:dyDescent="0.25">
      <c r="A156" s="40" t="s">
        <v>347</v>
      </c>
      <c r="B156" s="33" t="s">
        <v>348</v>
      </c>
      <c r="C156" s="34" t="s">
        <v>1150</v>
      </c>
      <c r="D156" s="34" t="s">
        <v>1151</v>
      </c>
      <c r="E156" s="35">
        <f>F156+O156+R156+Z156+AB156+AG156</f>
        <v>6525736823289.6709</v>
      </c>
      <c r="F156" s="36">
        <f>SUM(G156:N156)</f>
        <v>513615877942.78998</v>
      </c>
      <c r="G156" s="37">
        <v>287179035666.77002</v>
      </c>
      <c r="H156" s="38"/>
      <c r="I156" s="37">
        <v>146893717818.87003</v>
      </c>
      <c r="J156" s="38"/>
      <c r="K156" s="38"/>
      <c r="L156" s="37">
        <v>1818834554.6600001</v>
      </c>
      <c r="M156" s="37">
        <v>77724289902.490005</v>
      </c>
      <c r="N156" s="38"/>
      <c r="O156" s="36">
        <f>SUM(P156:Q156)</f>
        <v>156765871503.67001</v>
      </c>
      <c r="P156" s="38"/>
      <c r="Q156" s="37">
        <v>156765871503.67001</v>
      </c>
      <c r="R156" s="36">
        <f>SUM(S156:Y156)</f>
        <v>5792175053742.4307</v>
      </c>
      <c r="S156" s="37">
        <v>1241417235312</v>
      </c>
      <c r="T156" s="37">
        <v>1347142191442.4497</v>
      </c>
      <c r="U156" s="37">
        <v>2245850470471.3999</v>
      </c>
      <c r="V156" s="37">
        <v>2796408521090.6206</v>
      </c>
      <c r="W156" s="37">
        <v>337371924196.31</v>
      </c>
      <c r="X156" s="37">
        <v>130189115598</v>
      </c>
      <c r="Y156" s="37">
        <v>-2306204404368.3496</v>
      </c>
      <c r="Z156" s="36">
        <f>SUM(AA156)</f>
        <v>0</v>
      </c>
      <c r="AA156" s="38"/>
      <c r="AB156" s="36">
        <f>SUM(AC156:AF156)</f>
        <v>63180020100.779999</v>
      </c>
      <c r="AC156" s="37">
        <v>1049401188.53</v>
      </c>
      <c r="AD156" s="37">
        <v>13458130615</v>
      </c>
      <c r="AE156" s="37">
        <v>28717781451.549999</v>
      </c>
      <c r="AF156" s="37">
        <v>19954706845.700001</v>
      </c>
      <c r="AG156" s="36">
        <f>SUM(AH156)</f>
        <v>0</v>
      </c>
      <c r="AH156" s="38"/>
      <c r="AI156" s="35">
        <f>AJ156+AQ156+AT156</f>
        <v>124719638272.39</v>
      </c>
      <c r="AJ156" s="36">
        <f>SUM(AK156:AP156)</f>
        <v>124719638272.39</v>
      </c>
      <c r="AK156" s="37">
        <v>66411891</v>
      </c>
      <c r="AL156" s="38"/>
      <c r="AM156" s="38"/>
      <c r="AN156" s="37">
        <v>242468493.38999999</v>
      </c>
      <c r="AO156" s="37">
        <v>62851777522</v>
      </c>
      <c r="AP156" s="37">
        <v>61558980366</v>
      </c>
      <c r="AQ156" s="36">
        <f>SUM(AR156:AS156)</f>
        <v>0</v>
      </c>
      <c r="AR156" s="38"/>
      <c r="AS156" s="38"/>
      <c r="AT156" s="36">
        <f>AU156</f>
        <v>0</v>
      </c>
      <c r="AU156" s="38"/>
      <c r="AV156" s="35">
        <f>AW156</f>
        <v>6401017185017.2803</v>
      </c>
      <c r="AW156" s="36">
        <f>SUM(AX156:AY156)</f>
        <v>6401017185017.2803</v>
      </c>
      <c r="AX156" s="37">
        <v>6401017185017.2803</v>
      </c>
      <c r="AY156" s="38"/>
      <c r="AZ156" s="39">
        <f>E156-(AI156+AV156)</f>
        <v>0</v>
      </c>
    </row>
    <row r="157" spans="1:52" x14ac:dyDescent="0.25">
      <c r="A157" s="40" t="s">
        <v>349</v>
      </c>
      <c r="B157" s="33" t="s">
        <v>350</v>
      </c>
      <c r="C157" s="34" t="s">
        <v>1150</v>
      </c>
      <c r="D157" s="34" t="s">
        <v>1151</v>
      </c>
      <c r="E157" s="35">
        <f>F157+O157+R157+Z157+AB157+AG157</f>
        <v>4574490416349.1211</v>
      </c>
      <c r="F157" s="36">
        <f>SUM(G157:N157)</f>
        <v>495698120442.46997</v>
      </c>
      <c r="G157" s="37">
        <v>289051192533.06</v>
      </c>
      <c r="H157" s="38"/>
      <c r="I157" s="37">
        <v>153521024034.57001</v>
      </c>
      <c r="J157" s="38"/>
      <c r="K157" s="38"/>
      <c r="L157" s="37">
        <v>1513577708.0599999</v>
      </c>
      <c r="M157" s="37">
        <v>51612326166.779999</v>
      </c>
      <c r="N157" s="38"/>
      <c r="O157" s="36">
        <f>SUM(P157:Q157)</f>
        <v>118380833283.37</v>
      </c>
      <c r="P157" s="37">
        <v>7071643166</v>
      </c>
      <c r="Q157" s="37">
        <v>111309190117.37</v>
      </c>
      <c r="R157" s="36">
        <f>SUM(S157:Y157)</f>
        <v>3928433010727.8809</v>
      </c>
      <c r="S157" s="37">
        <v>501381974209.5</v>
      </c>
      <c r="T157" s="37">
        <v>914141459232.59009</v>
      </c>
      <c r="U157" s="37">
        <v>1713774986704.7202</v>
      </c>
      <c r="V157" s="37">
        <v>2253204498585.5801</v>
      </c>
      <c r="W157" s="37">
        <v>354811110032.08997</v>
      </c>
      <c r="X157" s="37">
        <v>251362030261.35999</v>
      </c>
      <c r="Y157" s="37">
        <v>-2060243048297.96</v>
      </c>
      <c r="Z157" s="36">
        <f>SUM(AA157)</f>
        <v>0</v>
      </c>
      <c r="AA157" s="38"/>
      <c r="AB157" s="36">
        <f>SUM(AC157:AF157)</f>
        <v>31978451895.399998</v>
      </c>
      <c r="AC157" s="38"/>
      <c r="AD157" s="38"/>
      <c r="AE157" s="37">
        <v>11713486235.950001</v>
      </c>
      <c r="AF157" s="37">
        <v>20264965659.449997</v>
      </c>
      <c r="AG157" s="36">
        <f>SUM(AH157)</f>
        <v>0</v>
      </c>
      <c r="AH157" s="38"/>
      <c r="AI157" s="35">
        <f>AJ157+AQ157+AT157</f>
        <v>57124263938.589996</v>
      </c>
      <c r="AJ157" s="36">
        <f>SUM(AK157:AP157)</f>
        <v>57124263938.589996</v>
      </c>
      <c r="AK157" s="37">
        <v>216754177</v>
      </c>
      <c r="AL157" s="38"/>
      <c r="AM157" s="38"/>
      <c r="AN157" s="37">
        <v>2378629542.21</v>
      </c>
      <c r="AO157" s="38"/>
      <c r="AP157" s="37">
        <v>54528880219.379997</v>
      </c>
      <c r="AQ157" s="36">
        <f>SUM(AR157:AS157)</f>
        <v>0</v>
      </c>
      <c r="AR157" s="38"/>
      <c r="AS157" s="38"/>
      <c r="AT157" s="36">
        <f>AU157</f>
        <v>0</v>
      </c>
      <c r="AU157" s="38"/>
      <c r="AV157" s="35">
        <f>AW157</f>
        <v>4517366152410.5303</v>
      </c>
      <c r="AW157" s="36">
        <f>SUM(AX157:AY157)</f>
        <v>4517366152410.5303</v>
      </c>
      <c r="AX157" s="37">
        <v>4517366152410.5303</v>
      </c>
      <c r="AY157" s="38"/>
      <c r="AZ157" s="39">
        <f>E157-(AI157+AV157)</f>
        <v>0</v>
      </c>
    </row>
    <row r="158" spans="1:52" x14ac:dyDescent="0.25">
      <c r="A158" s="40" t="s">
        <v>351</v>
      </c>
      <c r="B158" s="33" t="s">
        <v>352</v>
      </c>
      <c r="C158" s="34" t="s">
        <v>1150</v>
      </c>
      <c r="D158" s="34" t="s">
        <v>1151</v>
      </c>
      <c r="E158" s="35">
        <f>F158+O158+R158+Z158+AB158+AG158</f>
        <v>4827037991824.9492</v>
      </c>
      <c r="F158" s="36">
        <f>SUM(G158:N158)</f>
        <v>430294832126.71997</v>
      </c>
      <c r="G158" s="37">
        <v>331678531954.02002</v>
      </c>
      <c r="H158" s="38"/>
      <c r="I158" s="37">
        <v>72425745792.970001</v>
      </c>
      <c r="J158" s="38"/>
      <c r="K158" s="38"/>
      <c r="L158" s="38"/>
      <c r="M158" s="37">
        <v>26190554379.73</v>
      </c>
      <c r="N158" s="38"/>
      <c r="O158" s="36">
        <f>SUM(P158:Q158)</f>
        <v>99096398832.699997</v>
      </c>
      <c r="P158" s="38"/>
      <c r="Q158" s="37">
        <v>99096398832.699997</v>
      </c>
      <c r="R158" s="36">
        <f>SUM(S158:Y158)</f>
        <v>3348021464502.0498</v>
      </c>
      <c r="S158" s="37">
        <v>844332009669.02002</v>
      </c>
      <c r="T158" s="37">
        <v>839781712605.56006</v>
      </c>
      <c r="U158" s="37">
        <v>1701188773766.8</v>
      </c>
      <c r="V158" s="37">
        <v>1176240062850.2</v>
      </c>
      <c r="W158" s="37">
        <v>294925100838.91998</v>
      </c>
      <c r="X158" s="37">
        <v>48407916719.889999</v>
      </c>
      <c r="Y158" s="37">
        <v>-1556854111948.3401</v>
      </c>
      <c r="Z158" s="36">
        <f>SUM(AA158)</f>
        <v>12000000000</v>
      </c>
      <c r="AA158" s="37">
        <v>12000000000</v>
      </c>
      <c r="AB158" s="36">
        <f>SUM(AC158:AF158)</f>
        <v>937625296363.47998</v>
      </c>
      <c r="AC158" s="37">
        <v>529624500</v>
      </c>
      <c r="AD158" s="37">
        <v>5072506170</v>
      </c>
      <c r="AE158" s="37">
        <v>3467239378.7199993</v>
      </c>
      <c r="AF158" s="37">
        <v>928555926314.76001</v>
      </c>
      <c r="AG158" s="36">
        <f>SUM(AH158)</f>
        <v>0</v>
      </c>
      <c r="AH158" s="38"/>
      <c r="AI158" s="35">
        <f>AJ158+AQ158+AT158</f>
        <v>25528448965</v>
      </c>
      <c r="AJ158" s="36">
        <f>SUM(AK158:AP158)</f>
        <v>25528448965</v>
      </c>
      <c r="AK158" s="38"/>
      <c r="AL158" s="38"/>
      <c r="AM158" s="38"/>
      <c r="AN158" s="37">
        <v>2102043374</v>
      </c>
      <c r="AO158" s="37">
        <v>23303889516</v>
      </c>
      <c r="AP158" s="37">
        <v>122516075</v>
      </c>
      <c r="AQ158" s="36">
        <f>SUM(AR158:AS158)</f>
        <v>0</v>
      </c>
      <c r="AR158" s="38"/>
      <c r="AS158" s="38"/>
      <c r="AT158" s="36">
        <f>AU158</f>
        <v>0</v>
      </c>
      <c r="AU158" s="38"/>
      <c r="AV158" s="35">
        <f>AW158</f>
        <v>4801509542859.9404</v>
      </c>
      <c r="AW158" s="36">
        <f>SUM(AX158:AY158)</f>
        <v>4801509542859.9404</v>
      </c>
      <c r="AX158" s="37">
        <v>4801509542859.9404</v>
      </c>
      <c r="AY158" s="38"/>
      <c r="AZ158" s="39">
        <f>E158-(AI158+AV158)</f>
        <v>8.7890625E-3</v>
      </c>
    </row>
    <row r="159" spans="1:52" x14ac:dyDescent="0.25">
      <c r="A159" s="40" t="s">
        <v>353</v>
      </c>
      <c r="B159" s="33" t="s">
        <v>354</v>
      </c>
      <c r="C159" s="34" t="s">
        <v>1150</v>
      </c>
      <c r="D159" s="34" t="s">
        <v>1151</v>
      </c>
      <c r="E159" s="35">
        <f>F159+O159+R159+Z159+AB159+AG159</f>
        <v>5795777607533.2588</v>
      </c>
      <c r="F159" s="36">
        <f>SUM(G159:N159)</f>
        <v>406807233365.81995</v>
      </c>
      <c r="G159" s="37">
        <v>165078667975</v>
      </c>
      <c r="H159" s="38"/>
      <c r="I159" s="37">
        <v>115665765233.29999</v>
      </c>
      <c r="J159" s="38"/>
      <c r="K159" s="38"/>
      <c r="L159" s="37">
        <v>360597722.79000002</v>
      </c>
      <c r="M159" s="37">
        <v>125702202434.73</v>
      </c>
      <c r="N159" s="38"/>
      <c r="O159" s="36">
        <f>SUM(P159:Q159)</f>
        <v>353904948105.30005</v>
      </c>
      <c r="P159" s="37">
        <v>17002014393.030001</v>
      </c>
      <c r="Q159" s="37">
        <v>336902933712.27002</v>
      </c>
      <c r="R159" s="36">
        <f>SUM(S159:Y159)</f>
        <v>4926571652065.2188</v>
      </c>
      <c r="S159" s="37">
        <v>799283935464</v>
      </c>
      <c r="T159" s="37">
        <v>1078080466173.45</v>
      </c>
      <c r="U159" s="37">
        <v>2499547139970.4399</v>
      </c>
      <c r="V159" s="37">
        <v>3712036284897.6602</v>
      </c>
      <c r="W159" s="37">
        <v>50467173436.019997</v>
      </c>
      <c r="X159" s="37">
        <v>29339509559</v>
      </c>
      <c r="Y159" s="37">
        <v>-3242182857435.3501</v>
      </c>
      <c r="Z159" s="36">
        <f>SUM(AA159)</f>
        <v>0</v>
      </c>
      <c r="AA159" s="38"/>
      <c r="AB159" s="36">
        <f>SUM(AC159:AF159)</f>
        <v>108493773996.92001</v>
      </c>
      <c r="AC159" s="37">
        <v>1027138570.6</v>
      </c>
      <c r="AD159" s="37">
        <v>97340587938</v>
      </c>
      <c r="AE159" s="37">
        <v>70721382.5</v>
      </c>
      <c r="AF159" s="37">
        <v>10055326105.82</v>
      </c>
      <c r="AG159" s="36">
        <f>SUM(AH159)</f>
        <v>0</v>
      </c>
      <c r="AH159" s="38"/>
      <c r="AI159" s="35">
        <f>AJ159+AQ159+AT159</f>
        <v>142848200021.9444</v>
      </c>
      <c r="AJ159" s="36">
        <f>SUM(AK159:AP159)</f>
        <v>142848200021.9444</v>
      </c>
      <c r="AK159" s="38"/>
      <c r="AL159" s="38"/>
      <c r="AM159" s="38"/>
      <c r="AN159" s="37">
        <v>1533545962.9444001</v>
      </c>
      <c r="AO159" s="37">
        <v>104032391894</v>
      </c>
      <c r="AP159" s="37">
        <v>37282262165</v>
      </c>
      <c r="AQ159" s="36">
        <f>SUM(AR159:AS159)</f>
        <v>0</v>
      </c>
      <c r="AR159" s="38"/>
      <c r="AS159" s="38"/>
      <c r="AT159" s="36">
        <f>AU159</f>
        <v>0</v>
      </c>
      <c r="AU159" s="38"/>
      <c r="AV159" s="35">
        <f>AW159</f>
        <v>5652929407511.3154</v>
      </c>
      <c r="AW159" s="36">
        <f>SUM(AX159:AY159)</f>
        <v>5652929407511.3154</v>
      </c>
      <c r="AX159" s="37">
        <v>5652929407511.3154</v>
      </c>
      <c r="AY159" s="38"/>
      <c r="AZ159" s="39">
        <f>E159-(AI159+AV159)</f>
        <v>0</v>
      </c>
    </row>
    <row r="160" spans="1:52" x14ac:dyDescent="0.25">
      <c r="A160" s="40" t="s">
        <v>355</v>
      </c>
      <c r="B160" s="33" t="s">
        <v>356</v>
      </c>
      <c r="C160" s="34" t="s">
        <v>1150</v>
      </c>
      <c r="D160" s="34" t="s">
        <v>1151</v>
      </c>
      <c r="E160" s="35">
        <f>F160+O160+R160+Z160+AB160+AG160</f>
        <v>5354357417461.1797</v>
      </c>
      <c r="F160" s="36">
        <f>SUM(G160:N160)</f>
        <v>445808147770.82794</v>
      </c>
      <c r="G160" s="37">
        <v>162880971919.76999</v>
      </c>
      <c r="H160" s="38"/>
      <c r="I160" s="37">
        <v>240892369424.42993</v>
      </c>
      <c r="J160" s="38"/>
      <c r="K160" s="38"/>
      <c r="L160" s="37">
        <v>489865939.26800001</v>
      </c>
      <c r="M160" s="37">
        <v>41544940487.360001</v>
      </c>
      <c r="N160" s="38"/>
      <c r="O160" s="36">
        <f>SUM(P160:Q160)</f>
        <v>135051121653.31001</v>
      </c>
      <c r="P160" s="37">
        <v>4915644426.3500004</v>
      </c>
      <c r="Q160" s="37">
        <v>130135477226.96001</v>
      </c>
      <c r="R160" s="36">
        <f>SUM(S160:Y160)</f>
        <v>4472618826426.4922</v>
      </c>
      <c r="S160" s="37">
        <v>1412831994343.2</v>
      </c>
      <c r="T160" s="37">
        <v>888866555457.87</v>
      </c>
      <c r="U160" s="37">
        <v>1764164318547.1299</v>
      </c>
      <c r="V160" s="37">
        <v>3365354945326.0698</v>
      </c>
      <c r="W160" s="37">
        <v>85487777357.710007</v>
      </c>
      <c r="X160" s="37">
        <v>72070376709</v>
      </c>
      <c r="Y160" s="37">
        <v>-3116157141314.4878</v>
      </c>
      <c r="Z160" s="36">
        <f>SUM(AA160)</f>
        <v>0</v>
      </c>
      <c r="AA160" s="38"/>
      <c r="AB160" s="36">
        <f>SUM(AC160:AF160)</f>
        <v>300879321610.54999</v>
      </c>
      <c r="AC160" s="38"/>
      <c r="AD160" s="37">
        <v>55929730159</v>
      </c>
      <c r="AE160" s="37">
        <v>3703668387.75</v>
      </c>
      <c r="AF160" s="37">
        <v>241245923063.79999</v>
      </c>
      <c r="AG160" s="36">
        <f>SUM(AH160)</f>
        <v>0</v>
      </c>
      <c r="AH160" s="38"/>
      <c r="AI160" s="35">
        <f>AJ160+AQ160+AT160</f>
        <v>63284966430.169998</v>
      </c>
      <c r="AJ160" s="36">
        <f>SUM(AK160:AP160)</f>
        <v>63284966430.169998</v>
      </c>
      <c r="AK160" s="38"/>
      <c r="AL160" s="38"/>
      <c r="AM160" s="38"/>
      <c r="AN160" s="37">
        <v>13419747030.780001</v>
      </c>
      <c r="AO160" s="37">
        <v>12947573416</v>
      </c>
      <c r="AP160" s="37">
        <v>36917645983.389999</v>
      </c>
      <c r="AQ160" s="36">
        <f>SUM(AR160:AS160)</f>
        <v>0</v>
      </c>
      <c r="AR160" s="38"/>
      <c r="AS160" s="38"/>
      <c r="AT160" s="36">
        <f>AU160</f>
        <v>0</v>
      </c>
      <c r="AU160" s="38"/>
      <c r="AV160" s="35">
        <f>AW160</f>
        <v>5291072451031.0059</v>
      </c>
      <c r="AW160" s="36">
        <f>SUM(AX160:AY160)</f>
        <v>5291072451031.0059</v>
      </c>
      <c r="AX160" s="37">
        <v>5291072451031.0059</v>
      </c>
      <c r="AY160" s="38"/>
      <c r="AZ160" s="39">
        <f>E160-(AI160+AV160)</f>
        <v>0</v>
      </c>
    </row>
    <row r="161" spans="1:52" x14ac:dyDescent="0.25">
      <c r="A161" s="45" t="s">
        <v>357</v>
      </c>
      <c r="B161" s="33" t="s">
        <v>358</v>
      </c>
      <c r="C161" s="34" t="s">
        <v>1150</v>
      </c>
      <c r="D161" s="34" t="s">
        <v>1151</v>
      </c>
      <c r="E161" s="35">
        <f>F161+O161+R161+Z161+AB161+AG161</f>
        <v>2383476298067.1304</v>
      </c>
      <c r="F161" s="36">
        <f>SUM(G161:N161)</f>
        <v>132821492642.76999</v>
      </c>
      <c r="G161" s="37">
        <v>54693855043</v>
      </c>
      <c r="H161" s="38"/>
      <c r="I161" s="37">
        <v>50929303904.769997</v>
      </c>
      <c r="J161" s="38"/>
      <c r="K161" s="38"/>
      <c r="L161" s="38"/>
      <c r="M161" s="37">
        <v>27198333695</v>
      </c>
      <c r="N161" s="38"/>
      <c r="O161" s="36">
        <f>SUM(P161:Q161)</f>
        <v>90652174075.119995</v>
      </c>
      <c r="P161" s="38"/>
      <c r="Q161" s="37">
        <v>90652174075.119995</v>
      </c>
      <c r="R161" s="36">
        <f>SUM(S161:Y161)</f>
        <v>2140152905385.2402</v>
      </c>
      <c r="S161" s="37">
        <v>658596500113</v>
      </c>
      <c r="T161" s="37">
        <v>491659698601.12</v>
      </c>
      <c r="U161" s="37">
        <v>1269847220776</v>
      </c>
      <c r="V161" s="37">
        <v>1951322021119</v>
      </c>
      <c r="W161" s="37">
        <v>69943679805.119995</v>
      </c>
      <c r="X161" s="37">
        <v>20651814000</v>
      </c>
      <c r="Y161" s="37">
        <v>-2321868029029</v>
      </c>
      <c r="Z161" s="36">
        <f>SUM(AA161)</f>
        <v>0</v>
      </c>
      <c r="AA161" s="38"/>
      <c r="AB161" s="36">
        <f>SUM(AC161:AF161)</f>
        <v>19849725964</v>
      </c>
      <c r="AC161" s="38"/>
      <c r="AD161" s="38"/>
      <c r="AE161" s="37">
        <v>8337104637</v>
      </c>
      <c r="AF161" s="37">
        <v>11512621327</v>
      </c>
      <c r="AG161" s="36">
        <f>SUM(AH161)</f>
        <v>0</v>
      </c>
      <c r="AH161" s="38"/>
      <c r="AI161" s="35">
        <f>AJ161+AQ161+AT161</f>
        <v>26689990852.919998</v>
      </c>
      <c r="AJ161" s="36">
        <f>SUM(AK161:AP161)</f>
        <v>26689990852.919998</v>
      </c>
      <c r="AK161" s="37">
        <v>89655539</v>
      </c>
      <c r="AL161" s="38"/>
      <c r="AM161" s="38"/>
      <c r="AN161" s="37">
        <v>6236195570.9200001</v>
      </c>
      <c r="AO161" s="37">
        <v>814924032</v>
      </c>
      <c r="AP161" s="37">
        <v>19549215711</v>
      </c>
      <c r="AQ161" s="36">
        <f>SUM(AR161:AS161)</f>
        <v>0</v>
      </c>
      <c r="AR161" s="38"/>
      <c r="AS161" s="38"/>
      <c r="AT161" s="36">
        <f>AU161</f>
        <v>0</v>
      </c>
      <c r="AU161" s="38"/>
      <c r="AV161" s="35">
        <f>AW161</f>
        <v>2356786307214.2104</v>
      </c>
      <c r="AW161" s="36">
        <f>SUM(AX161:AY161)</f>
        <v>2356786307214.2104</v>
      </c>
      <c r="AX161" s="37">
        <v>2356786307214.2104</v>
      </c>
      <c r="AY161" s="38"/>
      <c r="AZ161" s="39">
        <f>E161-(AI161+AV161)</f>
        <v>0</v>
      </c>
    </row>
    <row r="162" spans="1:52" x14ac:dyDescent="0.25">
      <c r="A162" s="45" t="s">
        <v>359</v>
      </c>
      <c r="B162" s="33" t="s">
        <v>360</v>
      </c>
      <c r="C162" s="34" t="s">
        <v>1150</v>
      </c>
      <c r="D162" s="34" t="s">
        <v>1151</v>
      </c>
      <c r="E162" s="35">
        <f>F162+O162+R162+Z162+AB162+AG162</f>
        <v>4882131240028.4092</v>
      </c>
      <c r="F162" s="36">
        <f>SUM(G162:N162)</f>
        <v>228274932860.64996</v>
      </c>
      <c r="G162" s="37">
        <v>104579507156.75</v>
      </c>
      <c r="H162" s="38"/>
      <c r="I162" s="37">
        <v>103908569342.65999</v>
      </c>
      <c r="J162" s="37">
        <v>54507321.5</v>
      </c>
      <c r="K162" s="37">
        <v>-3164295924</v>
      </c>
      <c r="L162" s="37">
        <v>61363825</v>
      </c>
      <c r="M162" s="37">
        <v>22835281138.740002</v>
      </c>
      <c r="N162" s="38"/>
      <c r="O162" s="36">
        <f>SUM(P162:Q162)</f>
        <v>67157803941.739998</v>
      </c>
      <c r="P162" s="37">
        <v>4509255924</v>
      </c>
      <c r="Q162" s="37">
        <v>62648548017.739998</v>
      </c>
      <c r="R162" s="36">
        <f>SUM(S162:Y162)</f>
        <v>4303699642425.8398</v>
      </c>
      <c r="S162" s="37">
        <v>775434425361.07996</v>
      </c>
      <c r="T162" s="37">
        <v>806690014191.76001</v>
      </c>
      <c r="U162" s="37">
        <v>1434807755043.1001</v>
      </c>
      <c r="V162" s="37">
        <v>2646610318756</v>
      </c>
      <c r="W162" s="37">
        <v>136010426346.39999</v>
      </c>
      <c r="X162" s="37">
        <v>17235531550</v>
      </c>
      <c r="Y162" s="37">
        <v>-1513088828822.5</v>
      </c>
      <c r="Z162" s="36">
        <f>SUM(AA162)</f>
        <v>150000000000</v>
      </c>
      <c r="AA162" s="37">
        <v>150000000000</v>
      </c>
      <c r="AB162" s="36">
        <f>SUM(AC162:AF162)</f>
        <v>132998860800.17999</v>
      </c>
      <c r="AC162" s="37">
        <v>12653571.5</v>
      </c>
      <c r="AD162" s="38"/>
      <c r="AE162" s="37">
        <v>2732813700</v>
      </c>
      <c r="AF162" s="37">
        <v>130253393528.67999</v>
      </c>
      <c r="AG162" s="36">
        <f>SUM(AH162)</f>
        <v>0</v>
      </c>
      <c r="AH162" s="38"/>
      <c r="AI162" s="35">
        <f>AJ162+AQ162+AT162</f>
        <v>65308558298.889999</v>
      </c>
      <c r="AJ162" s="36">
        <f>SUM(AK162:AP162)</f>
        <v>65308558298.889999</v>
      </c>
      <c r="AK162" s="37">
        <v>63468931480.889999</v>
      </c>
      <c r="AL162" s="38"/>
      <c r="AM162" s="38"/>
      <c r="AN162" s="37">
        <v>931354167</v>
      </c>
      <c r="AO162" s="38"/>
      <c r="AP162" s="37">
        <v>908272651</v>
      </c>
      <c r="AQ162" s="36">
        <f>SUM(AR162:AS162)</f>
        <v>0</v>
      </c>
      <c r="AR162" s="38"/>
      <c r="AS162" s="38"/>
      <c r="AT162" s="36">
        <f>AU162</f>
        <v>0</v>
      </c>
      <c r="AU162" s="38"/>
      <c r="AV162" s="35">
        <f>AW162</f>
        <v>4816822681729.5996</v>
      </c>
      <c r="AW162" s="36">
        <f>SUM(AX162:AY162)</f>
        <v>4816822681729.5996</v>
      </c>
      <c r="AX162" s="37">
        <v>4816822681729.5996</v>
      </c>
      <c r="AY162" s="38"/>
      <c r="AZ162" s="39">
        <f>E162-(AI162+AV162)</f>
        <v>-8.0078125E-2</v>
      </c>
    </row>
    <row r="163" spans="1:52" x14ac:dyDescent="0.25">
      <c r="A163" s="45" t="s">
        <v>361</v>
      </c>
      <c r="B163" s="33" t="s">
        <v>362</v>
      </c>
      <c r="C163" s="34" t="s">
        <v>1150</v>
      </c>
      <c r="D163" s="34" t="s">
        <v>1151</v>
      </c>
      <c r="E163" s="35">
        <f>F163+O163+R163+Z163+AB163+AG163</f>
        <v>2718473769472</v>
      </c>
      <c r="F163" s="36">
        <f>SUM(G163:N163)</f>
        <v>186269837990</v>
      </c>
      <c r="G163" s="37">
        <v>38740129144</v>
      </c>
      <c r="H163" s="38"/>
      <c r="I163" s="37">
        <v>107477022941</v>
      </c>
      <c r="J163" s="38"/>
      <c r="K163" s="38"/>
      <c r="L163" s="37">
        <v>131862750</v>
      </c>
      <c r="M163" s="37">
        <v>39920823155</v>
      </c>
      <c r="N163" s="38"/>
      <c r="O163" s="36">
        <f>SUM(P163:Q163)</f>
        <v>52779393033</v>
      </c>
      <c r="P163" s="38"/>
      <c r="Q163" s="37">
        <v>52779393033</v>
      </c>
      <c r="R163" s="36">
        <f>SUM(S163:Y163)</f>
        <v>2459002799514</v>
      </c>
      <c r="S163" s="37">
        <v>284863397012</v>
      </c>
      <c r="T163" s="37">
        <v>800462427113</v>
      </c>
      <c r="U163" s="37">
        <v>1159936793406</v>
      </c>
      <c r="V163" s="37">
        <v>1404732800195</v>
      </c>
      <c r="W163" s="37">
        <v>176297666152</v>
      </c>
      <c r="X163" s="37">
        <v>20883435584</v>
      </c>
      <c r="Y163" s="37">
        <v>-1388173719948</v>
      </c>
      <c r="Z163" s="36">
        <f>SUM(AA163)</f>
        <v>0</v>
      </c>
      <c r="AA163" s="38"/>
      <c r="AB163" s="36">
        <f>SUM(AC163:AF163)</f>
        <v>20421738935</v>
      </c>
      <c r="AC163" s="37">
        <v>4199635385</v>
      </c>
      <c r="AD163" s="37">
        <v>4507174733</v>
      </c>
      <c r="AE163" s="38"/>
      <c r="AF163" s="37">
        <v>11714928817</v>
      </c>
      <c r="AG163" s="36">
        <f>SUM(AH163)</f>
        <v>0</v>
      </c>
      <c r="AH163" s="38"/>
      <c r="AI163" s="35">
        <f>AJ163+AQ163+AT163</f>
        <v>91346336916</v>
      </c>
      <c r="AJ163" s="36">
        <f>SUM(AK163:AP163)</f>
        <v>91346336916</v>
      </c>
      <c r="AK163" s="37">
        <v>29764772</v>
      </c>
      <c r="AL163" s="38"/>
      <c r="AM163" s="38"/>
      <c r="AN163" s="37">
        <v>5772398200</v>
      </c>
      <c r="AO163" s="37">
        <v>83880854240</v>
      </c>
      <c r="AP163" s="37">
        <v>1663319704</v>
      </c>
      <c r="AQ163" s="36">
        <f>SUM(AR163:AS163)</f>
        <v>0</v>
      </c>
      <c r="AR163" s="38"/>
      <c r="AS163" s="38"/>
      <c r="AT163" s="36">
        <f>AU163</f>
        <v>0</v>
      </c>
      <c r="AU163" s="38"/>
      <c r="AV163" s="35">
        <f>AW163</f>
        <v>2627127432556</v>
      </c>
      <c r="AW163" s="36">
        <f>SUM(AX163:AY163)</f>
        <v>2627127432556</v>
      </c>
      <c r="AX163" s="37">
        <v>2627127432556</v>
      </c>
      <c r="AY163" s="38"/>
      <c r="AZ163" s="39">
        <f>E163-(AI163+AV163)</f>
        <v>0</v>
      </c>
    </row>
    <row r="164" spans="1:52" x14ac:dyDescent="0.25">
      <c r="A164" s="32" t="s">
        <v>363</v>
      </c>
      <c r="B164" s="33" t="s">
        <v>364</v>
      </c>
      <c r="C164" s="34" t="s">
        <v>1150</v>
      </c>
      <c r="D164" s="34" t="s">
        <v>1151</v>
      </c>
      <c r="E164" s="35">
        <f>F164+O164+R164+Z164+AB164+AG164</f>
        <v>4934942019473.1191</v>
      </c>
      <c r="F164" s="36">
        <f>SUM(G164:N164)</f>
        <v>269190437070.50998</v>
      </c>
      <c r="G164" s="37">
        <v>10207450917</v>
      </c>
      <c r="H164" s="38"/>
      <c r="I164" s="37">
        <v>183658428854.17999</v>
      </c>
      <c r="J164" s="38"/>
      <c r="K164" s="38"/>
      <c r="L164" s="37">
        <v>578695030.42999995</v>
      </c>
      <c r="M164" s="37">
        <v>74745862268.899994</v>
      </c>
      <c r="N164" s="38"/>
      <c r="O164" s="36">
        <f>SUM(P164:Q164)</f>
        <v>223190208285.03</v>
      </c>
      <c r="P164" s="37">
        <v>664358200</v>
      </c>
      <c r="Q164" s="37">
        <v>222525850085.03</v>
      </c>
      <c r="R164" s="36">
        <f>SUM(S164:Y164)</f>
        <v>4059376024950.2896</v>
      </c>
      <c r="S164" s="37">
        <v>1135181374637</v>
      </c>
      <c r="T164" s="37">
        <v>708293043861.18994</v>
      </c>
      <c r="U164" s="37">
        <v>1543313667173</v>
      </c>
      <c r="V164" s="37">
        <v>2106111262497.7</v>
      </c>
      <c r="W164" s="37">
        <v>4697662958</v>
      </c>
      <c r="X164" s="37">
        <v>18565951646</v>
      </c>
      <c r="Y164" s="37">
        <v>-1456786937822.6001</v>
      </c>
      <c r="Z164" s="36">
        <f>SUM(AA164)</f>
        <v>0</v>
      </c>
      <c r="AA164" s="38"/>
      <c r="AB164" s="36">
        <f>SUM(AC164:AF164)</f>
        <v>383185349167.28998</v>
      </c>
      <c r="AC164" s="37">
        <v>455362197.04000002</v>
      </c>
      <c r="AD164" s="37">
        <v>40896165800</v>
      </c>
      <c r="AE164" s="37">
        <v>4701206514.8199997</v>
      </c>
      <c r="AF164" s="37">
        <v>337132614655.42999</v>
      </c>
      <c r="AG164" s="36">
        <f>SUM(AH164)</f>
        <v>0</v>
      </c>
      <c r="AH164" s="38"/>
      <c r="AI164" s="35">
        <f>AJ164+AQ164+AT164</f>
        <v>132704454609.95999</v>
      </c>
      <c r="AJ164" s="36">
        <f>SUM(AK164:AP164)</f>
        <v>132704454609.95999</v>
      </c>
      <c r="AK164" s="37">
        <v>27000</v>
      </c>
      <c r="AL164" s="38"/>
      <c r="AM164" s="38"/>
      <c r="AN164" s="37">
        <v>2232576776.2800002</v>
      </c>
      <c r="AO164" s="37">
        <v>83300346228.679993</v>
      </c>
      <c r="AP164" s="37">
        <v>47171504605</v>
      </c>
      <c r="AQ164" s="36">
        <f>SUM(AR164:AS164)</f>
        <v>0</v>
      </c>
      <c r="AR164" s="38"/>
      <c r="AS164" s="38"/>
      <c r="AT164" s="36">
        <f>AU164</f>
        <v>0</v>
      </c>
      <c r="AU164" s="38"/>
      <c r="AV164" s="35">
        <f>AW164</f>
        <v>4802237564863.2002</v>
      </c>
      <c r="AW164" s="36">
        <f>SUM(AX164:AY164)</f>
        <v>4802237564863.2002</v>
      </c>
      <c r="AX164" s="37">
        <v>4802237564863.2002</v>
      </c>
      <c r="AY164" s="38"/>
      <c r="AZ164" s="39">
        <f>E164-(AI164+AV164)</f>
        <v>-4.1015625E-2</v>
      </c>
    </row>
    <row r="165" spans="1:52" x14ac:dyDescent="0.25">
      <c r="A165" s="32" t="s">
        <v>365</v>
      </c>
      <c r="B165" s="33" t="s">
        <v>366</v>
      </c>
      <c r="C165" s="34" t="s">
        <v>1152</v>
      </c>
      <c r="D165" s="34" t="s">
        <v>1151</v>
      </c>
      <c r="E165" s="35">
        <f>F165+O165+R165+Z165+AB165+AG165</f>
        <v>4536783715734.5605</v>
      </c>
      <c r="F165" s="36">
        <f>SUM(G165:N165)</f>
        <v>329806124338.80994</v>
      </c>
      <c r="G165" s="37">
        <v>198628967817.53998</v>
      </c>
      <c r="H165" s="38"/>
      <c r="I165" s="37">
        <v>93914482159.129974</v>
      </c>
      <c r="J165" s="38"/>
      <c r="K165" s="38"/>
      <c r="L165" s="38"/>
      <c r="M165" s="37">
        <v>37262674362.139999</v>
      </c>
      <c r="N165" s="38"/>
      <c r="O165" s="36">
        <f>SUM(P165:Q165)</f>
        <v>220970199624.73999</v>
      </c>
      <c r="P165" s="37">
        <v>27254250</v>
      </c>
      <c r="Q165" s="37">
        <v>220942945374.73999</v>
      </c>
      <c r="R165" s="36">
        <f>SUM(S165:Y165)</f>
        <v>3685747965900.8506</v>
      </c>
      <c r="S165" s="37">
        <v>511863430316</v>
      </c>
      <c r="T165" s="37">
        <v>1077485765745.8</v>
      </c>
      <c r="U165" s="37">
        <v>1746459689771.8999</v>
      </c>
      <c r="V165" s="37">
        <v>2189268013931.6001</v>
      </c>
      <c r="W165" s="37">
        <v>225724855843.70001</v>
      </c>
      <c r="X165" s="37">
        <v>79443258620.550003</v>
      </c>
      <c r="Y165" s="37">
        <v>-2144497048328.7</v>
      </c>
      <c r="Z165" s="36">
        <f>SUM(AA165)</f>
        <v>19650146344</v>
      </c>
      <c r="AA165" s="37">
        <v>19650146344</v>
      </c>
      <c r="AB165" s="36">
        <f>SUM(AC165:AF165)</f>
        <v>280609279526.15997</v>
      </c>
      <c r="AC165" s="37">
        <v>554524000</v>
      </c>
      <c r="AD165" s="37">
        <v>24199789107</v>
      </c>
      <c r="AE165" s="37">
        <v>8933529011.3899994</v>
      </c>
      <c r="AF165" s="37">
        <v>246921437407.76999</v>
      </c>
      <c r="AG165" s="36">
        <f>SUM(AH165)</f>
        <v>0</v>
      </c>
      <c r="AH165" s="38"/>
      <c r="AI165" s="35">
        <f>AJ165+AQ165+AT165</f>
        <v>66043288356</v>
      </c>
      <c r="AJ165" s="36">
        <f>SUM(AK165:AP165)</f>
        <v>66043288356</v>
      </c>
      <c r="AK165" s="38"/>
      <c r="AL165" s="38"/>
      <c r="AM165" s="38"/>
      <c r="AN165" s="37">
        <v>3876278280</v>
      </c>
      <c r="AO165" s="37">
        <v>11914952553</v>
      </c>
      <c r="AP165" s="37">
        <v>50252057523</v>
      </c>
      <c r="AQ165" s="36">
        <f>SUM(AR165:AS165)</f>
        <v>0</v>
      </c>
      <c r="AR165" s="38"/>
      <c r="AS165" s="38"/>
      <c r="AT165" s="36">
        <f>AU165</f>
        <v>0</v>
      </c>
      <c r="AU165" s="38"/>
      <c r="AV165" s="35">
        <f>AW165</f>
        <v>4470740427378.5996</v>
      </c>
      <c r="AW165" s="36">
        <f>SUM(AX165:AY165)</f>
        <v>4470740427378.5996</v>
      </c>
      <c r="AX165" s="37">
        <v>4470740427378.5996</v>
      </c>
      <c r="AY165" s="38"/>
      <c r="AZ165" s="39">
        <f>E165-(AI165+AV165)</f>
        <v>-3.90625E-2</v>
      </c>
    </row>
    <row r="166" spans="1:52" x14ac:dyDescent="0.25">
      <c r="A166" s="32" t="s">
        <v>367</v>
      </c>
      <c r="B166" s="33" t="s">
        <v>368</v>
      </c>
      <c r="C166" s="34" t="s">
        <v>1150</v>
      </c>
      <c r="D166" s="34" t="s">
        <v>1151</v>
      </c>
      <c r="E166" s="35">
        <f>F166+O166+R166+Z166+AB166+AG166</f>
        <v>3400816817776.3892</v>
      </c>
      <c r="F166" s="36">
        <f>SUM(G166:N166)</f>
        <v>219115997800.17001</v>
      </c>
      <c r="G166" s="37">
        <v>99930843943.169998</v>
      </c>
      <c r="H166" s="37">
        <v>13000000000</v>
      </c>
      <c r="I166" s="37">
        <v>80240143288.790009</v>
      </c>
      <c r="J166" s="38"/>
      <c r="K166" s="38"/>
      <c r="L166" s="37">
        <v>434541667</v>
      </c>
      <c r="M166" s="37">
        <v>25510468901.209999</v>
      </c>
      <c r="N166" s="38"/>
      <c r="O166" s="36">
        <f>SUM(P166:Q166)</f>
        <v>93945550506.710007</v>
      </c>
      <c r="P166" s="37">
        <v>1382642857</v>
      </c>
      <c r="Q166" s="37">
        <v>92562907649.710007</v>
      </c>
      <c r="R166" s="36">
        <f>SUM(S166:Y166)</f>
        <v>3034920899216.2793</v>
      </c>
      <c r="S166" s="37">
        <v>389251186845.72998</v>
      </c>
      <c r="T166" s="37">
        <v>1026797559353.6</v>
      </c>
      <c r="U166" s="37">
        <v>1132017035902.3999</v>
      </c>
      <c r="V166" s="37">
        <v>2661557313054.2998</v>
      </c>
      <c r="W166" s="37">
        <v>168247839819.25</v>
      </c>
      <c r="X166" s="37">
        <v>20489119698</v>
      </c>
      <c r="Y166" s="37">
        <v>-2363439155457</v>
      </c>
      <c r="Z166" s="36">
        <f>SUM(AA166)</f>
        <v>0</v>
      </c>
      <c r="AA166" s="38"/>
      <c r="AB166" s="36">
        <f>SUM(AC166:AF166)</f>
        <v>52834370253.230003</v>
      </c>
      <c r="AC166" s="38"/>
      <c r="AD166" s="38"/>
      <c r="AE166" s="37">
        <v>21049608976.740002</v>
      </c>
      <c r="AF166" s="37">
        <v>31784761276.490002</v>
      </c>
      <c r="AG166" s="36">
        <f>SUM(AH166)</f>
        <v>0</v>
      </c>
      <c r="AH166" s="38"/>
      <c r="AI166" s="35">
        <f>AJ166+AQ166+AT166</f>
        <v>65373177634</v>
      </c>
      <c r="AJ166" s="36">
        <f>SUM(AK166:AP166)</f>
        <v>65373177634</v>
      </c>
      <c r="AK166" s="38"/>
      <c r="AL166" s="38"/>
      <c r="AM166" s="38"/>
      <c r="AN166" s="37">
        <v>395951308</v>
      </c>
      <c r="AO166" s="37">
        <v>3946795220</v>
      </c>
      <c r="AP166" s="37">
        <v>61030431106</v>
      </c>
      <c r="AQ166" s="36">
        <f>SUM(AR166:AS166)</f>
        <v>0</v>
      </c>
      <c r="AR166" s="38"/>
      <c r="AS166" s="38"/>
      <c r="AT166" s="36">
        <f>AU166</f>
        <v>0</v>
      </c>
      <c r="AU166" s="38"/>
      <c r="AV166" s="35">
        <f>AW166</f>
        <v>3335443640142.5</v>
      </c>
      <c r="AW166" s="36">
        <f>SUM(AX166:AY166)</f>
        <v>3335443640142.5</v>
      </c>
      <c r="AX166" s="37">
        <v>3335443640142.5</v>
      </c>
      <c r="AY166" s="38"/>
      <c r="AZ166" s="39">
        <f>E166-(AI166+AV166)</f>
        <v>-0.11083984375</v>
      </c>
    </row>
    <row r="167" spans="1:52" x14ac:dyDescent="0.25">
      <c r="A167" s="32" t="s">
        <v>369</v>
      </c>
      <c r="B167" s="33" t="s">
        <v>370</v>
      </c>
      <c r="C167" s="34" t="s">
        <v>1150</v>
      </c>
      <c r="D167" s="34" t="s">
        <v>1151</v>
      </c>
      <c r="E167" s="35">
        <f>F167+O167+R167+Z167+AB167+AG167</f>
        <v>5191376221321.4404</v>
      </c>
      <c r="F167" s="36">
        <f>SUM(G167:N167)</f>
        <v>294399113620.45996</v>
      </c>
      <c r="G167" s="37">
        <v>217446397269.17999</v>
      </c>
      <c r="H167" s="38"/>
      <c r="I167" s="37">
        <v>41423361212.300003</v>
      </c>
      <c r="J167" s="38"/>
      <c r="K167" s="38"/>
      <c r="L167" s="37">
        <v>217968464.88</v>
      </c>
      <c r="M167" s="37">
        <v>35311386674.099998</v>
      </c>
      <c r="N167" s="38"/>
      <c r="O167" s="36">
        <f>SUM(P167:Q167)</f>
        <v>152068371997.75</v>
      </c>
      <c r="P167" s="37">
        <v>2268303805.3099999</v>
      </c>
      <c r="Q167" s="37">
        <v>149800068192.44</v>
      </c>
      <c r="R167" s="36">
        <f>SUM(S167:Y167)</f>
        <v>4261024924507.0303</v>
      </c>
      <c r="S167" s="37">
        <v>497272605881.71997</v>
      </c>
      <c r="T167" s="37">
        <v>1227418886090.46</v>
      </c>
      <c r="U167" s="37">
        <v>1424291582121.77</v>
      </c>
      <c r="V167" s="37">
        <v>2615066513542.2002</v>
      </c>
      <c r="W167" s="37">
        <v>196817092019.41</v>
      </c>
      <c r="X167" s="37">
        <v>221090497908.67001</v>
      </c>
      <c r="Y167" s="37">
        <v>-1920932253057.2</v>
      </c>
      <c r="Z167" s="36">
        <f>SUM(AA167)</f>
        <v>0</v>
      </c>
      <c r="AA167" s="38"/>
      <c r="AB167" s="36">
        <f>SUM(AC167:AF167)</f>
        <v>483883811196.19995</v>
      </c>
      <c r="AC167" s="37">
        <v>337331714.35000002</v>
      </c>
      <c r="AD167" s="38"/>
      <c r="AE167" s="37">
        <v>11699114860.75</v>
      </c>
      <c r="AF167" s="37">
        <v>471847364621.09998</v>
      </c>
      <c r="AG167" s="36">
        <f>SUM(AH167)</f>
        <v>0</v>
      </c>
      <c r="AH167" s="38"/>
      <c r="AI167" s="35">
        <f>AJ167+AQ167+AT167</f>
        <v>29608417872.560001</v>
      </c>
      <c r="AJ167" s="36">
        <f>SUM(AK167:AP167)</f>
        <v>29608417872.560001</v>
      </c>
      <c r="AK167" s="37">
        <v>510975770</v>
      </c>
      <c r="AL167" s="38"/>
      <c r="AM167" s="38"/>
      <c r="AN167" s="37">
        <v>316152375.97000003</v>
      </c>
      <c r="AO167" s="37">
        <v>16854815430</v>
      </c>
      <c r="AP167" s="37">
        <v>11926474296.59</v>
      </c>
      <c r="AQ167" s="36">
        <f>SUM(AR167:AS167)</f>
        <v>0</v>
      </c>
      <c r="AR167" s="38"/>
      <c r="AS167" s="38"/>
      <c r="AT167" s="36">
        <f>AU167</f>
        <v>0</v>
      </c>
      <c r="AU167" s="38"/>
      <c r="AV167" s="35">
        <f>AW167</f>
        <v>5161767803448.8799</v>
      </c>
      <c r="AW167" s="36">
        <f>SUM(AX167:AY167)</f>
        <v>5161767803448.8799</v>
      </c>
      <c r="AX167" s="37">
        <v>5161767803448.8799</v>
      </c>
      <c r="AY167" s="38"/>
      <c r="AZ167" s="39">
        <f>E167-(AI167+AV167)</f>
        <v>0</v>
      </c>
    </row>
    <row r="168" spans="1:52" x14ac:dyDescent="0.25">
      <c r="A168" s="32" t="s">
        <v>371</v>
      </c>
      <c r="B168" s="33" t="s">
        <v>372</v>
      </c>
      <c r="C168" s="34" t="s">
        <v>1150</v>
      </c>
      <c r="D168" s="34" t="s">
        <v>1151</v>
      </c>
      <c r="E168" s="35">
        <f>F168+O168+R168+Z168+AB168+AG168</f>
        <v>43525674870158.969</v>
      </c>
      <c r="F168" s="36">
        <f>SUM(G168:N168)</f>
        <v>653041624468.97009</v>
      </c>
      <c r="G168" s="37">
        <v>241601684943.03</v>
      </c>
      <c r="H168" s="38"/>
      <c r="I168" s="37">
        <v>332809476311.36011</v>
      </c>
      <c r="J168" s="38"/>
      <c r="K168" s="38"/>
      <c r="L168" s="37">
        <v>4020946526.9899998</v>
      </c>
      <c r="M168" s="37">
        <v>74609516687.589996</v>
      </c>
      <c r="N168" s="38"/>
      <c r="O168" s="36">
        <f>SUM(P168:Q168)</f>
        <v>2191978483899.6001</v>
      </c>
      <c r="P168" s="37">
        <v>68936895</v>
      </c>
      <c r="Q168" s="37">
        <v>2191909547004.6001</v>
      </c>
      <c r="R168" s="36">
        <f>SUM(S168:Y168)</f>
        <v>40347240043748.742</v>
      </c>
      <c r="S168" s="37">
        <v>33643959071743</v>
      </c>
      <c r="T168" s="37">
        <v>2635210434547.5</v>
      </c>
      <c r="U168" s="37">
        <v>3777483902493.1001</v>
      </c>
      <c r="V168" s="37">
        <v>3505114849060.8999</v>
      </c>
      <c r="W168" s="37">
        <v>231368835810.04999</v>
      </c>
      <c r="X168" s="37">
        <v>238123365503.39999</v>
      </c>
      <c r="Y168" s="37">
        <v>-3684020415409.2002</v>
      </c>
      <c r="Z168" s="36">
        <f>SUM(AA168)</f>
        <v>0</v>
      </c>
      <c r="AA168" s="38"/>
      <c r="AB168" s="36">
        <f>SUM(AC168:AF168)</f>
        <v>333414718041.65997</v>
      </c>
      <c r="AC168" s="37">
        <v>512764428</v>
      </c>
      <c r="AD168" s="38"/>
      <c r="AE168" s="37">
        <v>1672446200</v>
      </c>
      <c r="AF168" s="37">
        <v>331229507413.65997</v>
      </c>
      <c r="AG168" s="36">
        <f>SUM(AH168)</f>
        <v>0</v>
      </c>
      <c r="AH168" s="38"/>
      <c r="AI168" s="35">
        <f>AJ168+AQ168+AT168</f>
        <v>208491087428.06998</v>
      </c>
      <c r="AJ168" s="36">
        <f>SUM(AK168:AP168)</f>
        <v>208491087428.06998</v>
      </c>
      <c r="AK168" s="38"/>
      <c r="AL168" s="38"/>
      <c r="AM168" s="38"/>
      <c r="AN168" s="37">
        <v>43312343870.669998</v>
      </c>
      <c r="AO168" s="37">
        <v>144572412302</v>
      </c>
      <c r="AP168" s="37">
        <v>20606331255.400002</v>
      </c>
      <c r="AQ168" s="36">
        <f>SUM(AR168:AS168)</f>
        <v>0</v>
      </c>
      <c r="AR168" s="38"/>
      <c r="AS168" s="38"/>
      <c r="AT168" s="36">
        <f>AU168</f>
        <v>0</v>
      </c>
      <c r="AU168" s="38"/>
      <c r="AV168" s="35">
        <f>AW168</f>
        <v>43317183782731</v>
      </c>
      <c r="AW168" s="36">
        <f>SUM(AX168:AY168)</f>
        <v>43317183782731</v>
      </c>
      <c r="AX168" s="37">
        <v>43317183782731</v>
      </c>
      <c r="AY168" s="38"/>
      <c r="AZ168" s="39">
        <f>E168-(AI168+AV168)</f>
        <v>-0.1015625</v>
      </c>
    </row>
    <row r="169" spans="1:52" x14ac:dyDescent="0.25">
      <c r="A169" s="32" t="s">
        <v>373</v>
      </c>
      <c r="B169" s="33" t="s">
        <v>374</v>
      </c>
      <c r="C169" s="34" t="s">
        <v>1150</v>
      </c>
      <c r="D169" s="34" t="s">
        <v>1151</v>
      </c>
      <c r="E169" s="35">
        <f>F169+O169+R169+Z169+AB169+AG169</f>
        <v>13504843694598.961</v>
      </c>
      <c r="F169" s="36">
        <f>SUM(G169:N169)</f>
        <v>1106162218267.6699</v>
      </c>
      <c r="G169" s="37">
        <v>494437959153</v>
      </c>
      <c r="H169" s="38"/>
      <c r="I169" s="37">
        <v>487485064018.72998</v>
      </c>
      <c r="J169" s="37">
        <v>64690122</v>
      </c>
      <c r="K169" s="38"/>
      <c r="L169" s="37">
        <v>973129788.75</v>
      </c>
      <c r="M169" s="37">
        <v>123201375185.19</v>
      </c>
      <c r="N169" s="38"/>
      <c r="O169" s="36">
        <f>SUM(P169:Q169)</f>
        <v>411941773360.87</v>
      </c>
      <c r="P169" s="37">
        <v>17343914435.700001</v>
      </c>
      <c r="Q169" s="37">
        <v>394597858925.16998</v>
      </c>
      <c r="R169" s="36">
        <f>SUM(S169:Y169)</f>
        <v>11829200054997.012</v>
      </c>
      <c r="S169" s="37">
        <v>6142632284110</v>
      </c>
      <c r="T169" s="37">
        <v>1507464156315.3</v>
      </c>
      <c r="U169" s="37">
        <v>2956369325560.7998</v>
      </c>
      <c r="V169" s="37">
        <v>5527680469120.5996</v>
      </c>
      <c r="W169" s="37">
        <v>68580150840.129997</v>
      </c>
      <c r="X169" s="37">
        <v>58647025110</v>
      </c>
      <c r="Y169" s="37">
        <v>-4432173356059.8193</v>
      </c>
      <c r="Z169" s="36">
        <f>SUM(AA169)</f>
        <v>0</v>
      </c>
      <c r="AA169" s="38"/>
      <c r="AB169" s="36">
        <f>SUM(AC169:AF169)</f>
        <v>157539647973.41</v>
      </c>
      <c r="AC169" s="37">
        <v>22035177</v>
      </c>
      <c r="AD169" s="37">
        <v>75030000000</v>
      </c>
      <c r="AE169" s="37">
        <v>9257255652.75</v>
      </c>
      <c r="AF169" s="37">
        <v>73230357143.660004</v>
      </c>
      <c r="AG169" s="36">
        <f>SUM(AH169)</f>
        <v>0</v>
      </c>
      <c r="AH169" s="38"/>
      <c r="AI169" s="35">
        <f>AJ169+AQ169+AT169</f>
        <v>193138576569.25</v>
      </c>
      <c r="AJ169" s="36">
        <f>SUM(AK169:AP169)</f>
        <v>193138576569.25</v>
      </c>
      <c r="AK169" s="37">
        <v>100359611</v>
      </c>
      <c r="AL169" s="38"/>
      <c r="AM169" s="38"/>
      <c r="AN169" s="37">
        <v>27974455369.25</v>
      </c>
      <c r="AO169" s="37">
        <v>156391496546</v>
      </c>
      <c r="AP169" s="37">
        <v>8672265043</v>
      </c>
      <c r="AQ169" s="36">
        <f>SUM(AR169:AS169)</f>
        <v>0</v>
      </c>
      <c r="AR169" s="38"/>
      <c r="AS169" s="38"/>
      <c r="AT169" s="36">
        <f>AU169</f>
        <v>0</v>
      </c>
      <c r="AU169" s="38"/>
      <c r="AV169" s="35">
        <f>AW169</f>
        <v>13311705118030</v>
      </c>
      <c r="AW169" s="36">
        <f>SUM(AX169:AY169)</f>
        <v>13311705118030</v>
      </c>
      <c r="AX169" s="37">
        <v>13311705118030</v>
      </c>
      <c r="AY169" s="38"/>
      <c r="AZ169" s="39">
        <f>E169-(AI169+AV169)</f>
        <v>-0.2890625</v>
      </c>
    </row>
    <row r="170" spans="1:52" x14ac:dyDescent="0.25">
      <c r="A170" s="32" t="s">
        <v>375</v>
      </c>
      <c r="B170" s="33" t="s">
        <v>376</v>
      </c>
      <c r="C170" s="34" t="s">
        <v>1150</v>
      </c>
      <c r="D170" s="34" t="s">
        <v>1154</v>
      </c>
      <c r="E170" s="35">
        <f>F170+O170+R170+Z170+AB170+AG170</f>
        <v>8450865944760.5537</v>
      </c>
      <c r="F170" s="36">
        <f>SUM(G170:N170)</f>
        <v>718953836768.24402</v>
      </c>
      <c r="G170" s="37">
        <v>277944006959.19</v>
      </c>
      <c r="H170" s="38"/>
      <c r="I170" s="37">
        <v>454435483328.82001</v>
      </c>
      <c r="J170" s="37">
        <v>150777331093.38</v>
      </c>
      <c r="K170" s="37">
        <v>-197644133020.73999</v>
      </c>
      <c r="L170" s="37">
        <v>844904499.11599982</v>
      </c>
      <c r="M170" s="37">
        <v>32596243908.478001</v>
      </c>
      <c r="N170" s="38"/>
      <c r="O170" s="36">
        <f>SUM(P170:Q170)</f>
        <v>523706475432.60999</v>
      </c>
      <c r="P170" s="37">
        <v>63742100</v>
      </c>
      <c r="Q170" s="37">
        <v>523642733332.60999</v>
      </c>
      <c r="R170" s="36">
        <f>SUM(S170:Y170)</f>
        <v>7093013218195.334</v>
      </c>
      <c r="S170" s="37">
        <v>4767414421962.6299</v>
      </c>
      <c r="T170" s="37">
        <v>743613685335.7218</v>
      </c>
      <c r="U170" s="37">
        <v>1206807131742.4099</v>
      </c>
      <c r="V170" s="37">
        <v>2124872812527.0144</v>
      </c>
      <c r="W170" s="37">
        <v>9905925846.818037</v>
      </c>
      <c r="X170" s="37">
        <v>57861964006.159996</v>
      </c>
      <c r="Y170" s="37">
        <v>-1817462723225.4199</v>
      </c>
      <c r="Z170" s="36">
        <f>SUM(AA170)</f>
        <v>0</v>
      </c>
      <c r="AA170" s="38"/>
      <c r="AB170" s="36">
        <f>SUM(AC170:AF170)</f>
        <v>115192414364.36642</v>
      </c>
      <c r="AC170" s="37">
        <v>3266687864</v>
      </c>
      <c r="AD170" s="37">
        <v>52526184310</v>
      </c>
      <c r="AE170" s="37">
        <v>1332549107.1971741</v>
      </c>
      <c r="AF170" s="37">
        <v>58066993083.16925</v>
      </c>
      <c r="AG170" s="36">
        <f>SUM(AH170)</f>
        <v>0</v>
      </c>
      <c r="AH170" s="38"/>
      <c r="AI170" s="35">
        <f>AJ170+AQ170+AT170</f>
        <v>119207677738.42999</v>
      </c>
      <c r="AJ170" s="36">
        <f>SUM(AK170:AP170)</f>
        <v>47905717439.529999</v>
      </c>
      <c r="AK170" s="37">
        <v>268757122</v>
      </c>
      <c r="AL170" s="37">
        <v>155902381</v>
      </c>
      <c r="AM170" s="37">
        <v>5484766176.8400002</v>
      </c>
      <c r="AN170" s="37">
        <v>1705986062.6900001</v>
      </c>
      <c r="AO170" s="37">
        <v>8176671331</v>
      </c>
      <c r="AP170" s="37">
        <v>32113634366</v>
      </c>
      <c r="AQ170" s="36">
        <f>SUM(AR170:AS170)</f>
        <v>71301960298.899994</v>
      </c>
      <c r="AR170" s="37">
        <v>71301960298.899994</v>
      </c>
      <c r="AS170" s="38"/>
      <c r="AT170" s="36">
        <f>AU170</f>
        <v>0</v>
      </c>
      <c r="AU170" s="38"/>
      <c r="AV170" s="35">
        <f>AW170</f>
        <v>8331658267022.1201</v>
      </c>
      <c r="AW170" s="36">
        <f>SUM(AX170:AY170)</f>
        <v>8331658267022.1201</v>
      </c>
      <c r="AX170" s="37">
        <v>8331658267022.1201</v>
      </c>
      <c r="AY170" s="38"/>
      <c r="AZ170" s="39">
        <f>E170-(AI170+AV170)</f>
        <v>0</v>
      </c>
    </row>
    <row r="171" spans="1:52" x14ac:dyDescent="0.25">
      <c r="A171" s="32" t="s">
        <v>377</v>
      </c>
      <c r="B171" s="33" t="s">
        <v>378</v>
      </c>
      <c r="C171" s="34" t="s">
        <v>1150</v>
      </c>
      <c r="D171" s="34" t="s">
        <v>1151</v>
      </c>
      <c r="E171" s="35">
        <f>F171+O171+R171+Z171+AB171+AG171</f>
        <v>3908027656912.0503</v>
      </c>
      <c r="F171" s="36">
        <f>SUM(G171:N171)</f>
        <v>241820642215.73001</v>
      </c>
      <c r="G171" s="37">
        <v>44482334894</v>
      </c>
      <c r="H171" s="38"/>
      <c r="I171" s="37">
        <v>177807230974.32001</v>
      </c>
      <c r="J171" s="38"/>
      <c r="K171" s="38"/>
      <c r="L171" s="37">
        <v>306930694.66000003</v>
      </c>
      <c r="M171" s="37">
        <v>19224145652.75</v>
      </c>
      <c r="N171" s="38"/>
      <c r="O171" s="36">
        <f>SUM(P171:Q171)</f>
        <v>95594135251.529999</v>
      </c>
      <c r="P171" s="38"/>
      <c r="Q171" s="37">
        <v>95594135251.529999</v>
      </c>
      <c r="R171" s="36">
        <f>SUM(S171:Y171)</f>
        <v>3477772157747.6401</v>
      </c>
      <c r="S171" s="37">
        <v>2021288628015.77</v>
      </c>
      <c r="T171" s="37">
        <v>794394008618.30005</v>
      </c>
      <c r="U171" s="37">
        <v>848054455417</v>
      </c>
      <c r="V171" s="37">
        <v>866869227258.60999</v>
      </c>
      <c r="W171" s="37">
        <v>11467100615</v>
      </c>
      <c r="X171" s="37">
        <v>226189785514.51999</v>
      </c>
      <c r="Y171" s="37">
        <v>-1290491047691.5601</v>
      </c>
      <c r="Z171" s="36">
        <f>SUM(AA171)</f>
        <v>0</v>
      </c>
      <c r="AA171" s="38"/>
      <c r="AB171" s="36">
        <f>SUM(AC171:AF171)</f>
        <v>92840721697.149994</v>
      </c>
      <c r="AC171" s="38"/>
      <c r="AD171" s="37">
        <v>27508808500</v>
      </c>
      <c r="AE171" s="37">
        <v>26746992010</v>
      </c>
      <c r="AF171" s="37">
        <v>38584921187.150002</v>
      </c>
      <c r="AG171" s="36">
        <f>SUM(AH171)</f>
        <v>0</v>
      </c>
      <c r="AH171" s="38"/>
      <c r="AI171" s="35">
        <f>AJ171+AQ171+AT171</f>
        <v>82105536097.139999</v>
      </c>
      <c r="AJ171" s="36">
        <f>SUM(AK171:AP171)</f>
        <v>82105536097.139999</v>
      </c>
      <c r="AK171" s="38"/>
      <c r="AL171" s="38"/>
      <c r="AM171" s="37">
        <v>68709000</v>
      </c>
      <c r="AN171" s="37">
        <v>3771258103.1399999</v>
      </c>
      <c r="AO171" s="37">
        <v>1312611320</v>
      </c>
      <c r="AP171" s="37">
        <v>76952957674</v>
      </c>
      <c r="AQ171" s="36">
        <f>SUM(AR171:AS171)</f>
        <v>0</v>
      </c>
      <c r="AR171" s="38"/>
      <c r="AS171" s="38"/>
      <c r="AT171" s="36">
        <f>AU171</f>
        <v>0</v>
      </c>
      <c r="AU171" s="38"/>
      <c r="AV171" s="35">
        <f>AW171</f>
        <v>3825922120814.9102</v>
      </c>
      <c r="AW171" s="36">
        <f>SUM(AX171:AY171)</f>
        <v>3825922120814.9102</v>
      </c>
      <c r="AX171" s="37">
        <v>3825922120814.9102</v>
      </c>
      <c r="AY171" s="38"/>
      <c r="AZ171" s="39">
        <f>E171-(AI171+AV171)</f>
        <v>0</v>
      </c>
    </row>
    <row r="172" spans="1:52" x14ac:dyDescent="0.25">
      <c r="A172" s="32" t="s">
        <v>379</v>
      </c>
      <c r="B172" s="33" t="s">
        <v>380</v>
      </c>
      <c r="C172" s="34" t="s">
        <v>1150</v>
      </c>
      <c r="D172" s="34" t="s">
        <v>1151</v>
      </c>
      <c r="E172" s="35">
        <f>F172+O172+R172+Z172+AB172+AG172</f>
        <v>12066798550548.23</v>
      </c>
      <c r="F172" s="36">
        <f>SUM(G172:N172)</f>
        <v>1259203396808.22</v>
      </c>
      <c r="G172" s="37">
        <v>670655917064.55005</v>
      </c>
      <c r="H172" s="38"/>
      <c r="I172" s="37">
        <v>546735582789.99994</v>
      </c>
      <c r="J172" s="38"/>
      <c r="K172" s="38"/>
      <c r="L172" s="37">
        <v>498186372.45999998</v>
      </c>
      <c r="M172" s="37">
        <v>41313710581.209999</v>
      </c>
      <c r="N172" s="38"/>
      <c r="O172" s="36">
        <f>SUM(P172:Q172)</f>
        <v>613560766214</v>
      </c>
      <c r="P172" s="38"/>
      <c r="Q172" s="37">
        <v>613560766214</v>
      </c>
      <c r="R172" s="36">
        <f>SUM(S172:Y172)</f>
        <v>10016907218529.379</v>
      </c>
      <c r="S172" s="37">
        <v>4662740305933.2002</v>
      </c>
      <c r="T172" s="37">
        <v>1350142932924.3</v>
      </c>
      <c r="U172" s="37">
        <v>2189492055100.8</v>
      </c>
      <c r="V172" s="37">
        <v>5532561482634.2998</v>
      </c>
      <c r="W172" s="37">
        <v>132455766484.08</v>
      </c>
      <c r="X172" s="37">
        <v>51192100038.699997</v>
      </c>
      <c r="Y172" s="37">
        <v>-3901677424586</v>
      </c>
      <c r="Z172" s="36">
        <f>SUM(AA172)</f>
        <v>0</v>
      </c>
      <c r="AA172" s="38"/>
      <c r="AB172" s="36">
        <f>SUM(AC172:AF172)</f>
        <v>177127168996.63</v>
      </c>
      <c r="AC172" s="38"/>
      <c r="AD172" s="37">
        <v>112406440000</v>
      </c>
      <c r="AE172" s="37">
        <v>1481183500</v>
      </c>
      <c r="AF172" s="37">
        <v>63239545496.629997</v>
      </c>
      <c r="AG172" s="36">
        <f>SUM(AH172)</f>
        <v>0</v>
      </c>
      <c r="AH172" s="38"/>
      <c r="AI172" s="35">
        <f>AJ172+AQ172+AT172</f>
        <v>47478784881.459991</v>
      </c>
      <c r="AJ172" s="36">
        <f>SUM(AK172:AP172)</f>
        <v>47282337848.619995</v>
      </c>
      <c r="AK172" s="38"/>
      <c r="AL172" s="38"/>
      <c r="AM172" s="38"/>
      <c r="AN172" s="37">
        <v>9407238840.8899994</v>
      </c>
      <c r="AO172" s="37">
        <v>27432655306.669998</v>
      </c>
      <c r="AP172" s="37">
        <v>10442443701.059999</v>
      </c>
      <c r="AQ172" s="36">
        <f>SUM(AR172:AS172)</f>
        <v>196447032.84</v>
      </c>
      <c r="AR172" s="38"/>
      <c r="AS172" s="37">
        <v>196447032.84</v>
      </c>
      <c r="AT172" s="36">
        <f>AU172</f>
        <v>0</v>
      </c>
      <c r="AU172" s="37"/>
      <c r="AV172" s="35">
        <f>AW172</f>
        <v>12019319765667</v>
      </c>
      <c r="AW172" s="36">
        <f>SUM(AX172:AY172)</f>
        <v>12019319765667</v>
      </c>
      <c r="AX172" s="37">
        <v>12019319765667</v>
      </c>
      <c r="AY172" s="38"/>
      <c r="AZ172" s="39">
        <f>E172-(AI172+AV172)</f>
        <v>-0.23046875</v>
      </c>
    </row>
    <row r="173" spans="1:52" x14ac:dyDescent="0.25">
      <c r="A173" s="32" t="s">
        <v>381</v>
      </c>
      <c r="B173" s="33" t="s">
        <v>382</v>
      </c>
      <c r="C173" s="34" t="s">
        <v>1150</v>
      </c>
      <c r="D173" s="34" t="s">
        <v>1151</v>
      </c>
      <c r="E173" s="35">
        <f>F173+O173+R173+Z173+AB173+AG173</f>
        <v>1808251339112</v>
      </c>
      <c r="F173" s="36">
        <f>SUM(G173:N173)</f>
        <v>194351903255</v>
      </c>
      <c r="G173" s="37">
        <v>92140557031</v>
      </c>
      <c r="H173" s="38"/>
      <c r="I173" s="37">
        <v>76831404806</v>
      </c>
      <c r="J173" s="38"/>
      <c r="K173" s="38"/>
      <c r="L173" s="37">
        <v>75218916</v>
      </c>
      <c r="M173" s="37">
        <v>25304722502</v>
      </c>
      <c r="N173" s="38"/>
      <c r="O173" s="36">
        <f>SUM(P173:Q173)</f>
        <v>83365016657</v>
      </c>
      <c r="P173" s="37">
        <v>1050000000</v>
      </c>
      <c r="Q173" s="37">
        <v>82315016657</v>
      </c>
      <c r="R173" s="36">
        <f>SUM(S173:Y173)</f>
        <v>1503542525507</v>
      </c>
      <c r="S173" s="37">
        <v>409788395557</v>
      </c>
      <c r="T173" s="37">
        <v>560219624759</v>
      </c>
      <c r="U173" s="37">
        <v>589714726881</v>
      </c>
      <c r="V173" s="37">
        <v>873313528360</v>
      </c>
      <c r="W173" s="37">
        <v>55414160088</v>
      </c>
      <c r="X173" s="37">
        <v>22961600512</v>
      </c>
      <c r="Y173" s="37">
        <v>-1007869510650</v>
      </c>
      <c r="Z173" s="36">
        <f>SUM(AA173)</f>
        <v>0</v>
      </c>
      <c r="AA173" s="38"/>
      <c r="AB173" s="36">
        <f>SUM(AC173:AF173)</f>
        <v>26991893693</v>
      </c>
      <c r="AC173" s="38"/>
      <c r="AD173" s="37">
        <v>7646430000</v>
      </c>
      <c r="AE173" s="37">
        <v>12960673661</v>
      </c>
      <c r="AF173" s="37">
        <v>6384790032</v>
      </c>
      <c r="AG173" s="36">
        <f>SUM(AH173)</f>
        <v>0</v>
      </c>
      <c r="AH173" s="38"/>
      <c r="AI173" s="35">
        <f>AJ173+AQ173+AT173</f>
        <v>26503816729</v>
      </c>
      <c r="AJ173" s="36">
        <f>SUM(AK173:AP173)</f>
        <v>26503816729</v>
      </c>
      <c r="AK173" s="37">
        <v>393527590</v>
      </c>
      <c r="AL173" s="38"/>
      <c r="AM173" s="38"/>
      <c r="AN173" s="37">
        <v>841786715</v>
      </c>
      <c r="AO173" s="37">
        <v>819218472</v>
      </c>
      <c r="AP173" s="37">
        <v>24449283952</v>
      </c>
      <c r="AQ173" s="36">
        <f>SUM(AR173:AS173)</f>
        <v>0</v>
      </c>
      <c r="AR173" s="38"/>
      <c r="AS173" s="38"/>
      <c r="AT173" s="36">
        <f>AU173</f>
        <v>0</v>
      </c>
      <c r="AU173" s="38"/>
      <c r="AV173" s="35">
        <f>AW173</f>
        <v>1781747522383</v>
      </c>
      <c r="AW173" s="36">
        <f>SUM(AX173:AY173)</f>
        <v>1781747522383</v>
      </c>
      <c r="AX173" s="37">
        <v>1781747522383</v>
      </c>
      <c r="AY173" s="38"/>
      <c r="AZ173" s="39">
        <f>E173-(AI173+AV173)</f>
        <v>0</v>
      </c>
    </row>
    <row r="174" spans="1:52" x14ac:dyDescent="0.25">
      <c r="A174" s="32" t="s">
        <v>383</v>
      </c>
      <c r="B174" s="33" t="s">
        <v>384</v>
      </c>
      <c r="C174" s="34" t="s">
        <v>1150</v>
      </c>
      <c r="D174" s="34" t="s">
        <v>1151</v>
      </c>
      <c r="E174" s="35">
        <f>F174+O174+R174+Z174+AB174+AG174</f>
        <v>3544157788466.6797</v>
      </c>
      <c r="F174" s="36">
        <f>SUM(G174:N174)</f>
        <v>126168549573.95999</v>
      </c>
      <c r="G174" s="37">
        <v>35450316597.229996</v>
      </c>
      <c r="H174" s="38"/>
      <c r="I174" s="37">
        <v>67222578401.660004</v>
      </c>
      <c r="J174" s="38"/>
      <c r="K174" s="38"/>
      <c r="L174" s="37">
        <v>1201983023.75</v>
      </c>
      <c r="M174" s="37">
        <v>22293671551.32</v>
      </c>
      <c r="N174" s="38"/>
      <c r="O174" s="36">
        <f>SUM(P174:Q174)</f>
        <v>33824680717.010002</v>
      </c>
      <c r="P174" s="37">
        <v>2743679564.4499998</v>
      </c>
      <c r="Q174" s="37">
        <v>31081001152.560001</v>
      </c>
      <c r="R174" s="36">
        <f>SUM(S174:Y174)</f>
        <v>3338629078489.9795</v>
      </c>
      <c r="S174" s="37">
        <v>1298656796240</v>
      </c>
      <c r="T174" s="37">
        <v>787922862826.78003</v>
      </c>
      <c r="U174" s="37">
        <v>909320854334.39001</v>
      </c>
      <c r="V174" s="37">
        <v>2397613479827.8999</v>
      </c>
      <c r="W174" s="37">
        <v>33313822101.299999</v>
      </c>
      <c r="X174" s="37">
        <v>125993282216.81</v>
      </c>
      <c r="Y174" s="37">
        <v>-2214192019057.2002</v>
      </c>
      <c r="Z174" s="36">
        <f>SUM(AA174)</f>
        <v>0</v>
      </c>
      <c r="AA174" s="38"/>
      <c r="AB174" s="36">
        <f>SUM(AC174:AF174)</f>
        <v>45535479685.729996</v>
      </c>
      <c r="AC174" s="37">
        <v>12850000</v>
      </c>
      <c r="AD174" s="38"/>
      <c r="AE174" s="37">
        <v>6467789960.7399979</v>
      </c>
      <c r="AF174" s="37">
        <v>39054839724.989998</v>
      </c>
      <c r="AG174" s="36">
        <f>SUM(AH174)</f>
        <v>0</v>
      </c>
      <c r="AH174" s="38"/>
      <c r="AI174" s="35">
        <f>AJ174+AQ174+AT174</f>
        <v>132229865556.08</v>
      </c>
      <c r="AJ174" s="36">
        <f>SUM(AK174:AP174)</f>
        <v>132229865556.08</v>
      </c>
      <c r="AK174" s="37">
        <v>50429168</v>
      </c>
      <c r="AL174" s="37">
        <v>39303036</v>
      </c>
      <c r="AM174" s="38"/>
      <c r="AN174" s="37">
        <v>1715622761.0799999</v>
      </c>
      <c r="AO174" s="37">
        <v>67070958266</v>
      </c>
      <c r="AP174" s="37">
        <v>63353552325</v>
      </c>
      <c r="AQ174" s="36">
        <f>SUM(AR174:AS174)</f>
        <v>0</v>
      </c>
      <c r="AR174" s="38"/>
      <c r="AS174" s="38"/>
      <c r="AT174" s="36">
        <f>AU174</f>
        <v>0</v>
      </c>
      <c r="AU174" s="38"/>
      <c r="AV174" s="35">
        <f>AW174</f>
        <v>3411927922910.6001</v>
      </c>
      <c r="AW174" s="36">
        <f>SUM(AX174:AY174)</f>
        <v>3411927922910.6001</v>
      </c>
      <c r="AX174" s="37">
        <v>3411927922910.6001</v>
      </c>
      <c r="AY174" s="38"/>
      <c r="AZ174" s="39">
        <f>E174-(AI174+AV174)</f>
        <v>0</v>
      </c>
    </row>
    <row r="175" spans="1:52" x14ac:dyDescent="0.25">
      <c r="A175" s="32" t="s">
        <v>385</v>
      </c>
      <c r="B175" s="33" t="s">
        <v>386</v>
      </c>
      <c r="C175" s="34" t="s">
        <v>1150</v>
      </c>
      <c r="D175" s="34" t="s">
        <v>1151</v>
      </c>
      <c r="E175" s="35">
        <f>F175+O175+R175+Z175+AB175+AG175</f>
        <v>2698443733676.9395</v>
      </c>
      <c r="F175" s="36">
        <f>SUM(G175:N175)</f>
        <v>280913469584.72003</v>
      </c>
      <c r="G175" s="37">
        <v>122191814463.73001</v>
      </c>
      <c r="H175" s="38"/>
      <c r="I175" s="37">
        <v>129842315854.09</v>
      </c>
      <c r="J175" s="38"/>
      <c r="K175" s="38"/>
      <c r="L175" s="37">
        <v>7421176767.5600004</v>
      </c>
      <c r="M175" s="37">
        <v>21458162499.34</v>
      </c>
      <c r="N175" s="38"/>
      <c r="O175" s="36">
        <f>SUM(P175:Q175)</f>
        <v>68874568714.5</v>
      </c>
      <c r="P175" s="37">
        <v>47872705</v>
      </c>
      <c r="Q175" s="37">
        <v>68826696009.5</v>
      </c>
      <c r="R175" s="36">
        <f>SUM(S175:Y175)</f>
        <v>2331815055774.3994</v>
      </c>
      <c r="S175" s="37">
        <v>1032167175754</v>
      </c>
      <c r="T175" s="37">
        <v>625551698239.31995</v>
      </c>
      <c r="U175" s="37">
        <v>727685887752.19995</v>
      </c>
      <c r="V175" s="37">
        <v>771017808875</v>
      </c>
      <c r="W175" s="37">
        <v>71598063912.470001</v>
      </c>
      <c r="X175" s="37">
        <v>50707420418.360001</v>
      </c>
      <c r="Y175" s="37">
        <v>-946912999176.94995</v>
      </c>
      <c r="Z175" s="36">
        <f>SUM(AA175)</f>
        <v>0</v>
      </c>
      <c r="AA175" s="38"/>
      <c r="AB175" s="36">
        <f>SUM(AC175:AF175)</f>
        <v>16840639603.32</v>
      </c>
      <c r="AC175" s="38"/>
      <c r="AD175" s="37">
        <v>3348345000</v>
      </c>
      <c r="AE175" s="37">
        <v>2399440316.5</v>
      </c>
      <c r="AF175" s="37">
        <v>11092854286.82</v>
      </c>
      <c r="AG175" s="36">
        <f>SUM(AH175)</f>
        <v>0</v>
      </c>
      <c r="AH175" s="38"/>
      <c r="AI175" s="35">
        <f>AJ175+AQ175+AT175</f>
        <v>65387935007.529999</v>
      </c>
      <c r="AJ175" s="36">
        <f>SUM(AK175:AP175)</f>
        <v>61110393908.269997</v>
      </c>
      <c r="AK175" s="37">
        <v>378156853</v>
      </c>
      <c r="AL175" s="37">
        <v>484497286.80000001</v>
      </c>
      <c r="AM175" s="37">
        <v>855508219.86000001</v>
      </c>
      <c r="AN175" s="38"/>
      <c r="AO175" s="37">
        <v>1195308098.6099999</v>
      </c>
      <c r="AP175" s="37">
        <v>58196923450</v>
      </c>
      <c r="AQ175" s="36">
        <f>SUM(AR175:AS175)</f>
        <v>4277541099.2600002</v>
      </c>
      <c r="AR175" s="37">
        <v>4277541099.2600002</v>
      </c>
      <c r="AS175" s="38"/>
      <c r="AT175" s="36">
        <f>AU175</f>
        <v>0</v>
      </c>
      <c r="AU175" s="38"/>
      <c r="AV175" s="35">
        <f>AW175</f>
        <v>2633055798669.4097</v>
      </c>
      <c r="AW175" s="36">
        <f>SUM(AX175:AY175)</f>
        <v>2633055798669.4097</v>
      </c>
      <c r="AX175" s="37">
        <v>2633055798669.4097</v>
      </c>
      <c r="AY175" s="38"/>
      <c r="AZ175" s="39">
        <f>E175-(AI175+AV175)</f>
        <v>0</v>
      </c>
    </row>
    <row r="176" spans="1:52" x14ac:dyDescent="0.25">
      <c r="A176" s="32" t="s">
        <v>387</v>
      </c>
      <c r="B176" s="33" t="s">
        <v>388</v>
      </c>
      <c r="C176" s="34" t="s">
        <v>1150</v>
      </c>
      <c r="D176" s="34" t="s">
        <v>1151</v>
      </c>
      <c r="E176" s="35">
        <f>F176+O176+R176+Z176+AB176+AG176</f>
        <v>1711898733593.8193</v>
      </c>
      <c r="F176" s="36">
        <f>SUM(G176:N176)</f>
        <v>75318127151.460007</v>
      </c>
      <c r="G176" s="37">
        <v>32471827921</v>
      </c>
      <c r="H176" s="38"/>
      <c r="I176" s="37">
        <v>32388127996.099998</v>
      </c>
      <c r="J176" s="38"/>
      <c r="K176" s="38"/>
      <c r="L176" s="37">
        <v>1421912082.4400001</v>
      </c>
      <c r="M176" s="37">
        <v>9036259151.9200001</v>
      </c>
      <c r="N176" s="38"/>
      <c r="O176" s="36">
        <f>SUM(P176:Q176)</f>
        <v>49515657803.959999</v>
      </c>
      <c r="P176" s="38"/>
      <c r="Q176" s="37">
        <v>49515657803.959999</v>
      </c>
      <c r="R176" s="36">
        <f>SUM(S176:Y176)</f>
        <v>1571279588999.7705</v>
      </c>
      <c r="S176" s="37">
        <v>160239950862.70999</v>
      </c>
      <c r="T176" s="37">
        <v>372310023715.16998</v>
      </c>
      <c r="U176" s="37">
        <v>600875799800.62</v>
      </c>
      <c r="V176" s="37">
        <v>1266084362618.2</v>
      </c>
      <c r="W176" s="37">
        <v>3914973646.4299998</v>
      </c>
      <c r="X176" s="37">
        <v>87920225580.789993</v>
      </c>
      <c r="Y176" s="37">
        <v>-920065747224.15002</v>
      </c>
      <c r="Z176" s="36">
        <f>SUM(AA176)</f>
        <v>0</v>
      </c>
      <c r="AA176" s="38"/>
      <c r="AB176" s="36">
        <f>SUM(AC176:AF176)</f>
        <v>15785359638.629</v>
      </c>
      <c r="AC176" s="38"/>
      <c r="AD176" s="38"/>
      <c r="AE176" s="37">
        <v>140726579.98999977</v>
      </c>
      <c r="AF176" s="37">
        <v>15644633058.639</v>
      </c>
      <c r="AG176" s="36">
        <f>SUM(AH176)</f>
        <v>0</v>
      </c>
      <c r="AH176" s="38"/>
      <c r="AI176" s="35">
        <f>AJ176+AQ176+AT176</f>
        <v>19082299149.349998</v>
      </c>
      <c r="AJ176" s="36">
        <f>SUM(AK176:AP176)</f>
        <v>19082299149.349998</v>
      </c>
      <c r="AK176" s="38"/>
      <c r="AL176" s="37">
        <v>32806156</v>
      </c>
      <c r="AM176" s="38"/>
      <c r="AN176" s="37">
        <v>95502885</v>
      </c>
      <c r="AO176" s="37">
        <v>720881683</v>
      </c>
      <c r="AP176" s="37">
        <v>18233108425.349998</v>
      </c>
      <c r="AQ176" s="36">
        <f>SUM(AR176:AS176)</f>
        <v>0</v>
      </c>
      <c r="AR176" s="38"/>
      <c r="AS176" s="38"/>
      <c r="AT176" s="36">
        <f>AU176</f>
        <v>0</v>
      </c>
      <c r="AU176" s="38"/>
      <c r="AV176" s="35">
        <f>AW176</f>
        <v>1692816434444.5</v>
      </c>
      <c r="AW176" s="36">
        <f>SUM(AX176:AY176)</f>
        <v>1692816434444.5</v>
      </c>
      <c r="AX176" s="37">
        <v>1692816434444.5</v>
      </c>
      <c r="AY176" s="38"/>
      <c r="AZ176" s="39">
        <f>E176-(AI176+AV176)</f>
        <v>-3.076171875E-2</v>
      </c>
    </row>
    <row r="177" spans="1:52" x14ac:dyDescent="0.25">
      <c r="A177" s="32" t="s">
        <v>389</v>
      </c>
      <c r="B177" s="33" t="s">
        <v>390</v>
      </c>
      <c r="C177" s="34" t="s">
        <v>1150</v>
      </c>
      <c r="D177" s="34" t="s">
        <v>1151</v>
      </c>
      <c r="E177" s="35">
        <f>F177+O177+R177+Z177+AB177+AG177</f>
        <v>3481844482544.7305</v>
      </c>
      <c r="F177" s="36">
        <f>SUM(G177:N177)</f>
        <v>468182187314.41058</v>
      </c>
      <c r="G177" s="37">
        <v>233983851976.25</v>
      </c>
      <c r="H177" s="38"/>
      <c r="I177" s="37">
        <v>202927734490.14063</v>
      </c>
      <c r="J177" s="38"/>
      <c r="K177" s="38"/>
      <c r="L177" s="37">
        <v>1010372523.6</v>
      </c>
      <c r="M177" s="37">
        <v>30260228324.419998</v>
      </c>
      <c r="N177" s="38"/>
      <c r="O177" s="36">
        <f>SUM(P177:Q177)</f>
        <v>44620288222</v>
      </c>
      <c r="P177" s="38"/>
      <c r="Q177" s="37">
        <v>44620288222</v>
      </c>
      <c r="R177" s="36">
        <f>SUM(S177:Y177)</f>
        <v>2844823257408.8896</v>
      </c>
      <c r="S177" s="37">
        <v>599702742354</v>
      </c>
      <c r="T177" s="37">
        <v>760273742396.63</v>
      </c>
      <c r="U177" s="37">
        <v>1544348168502.8</v>
      </c>
      <c r="V177" s="37">
        <v>1058534952446.5</v>
      </c>
      <c r="W177" s="37">
        <v>199367998676.76001</v>
      </c>
      <c r="X177" s="37">
        <v>46322217299</v>
      </c>
      <c r="Y177" s="37">
        <v>-1363726564266.8</v>
      </c>
      <c r="Z177" s="36">
        <f>SUM(AA177)</f>
        <v>0</v>
      </c>
      <c r="AA177" s="38"/>
      <c r="AB177" s="36">
        <f>SUM(AC177:AF177)</f>
        <v>124218749599.42999</v>
      </c>
      <c r="AC177" s="37">
        <v>5813421824.6700001</v>
      </c>
      <c r="AD177" s="37">
        <v>47077631480</v>
      </c>
      <c r="AE177" s="38"/>
      <c r="AF177" s="37">
        <v>71327696294.759995</v>
      </c>
      <c r="AG177" s="36">
        <f>SUM(AH177)</f>
        <v>0</v>
      </c>
      <c r="AH177" s="38"/>
      <c r="AI177" s="35">
        <f>AJ177+AQ177+AT177</f>
        <v>111128031708.84</v>
      </c>
      <c r="AJ177" s="36">
        <f>SUM(AK177:AP177)</f>
        <v>111128031708.84</v>
      </c>
      <c r="AK177" s="37">
        <v>67808469</v>
      </c>
      <c r="AL177" s="38"/>
      <c r="AM177" s="38"/>
      <c r="AN177" s="37">
        <v>2691067477.6700001</v>
      </c>
      <c r="AO177" s="37">
        <v>108005218622.17</v>
      </c>
      <c r="AP177" s="37">
        <v>363937140</v>
      </c>
      <c r="AQ177" s="36">
        <f>SUM(AR177:AS177)</f>
        <v>0</v>
      </c>
      <c r="AR177" s="38"/>
      <c r="AS177" s="38"/>
      <c r="AT177" s="36">
        <f>AU177</f>
        <v>0</v>
      </c>
      <c r="AU177" s="38"/>
      <c r="AV177" s="35">
        <f>AW177</f>
        <v>3370716450835.7002</v>
      </c>
      <c r="AW177" s="36">
        <f>SUM(AX177:AY177)</f>
        <v>3370716450835.7002</v>
      </c>
      <c r="AX177" s="37">
        <v>3370716450835.7002</v>
      </c>
      <c r="AY177" s="38"/>
      <c r="AZ177" s="39">
        <f>E177-(AI177+AV177)</f>
        <v>0.1904296875</v>
      </c>
    </row>
    <row r="178" spans="1:52" x14ac:dyDescent="0.25">
      <c r="A178" s="32" t="s">
        <v>391</v>
      </c>
      <c r="B178" s="33" t="s">
        <v>392</v>
      </c>
      <c r="C178" s="34" t="s">
        <v>1150</v>
      </c>
      <c r="D178" s="34" t="s">
        <v>1151</v>
      </c>
      <c r="E178" s="35">
        <f>F178+O178+R178+Z178+AB178+AG178</f>
        <v>2172555748635.6309</v>
      </c>
      <c r="F178" s="36">
        <f>SUM(G178:N178)</f>
        <v>73734976706.520996</v>
      </c>
      <c r="G178" s="37">
        <v>17008963214.049999</v>
      </c>
      <c r="H178" s="38"/>
      <c r="I178" s="37">
        <v>25617891872.18</v>
      </c>
      <c r="J178" s="38"/>
      <c r="K178" s="38"/>
      <c r="L178" s="37">
        <v>306064030.83999997</v>
      </c>
      <c r="M178" s="37">
        <v>30802057589.451</v>
      </c>
      <c r="N178" s="38"/>
      <c r="O178" s="36">
        <f>SUM(P178:Q178)</f>
        <v>41044449634.580002</v>
      </c>
      <c r="P178" s="38"/>
      <c r="Q178" s="37">
        <v>41044449634.580002</v>
      </c>
      <c r="R178" s="36">
        <f>SUM(S178:Y178)</f>
        <v>1936594407125.3098</v>
      </c>
      <c r="S178" s="37">
        <v>149234696202.81</v>
      </c>
      <c r="T178" s="37">
        <v>326915961821.63</v>
      </c>
      <c r="U178" s="37">
        <v>882990519474.34998</v>
      </c>
      <c r="V178" s="37">
        <v>1514876205773.02</v>
      </c>
      <c r="W178" s="37">
        <v>46879310415.050003</v>
      </c>
      <c r="X178" s="37">
        <v>4170873492</v>
      </c>
      <c r="Y178" s="37">
        <v>-988473160053.55005</v>
      </c>
      <c r="Z178" s="36">
        <f>SUM(AA178)</f>
        <v>0</v>
      </c>
      <c r="AA178" s="38"/>
      <c r="AB178" s="36">
        <f>SUM(AC178:AF178)</f>
        <v>121181915169.22</v>
      </c>
      <c r="AC178" s="37">
        <v>45972043</v>
      </c>
      <c r="AD178" s="38"/>
      <c r="AE178" s="37">
        <v>3831191951.0999999</v>
      </c>
      <c r="AF178" s="37">
        <v>117304751175.12</v>
      </c>
      <c r="AG178" s="36">
        <f>SUM(AH178)</f>
        <v>0</v>
      </c>
      <c r="AH178" s="38"/>
      <c r="AI178" s="35">
        <f>AJ178+AQ178+AT178</f>
        <v>98608207973.899994</v>
      </c>
      <c r="AJ178" s="36">
        <f>SUM(AK178:AP178)</f>
        <v>98608207973.899994</v>
      </c>
      <c r="AK178" s="38"/>
      <c r="AL178" s="38"/>
      <c r="AM178" s="38"/>
      <c r="AN178" s="38"/>
      <c r="AO178" s="37">
        <v>40953773565.900002</v>
      </c>
      <c r="AP178" s="37">
        <v>57654434408</v>
      </c>
      <c r="AQ178" s="36">
        <f>SUM(AR178:AS178)</f>
        <v>0</v>
      </c>
      <c r="AR178" s="38"/>
      <c r="AS178" s="38"/>
      <c r="AT178" s="36">
        <f>AU178</f>
        <v>0</v>
      </c>
      <c r="AU178" s="38"/>
      <c r="AV178" s="35">
        <f>AW178</f>
        <v>2073947540661.73</v>
      </c>
      <c r="AW178" s="36">
        <f>SUM(AX178:AY178)</f>
        <v>2073947540661.73</v>
      </c>
      <c r="AX178" s="37">
        <v>2073947540661.73</v>
      </c>
      <c r="AY178" s="38"/>
      <c r="AZ178" s="39">
        <f>E178-(AI178+AV178)</f>
        <v>0</v>
      </c>
    </row>
    <row r="179" spans="1:52" x14ac:dyDescent="0.25">
      <c r="A179" s="32" t="s">
        <v>393</v>
      </c>
      <c r="B179" s="33" t="s">
        <v>1163</v>
      </c>
      <c r="C179" s="34" t="s">
        <v>1152</v>
      </c>
      <c r="D179" s="34" t="s">
        <v>1151</v>
      </c>
      <c r="E179" s="35">
        <f>F179+O179+R179+Z179+AB179+AG179</f>
        <v>37500196755381.055</v>
      </c>
      <c r="F179" s="36">
        <f>SUM(G179:N179)</f>
        <v>3530658995977.4805</v>
      </c>
      <c r="G179" s="37">
        <v>1128298517540.1001</v>
      </c>
      <c r="H179" s="38"/>
      <c r="I179" s="37">
        <v>2182346308774.7202</v>
      </c>
      <c r="J179" s="38"/>
      <c r="K179" s="38"/>
      <c r="L179" s="37">
        <v>5816587172.8699999</v>
      </c>
      <c r="M179" s="37">
        <v>214197582489.79001</v>
      </c>
      <c r="N179" s="38"/>
      <c r="O179" s="36">
        <f>SUM(P179:Q179)</f>
        <v>6528222362598.4697</v>
      </c>
      <c r="P179" s="38"/>
      <c r="Q179" s="37">
        <v>6528222362598.4697</v>
      </c>
      <c r="R179" s="36">
        <f>SUM(S179:Y179)</f>
        <v>25923132969503.852</v>
      </c>
      <c r="S179" s="37">
        <v>13406200502383</v>
      </c>
      <c r="T179" s="37">
        <v>6090153048313</v>
      </c>
      <c r="U179" s="37">
        <v>7293735532176</v>
      </c>
      <c r="V179" s="37">
        <v>10034656353308</v>
      </c>
      <c r="W179" s="37">
        <v>1259157541674</v>
      </c>
      <c r="X179" s="37">
        <v>623448710934</v>
      </c>
      <c r="Y179" s="37">
        <v>-12784218719284.148</v>
      </c>
      <c r="Z179" s="36">
        <f>SUM(AA179)</f>
        <v>0</v>
      </c>
      <c r="AA179" s="38"/>
      <c r="AB179" s="36">
        <f>SUM(AC179:AF179)</f>
        <v>1518182427301.2603</v>
      </c>
      <c r="AC179" s="38"/>
      <c r="AD179" s="37">
        <v>364660491624</v>
      </c>
      <c r="AE179" s="37">
        <v>7395234540.3699989</v>
      </c>
      <c r="AF179" s="37">
        <v>1146126701136.8901</v>
      </c>
      <c r="AG179" s="36">
        <f>SUM(AH179)</f>
        <v>0</v>
      </c>
      <c r="AH179" s="38"/>
      <c r="AI179" s="35">
        <f>AJ179+AQ179+AT179</f>
        <v>399197714864.26001</v>
      </c>
      <c r="AJ179" s="36">
        <f>SUM(AK179:AP179)</f>
        <v>399197714864.26001</v>
      </c>
      <c r="AK179" s="37">
        <v>7875193890.9899998</v>
      </c>
      <c r="AL179" s="38"/>
      <c r="AM179" s="38"/>
      <c r="AN179" s="37">
        <v>41394313113.019997</v>
      </c>
      <c r="AO179" s="37">
        <v>206823614940.25</v>
      </c>
      <c r="AP179" s="37">
        <v>143104592920</v>
      </c>
      <c r="AQ179" s="36">
        <f>SUM(AR179:AS179)</f>
        <v>0</v>
      </c>
      <c r="AR179" s="38"/>
      <c r="AS179" s="38"/>
      <c r="AT179" s="36">
        <f>AU179</f>
        <v>0</v>
      </c>
      <c r="AU179" s="38"/>
      <c r="AV179" s="35">
        <f>AW179</f>
        <v>37100999040516.773</v>
      </c>
      <c r="AW179" s="36">
        <f>SUM(AX179:AY179)</f>
        <v>37100999040516.773</v>
      </c>
      <c r="AX179" s="37">
        <v>37100999040516.773</v>
      </c>
      <c r="AY179" s="38"/>
      <c r="AZ179" s="39">
        <f>E179-(AI179+AV179)</f>
        <v>0</v>
      </c>
    </row>
    <row r="180" spans="1:52" x14ac:dyDescent="0.25">
      <c r="A180" s="40" t="s">
        <v>394</v>
      </c>
      <c r="B180" s="33" t="s">
        <v>395</v>
      </c>
      <c r="C180" s="34" t="s">
        <v>1152</v>
      </c>
      <c r="D180" s="34" t="s">
        <v>1151</v>
      </c>
      <c r="E180" s="35">
        <f>F180+O180+R180+Z180+AB180+AG180</f>
        <v>4469370847873.0605</v>
      </c>
      <c r="F180" s="36">
        <f>SUM(G180:N180)</f>
        <v>170186465925.70001</v>
      </c>
      <c r="G180" s="37">
        <v>88204537739.449997</v>
      </c>
      <c r="H180" s="38"/>
      <c r="I180" s="37">
        <v>49458886968.080002</v>
      </c>
      <c r="J180" s="38"/>
      <c r="K180" s="38"/>
      <c r="L180" s="37">
        <v>618710572.16999996</v>
      </c>
      <c r="M180" s="37">
        <v>31904330646</v>
      </c>
      <c r="N180" s="38"/>
      <c r="O180" s="36">
        <f>SUM(P180:Q180)</f>
        <v>113126473524.41</v>
      </c>
      <c r="P180" s="37">
        <v>529682445</v>
      </c>
      <c r="Q180" s="37">
        <v>112596791079.41</v>
      </c>
      <c r="R180" s="36">
        <f>SUM(S180:Y180)</f>
        <v>4184672125813.9502</v>
      </c>
      <c r="S180" s="37">
        <v>1163542100340</v>
      </c>
      <c r="T180" s="37">
        <v>562403041424</v>
      </c>
      <c r="U180" s="37">
        <v>1591370935862</v>
      </c>
      <c r="V180" s="37">
        <v>3001246049053.9502</v>
      </c>
      <c r="W180" s="37">
        <v>102559300363</v>
      </c>
      <c r="X180" s="37">
        <v>37048190033</v>
      </c>
      <c r="Y180" s="37">
        <v>-2273497491262</v>
      </c>
      <c r="Z180" s="36">
        <f>SUM(AA180)</f>
        <v>0</v>
      </c>
      <c r="AA180" s="38"/>
      <c r="AB180" s="36">
        <f>SUM(AC180:AF180)</f>
        <v>1385782609</v>
      </c>
      <c r="AC180" s="37">
        <v>117455565</v>
      </c>
      <c r="AD180" s="38"/>
      <c r="AE180" s="37">
        <v>873599550</v>
      </c>
      <c r="AF180" s="37">
        <v>394727494</v>
      </c>
      <c r="AG180" s="36">
        <f>SUM(AH180)</f>
        <v>0</v>
      </c>
      <c r="AH180" s="38"/>
      <c r="AI180" s="35">
        <f>AJ180+AQ180+AT180</f>
        <v>27892413417.110001</v>
      </c>
      <c r="AJ180" s="36">
        <f>SUM(AK180:AP180)</f>
        <v>27892413417.110001</v>
      </c>
      <c r="AK180" s="37">
        <v>46919493.450000003</v>
      </c>
      <c r="AL180" s="38"/>
      <c r="AM180" s="38"/>
      <c r="AN180" s="37">
        <v>1449826902.6600001</v>
      </c>
      <c r="AO180" s="37">
        <v>26395667021</v>
      </c>
      <c r="AP180" s="38"/>
      <c r="AQ180" s="36">
        <f>SUM(AR180:AS180)</f>
        <v>0</v>
      </c>
      <c r="AR180" s="38"/>
      <c r="AS180" s="38"/>
      <c r="AT180" s="36">
        <f>AU180</f>
        <v>0</v>
      </c>
      <c r="AU180" s="38"/>
      <c r="AV180" s="35">
        <f>AW180</f>
        <v>4441478434455.9502</v>
      </c>
      <c r="AW180" s="36">
        <f>SUM(AX180:AY180)</f>
        <v>4441478434455.9502</v>
      </c>
      <c r="AX180" s="37">
        <v>4441478434455.9502</v>
      </c>
      <c r="AY180" s="38"/>
      <c r="AZ180" s="39">
        <f>E180-(AI180+AV180)</f>
        <v>0</v>
      </c>
    </row>
    <row r="181" spans="1:52" x14ac:dyDescent="0.25">
      <c r="A181" s="40" t="s">
        <v>396</v>
      </c>
      <c r="B181" s="33" t="s">
        <v>397</v>
      </c>
      <c r="C181" s="34" t="s">
        <v>1150</v>
      </c>
      <c r="D181" s="34" t="s">
        <v>1151</v>
      </c>
      <c r="E181" s="35">
        <f>F181+O181+R181+Z181+AB181+AG181</f>
        <v>6226652415512.6807</v>
      </c>
      <c r="F181" s="36">
        <f>SUM(G181:N181)</f>
        <v>393503349043.84003</v>
      </c>
      <c r="G181" s="37">
        <v>243492888706</v>
      </c>
      <c r="H181" s="38"/>
      <c r="I181" s="37">
        <v>104782136234.25</v>
      </c>
      <c r="J181" s="38"/>
      <c r="K181" s="38"/>
      <c r="L181" s="37">
        <v>33450000</v>
      </c>
      <c r="M181" s="37">
        <v>45194874103.590004</v>
      </c>
      <c r="N181" s="38"/>
      <c r="O181" s="36">
        <f>SUM(P181:Q181)</f>
        <v>339715998092.87</v>
      </c>
      <c r="P181" s="37">
        <v>5486264507.5500002</v>
      </c>
      <c r="Q181" s="37">
        <v>334229733585.32001</v>
      </c>
      <c r="R181" s="36">
        <f>SUM(S181:Y181)</f>
        <v>5323888752221.1504</v>
      </c>
      <c r="S181" s="37">
        <v>3111132568046</v>
      </c>
      <c r="T181" s="37">
        <v>999660908976.13</v>
      </c>
      <c r="U181" s="37">
        <v>1615403164161.5601</v>
      </c>
      <c r="V181" s="37">
        <v>2336298143598</v>
      </c>
      <c r="W181" s="37">
        <v>102399853759.86</v>
      </c>
      <c r="X181" s="37">
        <v>46779359223</v>
      </c>
      <c r="Y181" s="37">
        <v>-2887785245543.3999</v>
      </c>
      <c r="Z181" s="36">
        <f>SUM(AA181)</f>
        <v>0</v>
      </c>
      <c r="AA181" s="38"/>
      <c r="AB181" s="36">
        <f>SUM(AC181:AF181)</f>
        <v>169544316154.82001</v>
      </c>
      <c r="AC181" s="38"/>
      <c r="AD181" s="37">
        <v>97060888565</v>
      </c>
      <c r="AE181" s="37">
        <v>322499375</v>
      </c>
      <c r="AF181" s="37">
        <v>72160928214.820007</v>
      </c>
      <c r="AG181" s="36">
        <f>SUM(AH181)</f>
        <v>0</v>
      </c>
      <c r="AH181" s="38"/>
      <c r="AI181" s="35">
        <f>AJ181+AQ181+AT181</f>
        <v>48022508588.25</v>
      </c>
      <c r="AJ181" s="36">
        <f>SUM(AK181:AP181)</f>
        <v>48022508588.25</v>
      </c>
      <c r="AK181" s="37">
        <v>543554646</v>
      </c>
      <c r="AL181" s="38"/>
      <c r="AM181" s="37">
        <v>11500000000</v>
      </c>
      <c r="AN181" s="37">
        <v>1160892742.25</v>
      </c>
      <c r="AO181" s="37">
        <v>34804861200</v>
      </c>
      <c r="AP181" s="37">
        <v>13200000</v>
      </c>
      <c r="AQ181" s="36">
        <f>SUM(AR181:AS181)</f>
        <v>0</v>
      </c>
      <c r="AR181" s="38"/>
      <c r="AS181" s="38"/>
      <c r="AT181" s="36">
        <f>AU181</f>
        <v>0</v>
      </c>
      <c r="AU181" s="38"/>
      <c r="AV181" s="35">
        <f>AW181</f>
        <v>6178629906924.4297</v>
      </c>
      <c r="AW181" s="36">
        <f>SUM(AX181:AY181)</f>
        <v>6178629906924.4297</v>
      </c>
      <c r="AX181" s="37">
        <v>6178629906924.4297</v>
      </c>
      <c r="AY181" s="38"/>
      <c r="AZ181" s="39">
        <f>E181-(AI181+AV181)</f>
        <v>0</v>
      </c>
    </row>
    <row r="182" spans="1:52" x14ac:dyDescent="0.25">
      <c r="A182" s="40" t="s">
        <v>398</v>
      </c>
      <c r="B182" s="33" t="s">
        <v>399</v>
      </c>
      <c r="C182" s="34" t="s">
        <v>1152</v>
      </c>
      <c r="D182" s="34" t="s">
        <v>1151</v>
      </c>
      <c r="E182" s="35">
        <f>F182+O182+R182+Z182+AB182+AG182</f>
        <v>2664373528271.6699</v>
      </c>
      <c r="F182" s="36">
        <f>SUM(G182:N182)</f>
        <v>207617011263.5</v>
      </c>
      <c r="G182" s="37">
        <v>124466702829.86</v>
      </c>
      <c r="H182" s="37">
        <v>5760000</v>
      </c>
      <c r="I182" s="37">
        <v>54737908270.779999</v>
      </c>
      <c r="J182" s="38"/>
      <c r="K182" s="38"/>
      <c r="L182" s="37">
        <v>198075963.31</v>
      </c>
      <c r="M182" s="37">
        <v>28208564199.549999</v>
      </c>
      <c r="N182" s="38"/>
      <c r="O182" s="36">
        <f>SUM(P182:Q182)</f>
        <v>121756346905.96001</v>
      </c>
      <c r="P182" s="38"/>
      <c r="Q182" s="37">
        <v>121756346905.96001</v>
      </c>
      <c r="R182" s="36">
        <f>SUM(S182:Y182)</f>
        <v>2321713408108.2002</v>
      </c>
      <c r="S182" s="37">
        <v>706733972309.38</v>
      </c>
      <c r="T182" s="37">
        <v>540773255307.78998</v>
      </c>
      <c r="U182" s="37">
        <v>977614702499.26001</v>
      </c>
      <c r="V182" s="37">
        <v>1152996747682.7</v>
      </c>
      <c r="W182" s="37">
        <v>92722216542.470001</v>
      </c>
      <c r="X182" s="37">
        <v>42017981885</v>
      </c>
      <c r="Y182" s="37">
        <v>-1191145468118.3999</v>
      </c>
      <c r="Z182" s="36">
        <f>SUM(AA182)</f>
        <v>0</v>
      </c>
      <c r="AA182" s="38"/>
      <c r="AB182" s="36">
        <f>SUM(AC182:AF182)</f>
        <v>13286761994.01</v>
      </c>
      <c r="AC182" s="37">
        <v>445931246.29000002</v>
      </c>
      <c r="AD182" s="37">
        <v>178910697</v>
      </c>
      <c r="AE182" s="37">
        <v>2513744393.7199998</v>
      </c>
      <c r="AF182" s="37">
        <v>10148175657</v>
      </c>
      <c r="AG182" s="36">
        <f>SUM(AH182)</f>
        <v>0</v>
      </c>
      <c r="AH182" s="38"/>
      <c r="AI182" s="35">
        <f>AJ182+AQ182+AT182</f>
        <v>61873712130</v>
      </c>
      <c r="AJ182" s="36">
        <f>SUM(AK182:AP182)</f>
        <v>61873712130</v>
      </c>
      <c r="AK182" s="37">
        <v>46460968</v>
      </c>
      <c r="AL182" s="38"/>
      <c r="AM182" s="38"/>
      <c r="AN182" s="37">
        <v>1909637332</v>
      </c>
      <c r="AO182" s="37">
        <v>46740652290</v>
      </c>
      <c r="AP182" s="37">
        <v>13176961540</v>
      </c>
      <c r="AQ182" s="36">
        <f>SUM(AR182:AS182)</f>
        <v>0</v>
      </c>
      <c r="AR182" s="38"/>
      <c r="AS182" s="38"/>
      <c r="AT182" s="36">
        <f>AU182</f>
        <v>0</v>
      </c>
      <c r="AU182" s="38"/>
      <c r="AV182" s="35">
        <f>AW182</f>
        <v>2602499816141.7002</v>
      </c>
      <c r="AW182" s="36">
        <f>SUM(AX182:AY182)</f>
        <v>2602499816141.7002</v>
      </c>
      <c r="AX182" s="37">
        <v>2602499816141.7002</v>
      </c>
      <c r="AY182" s="38"/>
      <c r="AZ182" s="39">
        <f>E182-(AI182+AV182)</f>
        <v>-3.02734375E-2</v>
      </c>
    </row>
    <row r="183" spans="1:52" x14ac:dyDescent="0.25">
      <c r="A183" s="40" t="s">
        <v>400</v>
      </c>
      <c r="B183" s="33" t="s">
        <v>401</v>
      </c>
      <c r="C183" s="34" t="s">
        <v>1152</v>
      </c>
      <c r="D183" s="34" t="s">
        <v>1151</v>
      </c>
      <c r="E183" s="35">
        <f>F183+O183+R183+Z183+AB183+AG183</f>
        <v>3362562896873.6099</v>
      </c>
      <c r="F183" s="36">
        <f>SUM(G183:N183)</f>
        <v>180791310447.26001</v>
      </c>
      <c r="G183" s="37">
        <v>67993817995</v>
      </c>
      <c r="H183" s="37">
        <v>30000000000</v>
      </c>
      <c r="I183" s="37">
        <v>66993488210.290009</v>
      </c>
      <c r="J183" s="38"/>
      <c r="K183" s="38"/>
      <c r="L183" s="37">
        <v>69090000</v>
      </c>
      <c r="M183" s="37">
        <v>15734914241.969999</v>
      </c>
      <c r="N183" s="38"/>
      <c r="O183" s="36">
        <f>SUM(P183:Q183)</f>
        <v>167713684814.64001</v>
      </c>
      <c r="P183" s="38"/>
      <c r="Q183" s="37">
        <v>167713684814.64001</v>
      </c>
      <c r="R183" s="36">
        <f>SUM(S183:Y183)</f>
        <v>2918056184978.1401</v>
      </c>
      <c r="S183" s="37">
        <v>680859193476</v>
      </c>
      <c r="T183" s="37">
        <v>559583966571.45007</v>
      </c>
      <c r="U183" s="37">
        <v>1191932635271.1699</v>
      </c>
      <c r="V183" s="37">
        <v>1889479436198.95</v>
      </c>
      <c r="W183" s="37">
        <v>95927682399.100006</v>
      </c>
      <c r="X183" s="38"/>
      <c r="Y183" s="37">
        <v>-1499726728938.5298</v>
      </c>
      <c r="Z183" s="36">
        <f>SUM(AA183)</f>
        <v>0</v>
      </c>
      <c r="AA183" s="38"/>
      <c r="AB183" s="36">
        <f>SUM(AC183:AF183)</f>
        <v>96001716633.569992</v>
      </c>
      <c r="AC183" s="38"/>
      <c r="AD183" s="38"/>
      <c r="AE183" s="37">
        <v>6194587574.8100004</v>
      </c>
      <c r="AF183" s="37">
        <v>89807129058.759995</v>
      </c>
      <c r="AG183" s="36">
        <f>SUM(AH183)</f>
        <v>0</v>
      </c>
      <c r="AH183" s="38"/>
      <c r="AI183" s="35">
        <f>AJ183+AQ183+AT183</f>
        <v>38147273422.93</v>
      </c>
      <c r="AJ183" s="36">
        <f>SUM(AK183:AP183)</f>
        <v>38147273422.93</v>
      </c>
      <c r="AK183" s="37">
        <v>124452625</v>
      </c>
      <c r="AL183" s="38"/>
      <c r="AM183" s="38"/>
      <c r="AN183" s="37">
        <v>1932117415</v>
      </c>
      <c r="AO183" s="38"/>
      <c r="AP183" s="37">
        <v>36090703382.93</v>
      </c>
      <c r="AQ183" s="36">
        <f>SUM(AR183:AS183)</f>
        <v>0</v>
      </c>
      <c r="AR183" s="38"/>
      <c r="AS183" s="38"/>
      <c r="AT183" s="36">
        <f>AU183</f>
        <v>0</v>
      </c>
      <c r="AU183" s="38"/>
      <c r="AV183" s="35">
        <f>AW183</f>
        <v>6648831246901.3604</v>
      </c>
      <c r="AW183" s="36">
        <f>SUM(AX183:AY183)</f>
        <v>6648831246901.3604</v>
      </c>
      <c r="AX183" s="37">
        <v>6648831246901.3604</v>
      </c>
      <c r="AY183" s="38"/>
      <c r="AZ183" s="39">
        <f>E183-(AI183+AV183)</f>
        <v>-3324415623450.6802</v>
      </c>
    </row>
    <row r="184" spans="1:52" x14ac:dyDescent="0.25">
      <c r="A184" s="40" t="s">
        <v>402</v>
      </c>
      <c r="B184" s="33" t="s">
        <v>403</v>
      </c>
      <c r="C184" s="34" t="s">
        <v>1152</v>
      </c>
      <c r="D184" s="34" t="s">
        <v>1151</v>
      </c>
      <c r="E184" s="35">
        <f>F184+O184+R184+Z184+AB184+AG184</f>
        <v>3770144077202.5298</v>
      </c>
      <c r="F184" s="36">
        <f>SUM(G184:N184)</f>
        <v>205257241509.20242</v>
      </c>
      <c r="G184" s="37">
        <v>103943445939.004</v>
      </c>
      <c r="H184" s="38"/>
      <c r="I184" s="37">
        <v>69074487673.425003</v>
      </c>
      <c r="J184" s="38"/>
      <c r="K184" s="38"/>
      <c r="L184" s="37">
        <v>101665229.5934</v>
      </c>
      <c r="M184" s="37">
        <v>32137642667.18</v>
      </c>
      <c r="N184" s="38"/>
      <c r="O184" s="36">
        <f>SUM(P184:Q184)</f>
        <v>294461173150.12</v>
      </c>
      <c r="P184" s="37">
        <v>7000000000</v>
      </c>
      <c r="Q184" s="37">
        <v>287461173150.12</v>
      </c>
      <c r="R184" s="36">
        <f>SUM(S184:Y184)</f>
        <v>3155852655825.0474</v>
      </c>
      <c r="S184" s="37">
        <v>920783194839.08997</v>
      </c>
      <c r="T184" s="37">
        <v>574238704388.85999</v>
      </c>
      <c r="U184" s="37">
        <v>1216710933054.8</v>
      </c>
      <c r="V184" s="37">
        <v>1729808691293.8</v>
      </c>
      <c r="W184" s="37">
        <v>105139485182.47</v>
      </c>
      <c r="X184" s="37">
        <v>17043525785</v>
      </c>
      <c r="Y184" s="37">
        <v>-1407871878718.9722</v>
      </c>
      <c r="Z184" s="36">
        <f>SUM(AA184)</f>
        <v>0</v>
      </c>
      <c r="AA184" s="38"/>
      <c r="AB184" s="36">
        <f>SUM(AC184:AF184)</f>
        <v>114573006718.15999</v>
      </c>
      <c r="AC184" s="37">
        <v>261114423.25999999</v>
      </c>
      <c r="AD184" s="38"/>
      <c r="AE184" s="37">
        <v>6638377687</v>
      </c>
      <c r="AF184" s="37">
        <v>107673514607.89999</v>
      </c>
      <c r="AG184" s="36">
        <f>SUM(AH184)</f>
        <v>0</v>
      </c>
      <c r="AH184" s="38"/>
      <c r="AI184" s="35">
        <f>AJ184+AQ184+AT184</f>
        <v>25922007639.760002</v>
      </c>
      <c r="AJ184" s="36">
        <f>SUM(AK184:AP184)</f>
        <v>25922007639.760002</v>
      </c>
      <c r="AK184" s="38"/>
      <c r="AL184" s="38"/>
      <c r="AM184" s="38"/>
      <c r="AN184" s="37">
        <v>5995809761.8599997</v>
      </c>
      <c r="AO184" s="37">
        <v>19126197877.900002</v>
      </c>
      <c r="AP184" s="37">
        <v>800000000</v>
      </c>
      <c r="AQ184" s="36">
        <f>SUM(AR184:AS184)</f>
        <v>0</v>
      </c>
      <c r="AR184" s="38"/>
      <c r="AS184" s="38"/>
      <c r="AT184" s="36">
        <f>AU184</f>
        <v>0</v>
      </c>
      <c r="AU184" s="38"/>
      <c r="AV184" s="35">
        <f>AW184</f>
        <v>3744222069562.7002</v>
      </c>
      <c r="AW184" s="36">
        <f>SUM(AX184:AY184)</f>
        <v>3744222069562.7002</v>
      </c>
      <c r="AX184" s="37">
        <v>3744222069562.7002</v>
      </c>
      <c r="AY184" s="38"/>
      <c r="AZ184" s="39">
        <f>E184-(AI184+AV184)</f>
        <v>6.982421875E-2</v>
      </c>
    </row>
    <row r="185" spans="1:52" x14ac:dyDescent="0.25">
      <c r="A185" s="40" t="s">
        <v>404</v>
      </c>
      <c r="B185" s="33" t="s">
        <v>405</v>
      </c>
      <c r="C185" s="34" t="s">
        <v>1152</v>
      </c>
      <c r="D185" s="34" t="s">
        <v>1151</v>
      </c>
      <c r="E185" s="35">
        <f>F185+O185+R185+Z185+AB185+AG185</f>
        <v>4187462596274.5337</v>
      </c>
      <c r="F185" s="36">
        <f>SUM(G185:N185)</f>
        <v>280099963050.70209</v>
      </c>
      <c r="G185" s="37">
        <v>166162191408.42999</v>
      </c>
      <c r="H185" s="38"/>
      <c r="I185" s="37">
        <v>76894869400.445007</v>
      </c>
      <c r="J185" s="38"/>
      <c r="K185" s="38"/>
      <c r="L185" s="37">
        <v>136024032.33000001</v>
      </c>
      <c r="M185" s="37">
        <v>36906878209.497101</v>
      </c>
      <c r="N185" s="38"/>
      <c r="O185" s="36">
        <f>SUM(P185:Q185)</f>
        <v>137025751152.38319</v>
      </c>
      <c r="P185" s="38"/>
      <c r="Q185" s="37">
        <v>137025751152.38319</v>
      </c>
      <c r="R185" s="36">
        <f>SUM(S185:Y185)</f>
        <v>3597704587146.6025</v>
      </c>
      <c r="S185" s="37">
        <v>338733579266</v>
      </c>
      <c r="T185" s="37">
        <v>724425133741.26978</v>
      </c>
      <c r="U185" s="37">
        <v>1505249745826</v>
      </c>
      <c r="V185" s="37">
        <v>2314413579543</v>
      </c>
      <c r="W185" s="37">
        <v>190618729129.3378</v>
      </c>
      <c r="X185" s="37">
        <v>9740753000</v>
      </c>
      <c r="Y185" s="37">
        <v>-1485476933359.0051</v>
      </c>
      <c r="Z185" s="36">
        <f>SUM(AA185)</f>
        <v>0</v>
      </c>
      <c r="AA185" s="38"/>
      <c r="AB185" s="36">
        <f>SUM(AC185:AF185)</f>
        <v>172632294924.84589</v>
      </c>
      <c r="AC185" s="37">
        <v>453467424</v>
      </c>
      <c r="AD185" s="37">
        <v>242975500</v>
      </c>
      <c r="AE185" s="37">
        <v>1259599201</v>
      </c>
      <c r="AF185" s="37">
        <v>170676252799.84589</v>
      </c>
      <c r="AG185" s="36">
        <f>SUM(AH185)</f>
        <v>0</v>
      </c>
      <c r="AH185" s="38"/>
      <c r="AI185" s="35">
        <f>AJ185+AQ185+AT185</f>
        <v>76124611932.764999</v>
      </c>
      <c r="AJ185" s="36">
        <f>SUM(AK185:AP185)</f>
        <v>62461351932.764999</v>
      </c>
      <c r="AK185" s="37">
        <v>4322545326</v>
      </c>
      <c r="AL185" s="38"/>
      <c r="AM185" s="37">
        <v>20000000000</v>
      </c>
      <c r="AN185" s="37">
        <v>710094807.76499999</v>
      </c>
      <c r="AO185" s="37">
        <v>32146919040</v>
      </c>
      <c r="AP185" s="37">
        <v>5281792759</v>
      </c>
      <c r="AQ185" s="36">
        <f>SUM(AR185:AS185)</f>
        <v>13663260000</v>
      </c>
      <c r="AR185" s="37">
        <v>13663260000</v>
      </c>
      <c r="AS185" s="38"/>
      <c r="AT185" s="36">
        <f>AU185</f>
        <v>0</v>
      </c>
      <c r="AU185" s="38"/>
      <c r="AV185" s="35">
        <f>AW185</f>
        <v>4111337984341.7729</v>
      </c>
      <c r="AW185" s="36">
        <f>SUM(AX185:AY185)</f>
        <v>4111337984341.7729</v>
      </c>
      <c r="AX185" s="37">
        <v>4111337984341.7729</v>
      </c>
      <c r="AY185" s="38"/>
      <c r="AZ185" s="39">
        <f>E185-(AI185+AV185)</f>
        <v>-4.39453125E-3</v>
      </c>
    </row>
    <row r="186" spans="1:52" x14ac:dyDescent="0.25">
      <c r="A186" s="40" t="s">
        <v>406</v>
      </c>
      <c r="B186" s="33" t="s">
        <v>407</v>
      </c>
      <c r="C186" s="34" t="s">
        <v>1150</v>
      </c>
      <c r="D186" s="34" t="s">
        <v>1151</v>
      </c>
      <c r="E186" s="35">
        <f>F186+O186+R186+Z186+AB186+AG186</f>
        <v>5735055789650.5693</v>
      </c>
      <c r="F186" s="36">
        <f>SUM(G186:N186)</f>
        <v>376490081120.40997</v>
      </c>
      <c r="G186" s="37">
        <v>282574636200.22998</v>
      </c>
      <c r="H186" s="38"/>
      <c r="I186" s="37">
        <v>54029138673.619995</v>
      </c>
      <c r="J186" s="38"/>
      <c r="K186" s="38"/>
      <c r="L186" s="37">
        <v>475988830</v>
      </c>
      <c r="M186" s="37">
        <v>39410317416.559998</v>
      </c>
      <c r="N186" s="38"/>
      <c r="O186" s="36">
        <f>SUM(P186:Q186)</f>
        <v>1328788561186.1001</v>
      </c>
      <c r="P186" s="38"/>
      <c r="Q186" s="37">
        <v>1328788561186.1001</v>
      </c>
      <c r="R186" s="36">
        <f>SUM(S186:Y186)</f>
        <v>3918857106761.8096</v>
      </c>
      <c r="S186" s="37">
        <v>676000963496.42004</v>
      </c>
      <c r="T186" s="37">
        <v>852243174738.62</v>
      </c>
      <c r="U186" s="37">
        <v>1660084205936.8</v>
      </c>
      <c r="V186" s="37">
        <v>2153804152486.8</v>
      </c>
      <c r="W186" s="37">
        <v>129296758699.47</v>
      </c>
      <c r="X186" s="37">
        <v>32264810832</v>
      </c>
      <c r="Y186" s="37">
        <v>-1584836959428.3</v>
      </c>
      <c r="Z186" s="36">
        <f>SUM(AA186)</f>
        <v>0</v>
      </c>
      <c r="AA186" s="38"/>
      <c r="AB186" s="36">
        <f>SUM(AC186:AF186)</f>
        <v>110920040582.25</v>
      </c>
      <c r="AC186" s="38"/>
      <c r="AD186" s="37">
        <v>17237186000</v>
      </c>
      <c r="AE186" s="37">
        <v>5473805816.1599998</v>
      </c>
      <c r="AF186" s="37">
        <v>88209048766.089996</v>
      </c>
      <c r="AG186" s="36">
        <f>SUM(AH186)</f>
        <v>0</v>
      </c>
      <c r="AH186" s="38"/>
      <c r="AI186" s="35">
        <f>AJ186+AQ186+AT186</f>
        <v>46031066708.513</v>
      </c>
      <c r="AJ186" s="36">
        <f>SUM(AK186:AP186)</f>
        <v>46031066708.513</v>
      </c>
      <c r="AK186" s="37">
        <v>2180420142.9099998</v>
      </c>
      <c r="AL186" s="38"/>
      <c r="AM186" s="38"/>
      <c r="AN186" s="37">
        <v>1195244392.6029999</v>
      </c>
      <c r="AO186" s="37">
        <v>27807678402</v>
      </c>
      <c r="AP186" s="37">
        <v>14847723771</v>
      </c>
      <c r="AQ186" s="36">
        <f>SUM(AR186:AS186)</f>
        <v>0</v>
      </c>
      <c r="AR186" s="38"/>
      <c r="AS186" s="38"/>
      <c r="AT186" s="36">
        <f>AU186</f>
        <v>0</v>
      </c>
      <c r="AU186" s="38"/>
      <c r="AV186" s="35">
        <f>AW186</f>
        <v>5689024722942</v>
      </c>
      <c r="AW186" s="36">
        <f>SUM(AX186:AY186)</f>
        <v>5689024722942</v>
      </c>
      <c r="AX186" s="37">
        <v>5689024722942</v>
      </c>
      <c r="AY186" s="38"/>
      <c r="AZ186" s="39">
        <f>E186-(AI186+AV186)</f>
        <v>5.6640625E-2</v>
      </c>
    </row>
    <row r="187" spans="1:52" x14ac:dyDescent="0.25">
      <c r="A187" s="40" t="s">
        <v>408</v>
      </c>
      <c r="B187" s="33" t="s">
        <v>409</v>
      </c>
      <c r="C187" s="34" t="s">
        <v>1152</v>
      </c>
      <c r="D187" s="34" t="s">
        <v>1151</v>
      </c>
      <c r="E187" s="35">
        <f>F187+O187+R187+Z187+AB187+AG187</f>
        <v>5450473201190.2559</v>
      </c>
      <c r="F187" s="36">
        <f>SUM(G187:N187)</f>
        <v>323919945905.64996</v>
      </c>
      <c r="G187" s="37">
        <v>225077151810.54999</v>
      </c>
      <c r="H187" s="38"/>
      <c r="I187" s="37">
        <v>75608963174.399994</v>
      </c>
      <c r="J187" s="38"/>
      <c r="K187" s="38"/>
      <c r="L187" s="37">
        <v>35569748.5</v>
      </c>
      <c r="M187" s="37">
        <v>23198261172.200001</v>
      </c>
      <c r="N187" s="38"/>
      <c r="O187" s="36">
        <f>SUM(P187:Q187)</f>
        <v>199289470693.17999</v>
      </c>
      <c r="P187" s="38"/>
      <c r="Q187" s="37">
        <v>199289470693.17999</v>
      </c>
      <c r="R187" s="36">
        <f>SUM(S187:Y187)</f>
        <v>4815353625622.4258</v>
      </c>
      <c r="S187" s="37">
        <v>1236391353384</v>
      </c>
      <c r="T187" s="37">
        <v>566346636641.97412</v>
      </c>
      <c r="U187" s="37">
        <v>1411371150771.53</v>
      </c>
      <c r="V187" s="37">
        <v>2792672111417.3101</v>
      </c>
      <c r="W187" s="37">
        <v>69630394688.990005</v>
      </c>
      <c r="X187" s="37">
        <v>28132178337</v>
      </c>
      <c r="Y187" s="37">
        <v>-1289190199618.3792</v>
      </c>
      <c r="Z187" s="36">
        <f>SUM(AA187)</f>
        <v>0</v>
      </c>
      <c r="AA187" s="38"/>
      <c r="AB187" s="36">
        <f>SUM(AC187:AF187)</f>
        <v>111910158969</v>
      </c>
      <c r="AC187" s="38"/>
      <c r="AD187" s="37">
        <v>970125000</v>
      </c>
      <c r="AE187" s="37">
        <v>1263862058</v>
      </c>
      <c r="AF187" s="37">
        <v>109676171911</v>
      </c>
      <c r="AG187" s="36">
        <f>SUM(AH187)</f>
        <v>0</v>
      </c>
      <c r="AH187" s="38"/>
      <c r="AI187" s="35">
        <f>AJ187+AQ187+AT187</f>
        <v>23882389929.669998</v>
      </c>
      <c r="AJ187" s="36">
        <f>SUM(AK187:AP187)</f>
        <v>23882389929.669998</v>
      </c>
      <c r="AK187" s="37">
        <v>37927335</v>
      </c>
      <c r="AL187" s="38"/>
      <c r="AM187" s="38"/>
      <c r="AN187" s="37">
        <v>4099033237.6700001</v>
      </c>
      <c r="AO187" s="37">
        <v>19745429357</v>
      </c>
      <c r="AP187" s="38"/>
      <c r="AQ187" s="36">
        <f>SUM(AR187:AS187)</f>
        <v>0</v>
      </c>
      <c r="AR187" s="38"/>
      <c r="AS187" s="38"/>
      <c r="AT187" s="36">
        <f>AU187</f>
        <v>0</v>
      </c>
      <c r="AU187" s="38"/>
      <c r="AV187" s="35">
        <f>AW187</f>
        <v>5426590811260.5801</v>
      </c>
      <c r="AW187" s="36">
        <f>SUM(AX187:AY187)</f>
        <v>5426590811260.5801</v>
      </c>
      <c r="AX187" s="37">
        <v>5426590811260.5801</v>
      </c>
      <c r="AY187" s="38"/>
      <c r="AZ187" s="39">
        <f>E187-(AI187+AV187)</f>
        <v>0</v>
      </c>
    </row>
    <row r="188" spans="1:52" x14ac:dyDescent="0.25">
      <c r="A188" s="40" t="s">
        <v>410</v>
      </c>
      <c r="B188" s="33" t="s">
        <v>411</v>
      </c>
      <c r="C188" s="34" t="s">
        <v>1152</v>
      </c>
      <c r="D188" s="34" t="s">
        <v>1151</v>
      </c>
      <c r="E188" s="35">
        <f>F188+O188+R188+Z188+AB188+AG188</f>
        <v>3642816444594.5327</v>
      </c>
      <c r="F188" s="36">
        <f>SUM(G188:N188)</f>
        <v>203668556557.91</v>
      </c>
      <c r="G188" s="37">
        <v>135459103612</v>
      </c>
      <c r="H188" s="38"/>
      <c r="I188" s="37">
        <v>41764461756.790001</v>
      </c>
      <c r="J188" s="38"/>
      <c r="K188" s="38"/>
      <c r="L188" s="38"/>
      <c r="M188" s="37">
        <v>26444991189.119999</v>
      </c>
      <c r="N188" s="38"/>
      <c r="O188" s="36">
        <f>SUM(P188:Q188)</f>
        <v>222061507645.42001</v>
      </c>
      <c r="P188" s="38"/>
      <c r="Q188" s="37">
        <v>222061507645.42001</v>
      </c>
      <c r="R188" s="36">
        <f>SUM(S188:Y188)</f>
        <v>3207164440539.1001</v>
      </c>
      <c r="S188" s="37">
        <v>637704731015</v>
      </c>
      <c r="T188" s="37">
        <v>593613938703.69995</v>
      </c>
      <c r="U188" s="37">
        <v>1176425240793</v>
      </c>
      <c r="V188" s="37">
        <v>2406350564615</v>
      </c>
      <c r="W188" s="37">
        <v>230184907219</v>
      </c>
      <c r="X188" s="37">
        <v>70405307911</v>
      </c>
      <c r="Y188" s="37">
        <v>-1907520249717.6001</v>
      </c>
      <c r="Z188" s="36">
        <f>SUM(AA188)</f>
        <v>0</v>
      </c>
      <c r="AA188" s="38"/>
      <c r="AB188" s="36">
        <f>SUM(AC188:AF188)</f>
        <v>9921939852.1024017</v>
      </c>
      <c r="AC188" s="37">
        <v>1220695000</v>
      </c>
      <c r="AD188" s="37">
        <v>2581000000</v>
      </c>
      <c r="AE188" s="37">
        <v>1756797471.5999999</v>
      </c>
      <c r="AF188" s="37">
        <v>4363447380.5024004</v>
      </c>
      <c r="AG188" s="36">
        <f>SUM(AH188)</f>
        <v>0</v>
      </c>
      <c r="AH188" s="38"/>
      <c r="AI188" s="35">
        <f>AJ188+AQ188+AT188</f>
        <v>97264860015</v>
      </c>
      <c r="AJ188" s="36">
        <f>SUM(AK188:AP188)</f>
        <v>69098945551</v>
      </c>
      <c r="AK188" s="37">
        <v>686536658</v>
      </c>
      <c r="AL188" s="37">
        <v>3236820040</v>
      </c>
      <c r="AM188" s="37">
        <v>49272821400</v>
      </c>
      <c r="AN188" s="37">
        <v>662722477</v>
      </c>
      <c r="AO188" s="37">
        <v>15228150776</v>
      </c>
      <c r="AP188" s="37">
        <v>11894200</v>
      </c>
      <c r="AQ188" s="36">
        <f>SUM(AR188:AS188)</f>
        <v>28165914464</v>
      </c>
      <c r="AR188" s="37">
        <v>28165914464</v>
      </c>
      <c r="AS188" s="38"/>
      <c r="AT188" s="36">
        <f>AU188</f>
        <v>0</v>
      </c>
      <c r="AU188" s="38"/>
      <c r="AV188" s="35">
        <f>AW188</f>
        <v>3545551584579.5</v>
      </c>
      <c r="AW188" s="36">
        <f>SUM(AX188:AY188)</f>
        <v>3545551584579.5</v>
      </c>
      <c r="AX188" s="37">
        <v>3545551584579.5</v>
      </c>
      <c r="AY188" s="38"/>
      <c r="AZ188" s="39">
        <f>E188-(AI188+AV188)</f>
        <v>3.271484375E-2</v>
      </c>
    </row>
    <row r="189" spans="1:52" x14ac:dyDescent="0.25">
      <c r="A189" s="45" t="s">
        <v>412</v>
      </c>
      <c r="B189" s="33" t="s">
        <v>413</v>
      </c>
      <c r="C189" s="34" t="s">
        <v>1152</v>
      </c>
      <c r="D189" s="34" t="s">
        <v>1151</v>
      </c>
      <c r="E189" s="35">
        <f>F189+O189+R189+Z189+AB189+AG189</f>
        <v>6496679937377</v>
      </c>
      <c r="F189" s="36">
        <f>SUM(G189:N189)</f>
        <v>242208188285</v>
      </c>
      <c r="G189" s="37">
        <v>170338123092</v>
      </c>
      <c r="H189" s="38"/>
      <c r="I189" s="37">
        <v>48397112334</v>
      </c>
      <c r="J189" s="37">
        <v>454575000</v>
      </c>
      <c r="K189" s="38"/>
      <c r="L189" s="37">
        <v>226571980</v>
      </c>
      <c r="M189" s="37">
        <v>22791805879</v>
      </c>
      <c r="N189" s="38"/>
      <c r="O189" s="36">
        <f>SUM(P189:Q189)</f>
        <v>166811409337</v>
      </c>
      <c r="P189" s="38"/>
      <c r="Q189" s="37">
        <v>166811409337</v>
      </c>
      <c r="R189" s="36">
        <f>SUM(S189:Y189)</f>
        <v>5925853915429</v>
      </c>
      <c r="S189" s="37">
        <v>2603568335227</v>
      </c>
      <c r="T189" s="37">
        <v>601166247797</v>
      </c>
      <c r="U189" s="37">
        <v>1365563499364</v>
      </c>
      <c r="V189" s="37">
        <v>2380621914718</v>
      </c>
      <c r="W189" s="37">
        <v>93581996369</v>
      </c>
      <c r="X189" s="37">
        <v>42788025493</v>
      </c>
      <c r="Y189" s="37">
        <v>-1161436103539</v>
      </c>
      <c r="Z189" s="36">
        <f>SUM(AA189)</f>
        <v>0</v>
      </c>
      <c r="AA189" s="38"/>
      <c r="AB189" s="36">
        <f>SUM(AC189:AF189)</f>
        <v>161806424326</v>
      </c>
      <c r="AC189" s="37">
        <v>431050000</v>
      </c>
      <c r="AD189" s="37">
        <v>27112186265</v>
      </c>
      <c r="AE189" s="37">
        <v>6037934354</v>
      </c>
      <c r="AF189" s="37">
        <v>128225253707</v>
      </c>
      <c r="AG189" s="36">
        <f>SUM(AH189)</f>
        <v>0</v>
      </c>
      <c r="AH189" s="38"/>
      <c r="AI189" s="35">
        <f>AJ189+AQ189+AT189</f>
        <v>53330075629</v>
      </c>
      <c r="AJ189" s="36">
        <f>SUM(AK189:AP189)</f>
        <v>53330075629</v>
      </c>
      <c r="AK189" s="37">
        <v>749223908</v>
      </c>
      <c r="AL189" s="38"/>
      <c r="AM189" s="37">
        <v>39951305308</v>
      </c>
      <c r="AN189" s="37">
        <v>12629546413</v>
      </c>
      <c r="AO189" s="38"/>
      <c r="AP189" s="38"/>
      <c r="AQ189" s="36">
        <f>SUM(AR189:AS189)</f>
        <v>0</v>
      </c>
      <c r="AR189" s="38"/>
      <c r="AS189" s="38"/>
      <c r="AT189" s="36">
        <f>AU189</f>
        <v>0</v>
      </c>
      <c r="AU189" s="38"/>
      <c r="AV189" s="35">
        <f>AW189</f>
        <v>6443349861747</v>
      </c>
      <c r="AW189" s="36">
        <f>SUM(AX189:AY189)</f>
        <v>6443349861747</v>
      </c>
      <c r="AX189" s="37">
        <v>6443349861747</v>
      </c>
      <c r="AY189" s="38"/>
      <c r="AZ189" s="39">
        <f>E189-(AI189+AV189)</f>
        <v>1</v>
      </c>
    </row>
    <row r="190" spans="1:52" x14ac:dyDescent="0.25">
      <c r="A190" s="45" t="s">
        <v>414</v>
      </c>
      <c r="B190" s="33" t="s">
        <v>415</v>
      </c>
      <c r="C190" s="34" t="s">
        <v>1150</v>
      </c>
      <c r="D190" s="34" t="s">
        <v>1151</v>
      </c>
      <c r="E190" s="35">
        <f>F190+O190+R190+Z190+AB190+AG190</f>
        <v>3476942970374.6885</v>
      </c>
      <c r="F190" s="36">
        <f>SUM(G190:N190)</f>
        <v>281072790009.18402</v>
      </c>
      <c r="G190" s="37">
        <v>197488612184</v>
      </c>
      <c r="H190" s="38"/>
      <c r="I190" s="37">
        <v>44939808008.563995</v>
      </c>
      <c r="J190" s="38"/>
      <c r="K190" s="38"/>
      <c r="L190" s="37">
        <v>32271166.670000002</v>
      </c>
      <c r="M190" s="37">
        <v>38612098649.949997</v>
      </c>
      <c r="N190" s="38"/>
      <c r="O190" s="36">
        <f>SUM(P190:Q190)</f>
        <v>218968753409.37</v>
      </c>
      <c r="P190" s="38"/>
      <c r="Q190" s="37">
        <v>218968753409.37</v>
      </c>
      <c r="R190" s="36">
        <f>SUM(S190:Y190)</f>
        <v>2956939033247.7505</v>
      </c>
      <c r="S190" s="37">
        <v>888902218504</v>
      </c>
      <c r="T190" s="37">
        <v>504300044383.82001</v>
      </c>
      <c r="U190" s="37">
        <v>1105152909108</v>
      </c>
      <c r="V190" s="37">
        <v>1036241494814</v>
      </c>
      <c r="W190" s="37">
        <v>323750503124.92999</v>
      </c>
      <c r="X190" s="37">
        <v>19553172165</v>
      </c>
      <c r="Y190" s="37">
        <v>-920961308852</v>
      </c>
      <c r="Z190" s="36">
        <f>SUM(AA190)</f>
        <v>0</v>
      </c>
      <c r="AA190" s="38"/>
      <c r="AB190" s="36">
        <f>SUM(AC190:AF190)</f>
        <v>19962393708.384003</v>
      </c>
      <c r="AC190" s="37">
        <v>1159717769</v>
      </c>
      <c r="AD190" s="37">
        <v>6457500000</v>
      </c>
      <c r="AE190" s="37">
        <v>1404523669</v>
      </c>
      <c r="AF190" s="37">
        <v>10940652270.384001</v>
      </c>
      <c r="AG190" s="36">
        <f>SUM(AH190)</f>
        <v>0</v>
      </c>
      <c r="AH190" s="38"/>
      <c r="AI190" s="35">
        <f>AJ190+AQ190+AT190</f>
        <v>77487001680.709991</v>
      </c>
      <c r="AJ190" s="36">
        <f>SUM(AK190:AP190)</f>
        <v>39029842080.709999</v>
      </c>
      <c r="AK190" s="37">
        <v>41658925</v>
      </c>
      <c r="AL190" s="37">
        <v>80817475</v>
      </c>
      <c r="AM190" s="37">
        <v>30000000000</v>
      </c>
      <c r="AN190" s="37">
        <v>2638840685.7199998</v>
      </c>
      <c r="AO190" s="37">
        <v>3820573641.9899998</v>
      </c>
      <c r="AP190" s="37">
        <v>2447951353</v>
      </c>
      <c r="AQ190" s="36">
        <f>SUM(AR190:AS190)</f>
        <v>38457159600</v>
      </c>
      <c r="AR190" s="38"/>
      <c r="AS190" s="37">
        <v>38457159600</v>
      </c>
      <c r="AT190" s="36">
        <f>AU190</f>
        <v>0</v>
      </c>
      <c r="AU190" s="37"/>
      <c r="AV190" s="35">
        <f>AW190</f>
        <v>3399455968693.98</v>
      </c>
      <c r="AW190" s="36">
        <f>SUM(AX190:AY190)</f>
        <v>3399455968693.98</v>
      </c>
      <c r="AX190" s="37">
        <v>3399455968693.98</v>
      </c>
      <c r="AY190" s="38"/>
      <c r="AZ190" s="39">
        <f>E190-(AI190+AV190)</f>
        <v>0</v>
      </c>
    </row>
    <row r="191" spans="1:52" x14ac:dyDescent="0.25">
      <c r="A191" s="45" t="s">
        <v>416</v>
      </c>
      <c r="B191" s="33" t="s">
        <v>417</v>
      </c>
      <c r="C191" s="34" t="s">
        <v>1152</v>
      </c>
      <c r="D191" s="34" t="s">
        <v>1151</v>
      </c>
      <c r="E191" s="35">
        <f>F191+O191+R191+Z191+AB191+AG191</f>
        <v>4482323838554</v>
      </c>
      <c r="F191" s="36">
        <f>SUM(G191:N191)</f>
        <v>298354393076.63</v>
      </c>
      <c r="G191" s="37">
        <v>202798793055.18002</v>
      </c>
      <c r="H191" s="38"/>
      <c r="I191" s="37">
        <v>59830165330</v>
      </c>
      <c r="J191" s="38"/>
      <c r="K191" s="38"/>
      <c r="L191" s="37">
        <v>72036588</v>
      </c>
      <c r="M191" s="37">
        <v>35653398103.449997</v>
      </c>
      <c r="N191" s="38"/>
      <c r="O191" s="36">
        <f>SUM(P191:Q191)</f>
        <v>138846162484.70999</v>
      </c>
      <c r="P191" s="38"/>
      <c r="Q191" s="37">
        <v>138846162484.70999</v>
      </c>
      <c r="R191" s="36">
        <f>SUM(S191:Y191)</f>
        <v>3928360648411.6602</v>
      </c>
      <c r="S191" s="37">
        <v>777250679277.55005</v>
      </c>
      <c r="T191" s="37">
        <v>765195323365</v>
      </c>
      <c r="U191" s="37">
        <v>1490101861928</v>
      </c>
      <c r="V191" s="37">
        <v>2430068733183.25</v>
      </c>
      <c r="W191" s="37">
        <v>133561451585</v>
      </c>
      <c r="X191" s="38"/>
      <c r="Y191" s="37">
        <v>-1667817400927.1399</v>
      </c>
      <c r="Z191" s="36">
        <f>SUM(AA191)</f>
        <v>0</v>
      </c>
      <c r="AA191" s="38"/>
      <c r="AB191" s="36">
        <f>SUM(AC191:AF191)</f>
        <v>116762634581</v>
      </c>
      <c r="AC191" s="38"/>
      <c r="AD191" s="37">
        <v>16134562688</v>
      </c>
      <c r="AE191" s="37">
        <v>8741274141</v>
      </c>
      <c r="AF191" s="37">
        <v>91886797752</v>
      </c>
      <c r="AG191" s="36">
        <f>SUM(AH191)</f>
        <v>0</v>
      </c>
      <c r="AH191" s="38"/>
      <c r="AI191" s="35">
        <f>AJ191+AQ191+AT191</f>
        <v>28013032839.830002</v>
      </c>
      <c r="AJ191" s="36">
        <f>SUM(AK191:AP191)</f>
        <v>28013032839.830002</v>
      </c>
      <c r="AK191" s="37">
        <v>130874639</v>
      </c>
      <c r="AL191" s="38"/>
      <c r="AM191" s="38"/>
      <c r="AN191" s="37">
        <v>981745192.83000004</v>
      </c>
      <c r="AO191" s="37">
        <v>13590043826</v>
      </c>
      <c r="AP191" s="37">
        <v>13310369182</v>
      </c>
      <c r="AQ191" s="36">
        <f>SUM(AR191:AS191)</f>
        <v>0</v>
      </c>
      <c r="AR191" s="38"/>
      <c r="AS191" s="38"/>
      <c r="AT191" s="36">
        <f>AU191</f>
        <v>0</v>
      </c>
      <c r="AU191" s="38"/>
      <c r="AV191" s="35">
        <f>AW191</f>
        <v>4454310805714.1699</v>
      </c>
      <c r="AW191" s="36">
        <f>SUM(AX191:AY191)</f>
        <v>4454310805714.1699</v>
      </c>
      <c r="AX191" s="37">
        <v>4454310805714.1699</v>
      </c>
      <c r="AY191" s="38"/>
      <c r="AZ191" s="39">
        <f>E191-(AI191+AV191)</f>
        <v>0</v>
      </c>
    </row>
    <row r="192" spans="1:52" x14ac:dyDescent="0.25">
      <c r="A192" s="32" t="s">
        <v>418</v>
      </c>
      <c r="B192" s="33" t="s">
        <v>419</v>
      </c>
      <c r="C192" s="34" t="s">
        <v>1150</v>
      </c>
      <c r="D192" s="34" t="s">
        <v>1151</v>
      </c>
      <c r="E192" s="35">
        <f>F192+O192+R192+Z192+AB192+AG192</f>
        <v>3026908855357.0674</v>
      </c>
      <c r="F192" s="36">
        <f>SUM(G192:N192)</f>
        <v>171061361054.25699</v>
      </c>
      <c r="G192" s="37">
        <v>98716649144.003006</v>
      </c>
      <c r="H192" s="38"/>
      <c r="I192" s="37">
        <v>48408872787.939987</v>
      </c>
      <c r="J192" s="38"/>
      <c r="K192" s="38"/>
      <c r="L192" s="37">
        <v>83491666</v>
      </c>
      <c r="M192" s="37">
        <v>23852347456.313999</v>
      </c>
      <c r="N192" s="38"/>
      <c r="O192" s="36">
        <f>SUM(P192:Q192)</f>
        <v>186700016510.34</v>
      </c>
      <c r="P192" s="38"/>
      <c r="Q192" s="37">
        <v>186700016510.34</v>
      </c>
      <c r="R192" s="36">
        <f>SUM(S192:Y192)</f>
        <v>2314346725106.9702</v>
      </c>
      <c r="S192" s="37">
        <v>738301728328</v>
      </c>
      <c r="T192" s="37">
        <v>587615635073</v>
      </c>
      <c r="U192" s="37">
        <v>1203898402448</v>
      </c>
      <c r="V192" s="37">
        <v>1352023832654</v>
      </c>
      <c r="W192" s="37">
        <v>6524295999</v>
      </c>
      <c r="X192" s="37">
        <v>6838962480</v>
      </c>
      <c r="Y192" s="37">
        <v>-1580856131875.0298</v>
      </c>
      <c r="Z192" s="36">
        <f>SUM(AA192)</f>
        <v>15695418414</v>
      </c>
      <c r="AA192" s="37">
        <v>15695418414</v>
      </c>
      <c r="AB192" s="36">
        <f>SUM(AC192:AF192)</f>
        <v>339105334271.5</v>
      </c>
      <c r="AC192" s="38"/>
      <c r="AD192" s="37">
        <v>11567666650</v>
      </c>
      <c r="AE192" s="37">
        <v>536360237.5</v>
      </c>
      <c r="AF192" s="37">
        <v>327001307384</v>
      </c>
      <c r="AG192" s="36">
        <f>SUM(AH192)</f>
        <v>0</v>
      </c>
      <c r="AH192" s="38"/>
      <c r="AI192" s="35">
        <f>AJ192+AQ192+AT192</f>
        <v>23132800671.639999</v>
      </c>
      <c r="AJ192" s="36">
        <f>SUM(AK192:AP192)</f>
        <v>23132800671.639999</v>
      </c>
      <c r="AK192" s="37">
        <v>1024581646</v>
      </c>
      <c r="AL192" s="38"/>
      <c r="AM192" s="38"/>
      <c r="AN192" s="37">
        <v>3398567668</v>
      </c>
      <c r="AO192" s="37">
        <v>16947162350.639999</v>
      </c>
      <c r="AP192" s="37">
        <v>1762489007</v>
      </c>
      <c r="AQ192" s="36">
        <f>SUM(AR192:AS192)</f>
        <v>0</v>
      </c>
      <c r="AR192" s="38"/>
      <c r="AS192" s="38"/>
      <c r="AT192" s="36">
        <f>AU192</f>
        <v>0</v>
      </c>
      <c r="AU192" s="38"/>
      <c r="AV192" s="35">
        <f>AW192</f>
        <v>3003776054685.3999</v>
      </c>
      <c r="AW192" s="36">
        <f>SUM(AX192:AY192)</f>
        <v>3003776054685.3999</v>
      </c>
      <c r="AX192" s="37">
        <v>3003776054685.3999</v>
      </c>
      <c r="AY192" s="38"/>
      <c r="AZ192" s="39">
        <f>E192-(AI192+AV192)</f>
        <v>2.734375E-2</v>
      </c>
    </row>
    <row r="193" spans="1:52" x14ac:dyDescent="0.25">
      <c r="A193" s="32" t="s">
        <v>420</v>
      </c>
      <c r="B193" s="33" t="s">
        <v>421</v>
      </c>
      <c r="C193" s="34" t="s">
        <v>1150</v>
      </c>
      <c r="D193" s="34" t="s">
        <v>1151</v>
      </c>
      <c r="E193" s="35">
        <f>F193+O193+R193+Z193+AB193+AG193</f>
        <v>4157398988909</v>
      </c>
      <c r="F193" s="36">
        <f>SUM(G193:N193)</f>
        <v>530020197774.62</v>
      </c>
      <c r="G193" s="37">
        <v>383026986445.28003</v>
      </c>
      <c r="H193" s="38"/>
      <c r="I193" s="37">
        <v>50485771166.050003</v>
      </c>
      <c r="J193" s="38"/>
      <c r="K193" s="38"/>
      <c r="L193" s="37">
        <v>282868105</v>
      </c>
      <c r="M193" s="37">
        <v>96224572058.289993</v>
      </c>
      <c r="N193" s="38"/>
      <c r="O193" s="36">
        <f>SUM(P193:Q193)</f>
        <v>177259457618</v>
      </c>
      <c r="P193" s="38"/>
      <c r="Q193" s="37">
        <v>177259457618</v>
      </c>
      <c r="R193" s="36">
        <f>SUM(S193:Y193)</f>
        <v>3288202270228.3799</v>
      </c>
      <c r="S193" s="37">
        <v>1298731595034</v>
      </c>
      <c r="T193" s="37">
        <v>694227255074.97998</v>
      </c>
      <c r="U193" s="37">
        <v>959821457641.18005</v>
      </c>
      <c r="V193" s="37">
        <v>1371375922895</v>
      </c>
      <c r="W193" s="37">
        <v>266094477791.22</v>
      </c>
      <c r="X193" s="37">
        <v>31192682048</v>
      </c>
      <c r="Y193" s="37">
        <v>-1333241120256</v>
      </c>
      <c r="Z193" s="36">
        <f>SUM(AA193)</f>
        <v>29234792846</v>
      </c>
      <c r="AA193" s="37">
        <v>29234792846</v>
      </c>
      <c r="AB193" s="36">
        <f>SUM(AC193:AF193)</f>
        <v>132682270442</v>
      </c>
      <c r="AC193" s="38"/>
      <c r="AD193" s="37">
        <v>10138665074</v>
      </c>
      <c r="AE193" s="37">
        <v>1790796234</v>
      </c>
      <c r="AF193" s="37">
        <v>120752809134</v>
      </c>
      <c r="AG193" s="36">
        <f>SUM(AH193)</f>
        <v>0</v>
      </c>
      <c r="AH193" s="38"/>
      <c r="AI193" s="35">
        <f>AJ193+AQ193+AT193</f>
        <v>14356397757</v>
      </c>
      <c r="AJ193" s="36">
        <f>SUM(AK193:AP193)</f>
        <v>14356397757</v>
      </c>
      <c r="AK193" s="37">
        <v>117985335</v>
      </c>
      <c r="AL193" s="38"/>
      <c r="AM193" s="38"/>
      <c r="AN193" s="37">
        <v>1533052459</v>
      </c>
      <c r="AO193" s="37">
        <v>6227103632</v>
      </c>
      <c r="AP193" s="37">
        <v>6478256331</v>
      </c>
      <c r="AQ193" s="36">
        <f>SUM(AR193:AS193)</f>
        <v>0</v>
      </c>
      <c r="AR193" s="38"/>
      <c r="AS193" s="38"/>
      <c r="AT193" s="36">
        <f>AU193</f>
        <v>0</v>
      </c>
      <c r="AU193" s="38"/>
      <c r="AV193" s="35">
        <f>AW193</f>
        <v>4143042591152</v>
      </c>
      <c r="AW193" s="36">
        <f>SUM(AX193:AY193)</f>
        <v>4143042591152</v>
      </c>
      <c r="AX193" s="37">
        <v>4143042591152</v>
      </c>
      <c r="AY193" s="38"/>
      <c r="AZ193" s="39">
        <f>E193-(AI193+AV193)</f>
        <v>0</v>
      </c>
    </row>
    <row r="194" spans="1:52" x14ac:dyDescent="0.25">
      <c r="A194" s="32" t="s">
        <v>422</v>
      </c>
      <c r="B194" s="33" t="s">
        <v>423</v>
      </c>
      <c r="C194" s="34" t="s">
        <v>1150</v>
      </c>
      <c r="D194" s="34" t="s">
        <v>1151</v>
      </c>
      <c r="E194" s="35">
        <f>F194+O194+R194+Z194+AB194+AG194</f>
        <v>4468531280044.6191</v>
      </c>
      <c r="F194" s="36">
        <f>SUM(G194:N194)</f>
        <v>273891003746.06998</v>
      </c>
      <c r="G194" s="37">
        <v>190944117228</v>
      </c>
      <c r="H194" s="38"/>
      <c r="I194" s="37">
        <v>52020544088.970009</v>
      </c>
      <c r="J194" s="38"/>
      <c r="K194" s="38"/>
      <c r="L194" s="37">
        <v>1234126632.1099999</v>
      </c>
      <c r="M194" s="37">
        <v>29692215796.990002</v>
      </c>
      <c r="N194" s="38"/>
      <c r="O194" s="36">
        <f>SUM(P194:Q194)</f>
        <v>163937997009.57999</v>
      </c>
      <c r="P194" s="37">
        <v>356803711</v>
      </c>
      <c r="Q194" s="37">
        <v>163581193298.57999</v>
      </c>
      <c r="R194" s="36">
        <f>SUM(S194:Y194)</f>
        <v>3954624264928.7793</v>
      </c>
      <c r="S194" s="37">
        <v>1026671215895.1</v>
      </c>
      <c r="T194" s="37">
        <v>652736781463.45996</v>
      </c>
      <c r="U194" s="37">
        <v>1745727118340.28</v>
      </c>
      <c r="V194" s="37">
        <v>2125390103798.8</v>
      </c>
      <c r="W194" s="37">
        <v>67603347742.639999</v>
      </c>
      <c r="X194" s="37">
        <v>7196703502</v>
      </c>
      <c r="Y194" s="37">
        <v>-1670701005813.5</v>
      </c>
      <c r="Z194" s="36">
        <f>SUM(AA194)</f>
        <v>0</v>
      </c>
      <c r="AA194" s="38"/>
      <c r="AB194" s="36">
        <f>SUM(AC194:AF194)</f>
        <v>76078014360.190002</v>
      </c>
      <c r="AC194" s="37">
        <v>7700000</v>
      </c>
      <c r="AD194" s="37">
        <v>10829648235</v>
      </c>
      <c r="AE194" s="37">
        <v>1694542763.5999999</v>
      </c>
      <c r="AF194" s="37">
        <v>63546123361.589996</v>
      </c>
      <c r="AG194" s="36">
        <f>SUM(AH194)</f>
        <v>0</v>
      </c>
      <c r="AH194" s="38"/>
      <c r="AI194" s="35">
        <f>AJ194+AQ194+AT194</f>
        <v>45694093284.080002</v>
      </c>
      <c r="AJ194" s="36">
        <f>SUM(AK194:AP194)</f>
        <v>45694093284.080002</v>
      </c>
      <c r="AK194" s="37">
        <v>276081737</v>
      </c>
      <c r="AL194" s="38"/>
      <c r="AM194" s="38"/>
      <c r="AN194" s="37">
        <v>1582436022.01</v>
      </c>
      <c r="AO194" s="37">
        <v>43835575525.07</v>
      </c>
      <c r="AP194" s="38"/>
      <c r="AQ194" s="36">
        <f>SUM(AR194:AS194)</f>
        <v>0</v>
      </c>
      <c r="AR194" s="38"/>
      <c r="AS194" s="38"/>
      <c r="AT194" s="36">
        <f>AU194</f>
        <v>0</v>
      </c>
      <c r="AU194" s="38"/>
      <c r="AV194" s="35">
        <f>AW194</f>
        <v>4422837186760.54</v>
      </c>
      <c r="AW194" s="36">
        <f>SUM(AX194:AY194)</f>
        <v>4422837186760.54</v>
      </c>
      <c r="AX194" s="37">
        <v>4422837186760.54</v>
      </c>
      <c r="AY194" s="38"/>
      <c r="AZ194" s="39">
        <f>E194-(AI194+AV194)</f>
        <v>0</v>
      </c>
    </row>
    <row r="195" spans="1:52" x14ac:dyDescent="0.25">
      <c r="A195" s="32" t="s">
        <v>424</v>
      </c>
      <c r="B195" s="33" t="s">
        <v>425</v>
      </c>
      <c r="C195" s="34" t="s">
        <v>1150</v>
      </c>
      <c r="D195" s="34" t="s">
        <v>1151</v>
      </c>
      <c r="E195" s="35">
        <f>F195+O195+R195+Z195+AB195+AG195</f>
        <v>3270629440572.02</v>
      </c>
      <c r="F195" s="36">
        <f>SUM(G195:N195)</f>
        <v>294824172624.21002</v>
      </c>
      <c r="G195" s="37">
        <v>218893323318</v>
      </c>
      <c r="H195" s="38"/>
      <c r="I195" s="37">
        <v>54271633433.029999</v>
      </c>
      <c r="J195" s="38"/>
      <c r="K195" s="38"/>
      <c r="L195" s="37">
        <v>248030000</v>
      </c>
      <c r="M195" s="37">
        <v>21411185873.18</v>
      </c>
      <c r="N195" s="38"/>
      <c r="O195" s="36">
        <f>SUM(P195:Q195)</f>
        <v>277196942571.73999</v>
      </c>
      <c r="P195" s="38"/>
      <c r="Q195" s="37">
        <v>277196942571.73999</v>
      </c>
      <c r="R195" s="36">
        <f>SUM(S195:Y195)</f>
        <v>2666869597674.6797</v>
      </c>
      <c r="S195" s="37">
        <v>636123001364</v>
      </c>
      <c r="T195" s="37">
        <v>678220691293</v>
      </c>
      <c r="U195" s="37">
        <v>1454609233748</v>
      </c>
      <c r="V195" s="37">
        <v>1491832021332</v>
      </c>
      <c r="W195" s="37">
        <v>127910661545</v>
      </c>
      <c r="X195" s="37">
        <v>147240191986</v>
      </c>
      <c r="Y195" s="37">
        <v>-1869066203593.3201</v>
      </c>
      <c r="Z195" s="36">
        <f>SUM(AA195)</f>
        <v>0</v>
      </c>
      <c r="AA195" s="38"/>
      <c r="AB195" s="36">
        <f>SUM(AC195:AF195)</f>
        <v>31738727701.389999</v>
      </c>
      <c r="AC195" s="38"/>
      <c r="AD195" s="37">
        <v>1964640000</v>
      </c>
      <c r="AE195" s="37">
        <v>3551310522</v>
      </c>
      <c r="AF195" s="37">
        <v>26222777179.389999</v>
      </c>
      <c r="AG195" s="36">
        <f>SUM(AH195)</f>
        <v>0</v>
      </c>
      <c r="AH195" s="38"/>
      <c r="AI195" s="35">
        <f>AJ195+AQ195+AT195</f>
        <v>13672463777.190001</v>
      </c>
      <c r="AJ195" s="36">
        <f>SUM(AK195:AP195)</f>
        <v>13672463777.190001</v>
      </c>
      <c r="AK195" s="37">
        <v>27729246</v>
      </c>
      <c r="AL195" s="38"/>
      <c r="AM195" s="38"/>
      <c r="AN195" s="37">
        <v>1522561528.4400001</v>
      </c>
      <c r="AO195" s="37">
        <v>3748230281</v>
      </c>
      <c r="AP195" s="37">
        <v>8373942721.75</v>
      </c>
      <c r="AQ195" s="36">
        <f>SUM(AR195:AS195)</f>
        <v>0</v>
      </c>
      <c r="AR195" s="38"/>
      <c r="AS195" s="38"/>
      <c r="AT195" s="36">
        <f>AU195</f>
        <v>0</v>
      </c>
      <c r="AU195" s="38"/>
      <c r="AV195" s="35">
        <f>AW195</f>
        <v>3256956976794.8301</v>
      </c>
      <c r="AW195" s="36">
        <f>SUM(AX195:AY195)</f>
        <v>3256956976794.8301</v>
      </c>
      <c r="AX195" s="37">
        <v>3256956976794.8301</v>
      </c>
      <c r="AY195" s="38"/>
      <c r="AZ195" s="39">
        <f>E195-(AI195+AV195)</f>
        <v>0</v>
      </c>
    </row>
    <row r="196" spans="1:52" x14ac:dyDescent="0.25">
      <c r="A196" s="32" t="s">
        <v>426</v>
      </c>
      <c r="B196" s="33" t="s">
        <v>427</v>
      </c>
      <c r="C196" s="34" t="s">
        <v>1152</v>
      </c>
      <c r="D196" s="34" t="s">
        <v>1151</v>
      </c>
      <c r="E196" s="35">
        <f>F196+O196+R196+Z196+AB196+AG196</f>
        <v>6439754615979.5752</v>
      </c>
      <c r="F196" s="36">
        <f>SUM(G196:N196)</f>
        <v>272298028326.521</v>
      </c>
      <c r="G196" s="37">
        <v>200858279012</v>
      </c>
      <c r="H196" s="38"/>
      <c r="I196" s="37">
        <v>48520622403.520996</v>
      </c>
      <c r="J196" s="38"/>
      <c r="K196" s="38"/>
      <c r="L196" s="37">
        <v>159786567</v>
      </c>
      <c r="M196" s="37">
        <v>22759340344</v>
      </c>
      <c r="N196" s="38"/>
      <c r="O196" s="36">
        <f>SUM(P196:Q196)</f>
        <v>206459536639.63</v>
      </c>
      <c r="P196" s="38"/>
      <c r="Q196" s="37">
        <v>206459536639.63</v>
      </c>
      <c r="R196" s="36">
        <f>SUM(S196:Y196)</f>
        <v>5950179657939.4238</v>
      </c>
      <c r="S196" s="37">
        <v>3442728513526</v>
      </c>
      <c r="T196" s="37">
        <v>744261066035.04004</v>
      </c>
      <c r="U196" s="37">
        <v>1245799794903.8301</v>
      </c>
      <c r="V196" s="37">
        <v>1650211703985.75</v>
      </c>
      <c r="W196" s="37">
        <v>93508890804.074005</v>
      </c>
      <c r="X196" s="37">
        <v>570867000</v>
      </c>
      <c r="Y196" s="37">
        <v>-1226901178315.27</v>
      </c>
      <c r="Z196" s="36">
        <f>SUM(AA196)</f>
        <v>0</v>
      </c>
      <c r="AA196" s="38"/>
      <c r="AB196" s="36">
        <f>SUM(AC196:AF196)</f>
        <v>10817393074</v>
      </c>
      <c r="AC196" s="37">
        <v>2061101417</v>
      </c>
      <c r="AD196" s="37">
        <v>6412851765</v>
      </c>
      <c r="AE196" s="37">
        <v>1545963552</v>
      </c>
      <c r="AF196" s="37">
        <v>797476340</v>
      </c>
      <c r="AG196" s="36">
        <f>SUM(AH196)</f>
        <v>0</v>
      </c>
      <c r="AH196" s="38"/>
      <c r="AI196" s="35">
        <f>AJ196+AQ196+AT196</f>
        <v>15930310780</v>
      </c>
      <c r="AJ196" s="36">
        <f>SUM(AK196:AP196)</f>
        <v>15930310780</v>
      </c>
      <c r="AK196" s="38"/>
      <c r="AL196" s="38"/>
      <c r="AM196" s="38"/>
      <c r="AN196" s="37">
        <v>1254845816</v>
      </c>
      <c r="AO196" s="37">
        <v>14675464964</v>
      </c>
      <c r="AP196" s="38"/>
      <c r="AQ196" s="36">
        <f>SUM(AR196:AS196)</f>
        <v>0</v>
      </c>
      <c r="AR196" s="38"/>
      <c r="AS196" s="38"/>
      <c r="AT196" s="36">
        <f>AU196</f>
        <v>0</v>
      </c>
      <c r="AU196" s="38"/>
      <c r="AV196" s="35">
        <f>AW196</f>
        <v>6423824305199.5801</v>
      </c>
      <c r="AW196" s="36">
        <f>SUM(AX196:AY196)</f>
        <v>6423824305199.5801</v>
      </c>
      <c r="AX196" s="37">
        <v>6423824305199.5801</v>
      </c>
      <c r="AY196" s="38"/>
      <c r="AZ196" s="39">
        <f>E196-(AI196+AV196)</f>
        <v>0</v>
      </c>
    </row>
    <row r="197" spans="1:52" x14ac:dyDescent="0.25">
      <c r="A197" s="32" t="s">
        <v>428</v>
      </c>
      <c r="B197" s="33" t="s">
        <v>429</v>
      </c>
      <c r="C197" s="34" t="s">
        <v>1152</v>
      </c>
      <c r="D197" s="34" t="s">
        <v>1151</v>
      </c>
      <c r="E197" s="35">
        <f>F197+O197+R197+Z197+AB197+AG197</f>
        <v>3020680906817.5903</v>
      </c>
      <c r="F197" s="36">
        <f>SUM(G197:N197)</f>
        <v>304010079136.23999</v>
      </c>
      <c r="G197" s="37">
        <v>159978997375.22</v>
      </c>
      <c r="H197" s="38"/>
      <c r="I197" s="37">
        <v>86867595492.459991</v>
      </c>
      <c r="J197" s="38"/>
      <c r="K197" s="38"/>
      <c r="L197" s="37">
        <v>827482529.45000005</v>
      </c>
      <c r="M197" s="37">
        <v>56336003739.110001</v>
      </c>
      <c r="N197" s="38"/>
      <c r="O197" s="36">
        <f>SUM(P197:Q197)</f>
        <v>71343633933.410004</v>
      </c>
      <c r="P197" s="38"/>
      <c r="Q197" s="37">
        <v>71343633933.410004</v>
      </c>
      <c r="R197" s="36">
        <f>SUM(S197:Y197)</f>
        <v>2613128199566.9404</v>
      </c>
      <c r="S197" s="37">
        <v>795960216227.03003</v>
      </c>
      <c r="T197" s="37">
        <v>611861631678.63</v>
      </c>
      <c r="U197" s="37">
        <v>996762409554.68994</v>
      </c>
      <c r="V197" s="37">
        <v>1312625664823.6799</v>
      </c>
      <c r="W197" s="37">
        <v>127487566236.00999</v>
      </c>
      <c r="X197" s="37">
        <v>21092404184.41</v>
      </c>
      <c r="Y197" s="37">
        <v>-1252661693137.51</v>
      </c>
      <c r="Z197" s="36">
        <f>SUM(AA197)</f>
        <v>0</v>
      </c>
      <c r="AA197" s="38"/>
      <c r="AB197" s="36">
        <f>SUM(AC197:AF197)</f>
        <v>32198994181</v>
      </c>
      <c r="AC197" s="37">
        <v>153050000</v>
      </c>
      <c r="AD197" s="37">
        <v>979000000</v>
      </c>
      <c r="AE197" s="37">
        <v>1938292922</v>
      </c>
      <c r="AF197" s="37">
        <v>29128651259</v>
      </c>
      <c r="AG197" s="36">
        <f>SUM(AH197)</f>
        <v>0</v>
      </c>
      <c r="AH197" s="38"/>
      <c r="AI197" s="35">
        <f>AJ197+AQ197+AT197</f>
        <v>28102289578.18</v>
      </c>
      <c r="AJ197" s="36">
        <f>SUM(AK197:AP197)</f>
        <v>28102289578.18</v>
      </c>
      <c r="AK197" s="38"/>
      <c r="AL197" s="38"/>
      <c r="AM197" s="38"/>
      <c r="AN197" s="37">
        <v>755085706</v>
      </c>
      <c r="AO197" s="37">
        <v>7198578922</v>
      </c>
      <c r="AP197" s="37">
        <v>20148624950.18</v>
      </c>
      <c r="AQ197" s="36">
        <f>SUM(AR197:AS197)</f>
        <v>0</v>
      </c>
      <c r="AR197" s="38"/>
      <c r="AS197" s="38"/>
      <c r="AT197" s="36">
        <f>AU197</f>
        <v>0</v>
      </c>
      <c r="AU197" s="38"/>
      <c r="AV197" s="35">
        <f>AW197</f>
        <v>2992578617239.8999</v>
      </c>
      <c r="AW197" s="36">
        <f>SUM(AX197:AY197)</f>
        <v>2992578617239.8999</v>
      </c>
      <c r="AX197" s="37">
        <v>2992578617239.8999</v>
      </c>
      <c r="AY197" s="38"/>
      <c r="AZ197" s="39">
        <f>E197-(AI197+AV197)</f>
        <v>-0.48974609375</v>
      </c>
    </row>
    <row r="198" spans="1:52" x14ac:dyDescent="0.25">
      <c r="A198" s="32" t="s">
        <v>430</v>
      </c>
      <c r="B198" s="33" t="s">
        <v>431</v>
      </c>
      <c r="C198" s="34" t="s">
        <v>1150</v>
      </c>
      <c r="D198" s="34" t="s">
        <v>1151</v>
      </c>
      <c r="E198" s="35">
        <f>F198+O198+R198+Z198+AB198+AG198</f>
        <v>3786927056410.9116</v>
      </c>
      <c r="F198" s="36">
        <f>SUM(G198:N198)</f>
        <v>476360750865.26495</v>
      </c>
      <c r="G198" s="37">
        <v>347906316058</v>
      </c>
      <c r="H198" s="38"/>
      <c r="I198" s="37">
        <v>72952996942.424988</v>
      </c>
      <c r="J198" s="38"/>
      <c r="K198" s="38"/>
      <c r="L198" s="37">
        <v>173636899.84999999</v>
      </c>
      <c r="M198" s="37">
        <v>55327800964.989998</v>
      </c>
      <c r="N198" s="38"/>
      <c r="O198" s="36">
        <f>SUM(P198:Q198)</f>
        <v>241306174125.64999</v>
      </c>
      <c r="P198" s="37">
        <v>1940000</v>
      </c>
      <c r="Q198" s="37">
        <v>241304234125.64999</v>
      </c>
      <c r="R198" s="36">
        <f>SUM(S198:Y198)</f>
        <v>2939572889851.9966</v>
      </c>
      <c r="S198" s="37">
        <v>1032636677967</v>
      </c>
      <c r="T198" s="37">
        <v>539761425404.99902</v>
      </c>
      <c r="U198" s="37">
        <v>1320680247781</v>
      </c>
      <c r="V198" s="37">
        <v>1054853079242</v>
      </c>
      <c r="W198" s="37">
        <v>122511608924.99741</v>
      </c>
      <c r="X198" s="37">
        <v>98899905113</v>
      </c>
      <c r="Y198" s="37">
        <v>-1229770054581</v>
      </c>
      <c r="Z198" s="36">
        <f>SUM(AA198)</f>
        <v>0</v>
      </c>
      <c r="AA198" s="38"/>
      <c r="AB198" s="36">
        <f>SUM(AC198:AF198)</f>
        <v>129687241568</v>
      </c>
      <c r="AC198" s="37">
        <v>652780500</v>
      </c>
      <c r="AD198" s="37">
        <v>8529500000</v>
      </c>
      <c r="AE198" s="37">
        <v>3189367494</v>
      </c>
      <c r="AF198" s="37">
        <v>117315593574</v>
      </c>
      <c r="AG198" s="36">
        <f>SUM(AH198)</f>
        <v>0</v>
      </c>
      <c r="AH198" s="38"/>
      <c r="AI198" s="35">
        <f>AJ198+AQ198+AT198</f>
        <v>28676839510.23</v>
      </c>
      <c r="AJ198" s="36">
        <f>SUM(AK198:AP198)</f>
        <v>28676839510.23</v>
      </c>
      <c r="AK198" s="38"/>
      <c r="AL198" s="38"/>
      <c r="AM198" s="38"/>
      <c r="AN198" s="37">
        <v>1295389173.23</v>
      </c>
      <c r="AO198" s="37">
        <v>27016615271</v>
      </c>
      <c r="AP198" s="37">
        <v>364835066</v>
      </c>
      <c r="AQ198" s="36">
        <f>SUM(AR198:AS198)</f>
        <v>0</v>
      </c>
      <c r="AR198" s="38"/>
      <c r="AS198" s="38"/>
      <c r="AT198" s="36">
        <f>AU198</f>
        <v>0</v>
      </c>
      <c r="AU198" s="38"/>
      <c r="AV198" s="35">
        <f>AW198</f>
        <v>3758250216900.6816</v>
      </c>
      <c r="AW198" s="36">
        <f>SUM(AX198:AY198)</f>
        <v>3758250216900.6816</v>
      </c>
      <c r="AX198" s="37">
        <v>3758250216900.6816</v>
      </c>
      <c r="AY198" s="38"/>
      <c r="AZ198" s="39">
        <f>E198-(AI198+AV198)</f>
        <v>0</v>
      </c>
    </row>
    <row r="199" spans="1:52" x14ac:dyDescent="0.25">
      <c r="A199" s="32" t="s">
        <v>432</v>
      </c>
      <c r="B199" s="33" t="s">
        <v>433</v>
      </c>
      <c r="C199" s="34" t="s">
        <v>1152</v>
      </c>
      <c r="D199" s="34" t="s">
        <v>1151</v>
      </c>
      <c r="E199" s="35">
        <f>F199+O199+R199+Z199+AB199+AG199</f>
        <v>2846328687092.8696</v>
      </c>
      <c r="F199" s="36">
        <f>SUM(G199:N199)</f>
        <v>202961129112.01001</v>
      </c>
      <c r="G199" s="37">
        <v>131908270691</v>
      </c>
      <c r="H199" s="38"/>
      <c r="I199" s="37">
        <v>46531964766.949997</v>
      </c>
      <c r="J199" s="38"/>
      <c r="K199" s="38"/>
      <c r="L199" s="37">
        <v>239005529.74000001</v>
      </c>
      <c r="M199" s="37">
        <v>24281888124.32</v>
      </c>
      <c r="N199" s="38"/>
      <c r="O199" s="36">
        <f>SUM(P199:Q199)</f>
        <v>282855056553.70001</v>
      </c>
      <c r="P199" s="38"/>
      <c r="Q199" s="37">
        <v>282855056553.70001</v>
      </c>
      <c r="R199" s="36">
        <f>SUM(S199:Y199)</f>
        <v>2323230461110.3999</v>
      </c>
      <c r="S199" s="37">
        <v>569003659989</v>
      </c>
      <c r="T199" s="37">
        <v>435548958915</v>
      </c>
      <c r="U199" s="37">
        <v>1009573065483</v>
      </c>
      <c r="V199" s="37">
        <v>1389940729822</v>
      </c>
      <c r="W199" s="37">
        <v>83046175169</v>
      </c>
      <c r="X199" s="37">
        <v>50578712228</v>
      </c>
      <c r="Y199" s="37">
        <v>-1214460840495.6001</v>
      </c>
      <c r="Z199" s="36">
        <f>SUM(AA199)</f>
        <v>0</v>
      </c>
      <c r="AA199" s="38"/>
      <c r="AB199" s="36">
        <f>SUM(AC199:AF199)</f>
        <v>37282040316.760002</v>
      </c>
      <c r="AC199" s="37">
        <v>25638189</v>
      </c>
      <c r="AD199" s="38"/>
      <c r="AE199" s="37">
        <v>325893250</v>
      </c>
      <c r="AF199" s="37">
        <v>36930508877.760002</v>
      </c>
      <c r="AG199" s="36">
        <f>SUM(AH199)</f>
        <v>0</v>
      </c>
      <c r="AH199" s="38"/>
      <c r="AI199" s="35">
        <f>AJ199+AQ199+AT199</f>
        <v>24342556131.210003</v>
      </c>
      <c r="AJ199" s="36">
        <f>SUM(AK199:AP199)</f>
        <v>18706493815.830002</v>
      </c>
      <c r="AK199" s="37">
        <v>97210043</v>
      </c>
      <c r="AL199" s="38"/>
      <c r="AM199" s="38"/>
      <c r="AN199" s="37">
        <v>726047022.08000004</v>
      </c>
      <c r="AO199" s="37">
        <v>17331346427</v>
      </c>
      <c r="AP199" s="37">
        <v>551890323.75</v>
      </c>
      <c r="AQ199" s="36">
        <f>SUM(AR199:AS199)</f>
        <v>5636062315.3800001</v>
      </c>
      <c r="AR199" s="38"/>
      <c r="AS199" s="37">
        <v>5636062315.3800001</v>
      </c>
      <c r="AT199" s="36">
        <f>AU199</f>
        <v>0</v>
      </c>
      <c r="AU199" s="37"/>
      <c r="AV199" s="35">
        <f>AW199</f>
        <v>2821986130961.6602</v>
      </c>
      <c r="AW199" s="36">
        <f>SUM(AX199:AY199)</f>
        <v>2821986130961.6602</v>
      </c>
      <c r="AX199" s="37">
        <v>2821986130961.6602</v>
      </c>
      <c r="AY199" s="38"/>
      <c r="AZ199" s="39">
        <f>E199-(AI199+AV199)</f>
        <v>0</v>
      </c>
    </row>
    <row r="200" spans="1:52" x14ac:dyDescent="0.25">
      <c r="A200" s="32" t="s">
        <v>434</v>
      </c>
      <c r="B200" s="33" t="s">
        <v>435</v>
      </c>
      <c r="C200" s="34" t="s">
        <v>1152</v>
      </c>
      <c r="D200" s="34" t="s">
        <v>1151</v>
      </c>
      <c r="E200" s="35">
        <f>F200+O200+R200+Z200+AB200+AG200</f>
        <v>2987231520048.1704</v>
      </c>
      <c r="F200" s="36">
        <f>SUM(G200:N200)</f>
        <v>164525158968.49002</v>
      </c>
      <c r="G200" s="37">
        <v>87840209775.830002</v>
      </c>
      <c r="H200" s="38"/>
      <c r="I200" s="37">
        <v>46627480735.43</v>
      </c>
      <c r="J200" s="38"/>
      <c r="K200" s="38"/>
      <c r="L200" s="37">
        <v>701955084</v>
      </c>
      <c r="M200" s="37">
        <v>29355513373.23</v>
      </c>
      <c r="N200" s="38"/>
      <c r="O200" s="36">
        <f>SUM(P200:Q200)</f>
        <v>113968654479.46001</v>
      </c>
      <c r="P200" s="38"/>
      <c r="Q200" s="37">
        <v>113968654479.46001</v>
      </c>
      <c r="R200" s="36">
        <f>SUM(S200:Y200)</f>
        <v>2693720981984.9902</v>
      </c>
      <c r="S200" s="37">
        <v>440013150696.56</v>
      </c>
      <c r="T200" s="37">
        <v>516762619164.54999</v>
      </c>
      <c r="U200" s="37">
        <v>1419126302071.7</v>
      </c>
      <c r="V200" s="37">
        <v>1293648379827</v>
      </c>
      <c r="W200" s="37">
        <v>93163035076.710007</v>
      </c>
      <c r="X200" s="37">
        <v>7776327705.9700003</v>
      </c>
      <c r="Y200" s="37">
        <v>-1076768832557.5</v>
      </c>
      <c r="Z200" s="36">
        <f>SUM(AA200)</f>
        <v>0</v>
      </c>
      <c r="AA200" s="38"/>
      <c r="AB200" s="36">
        <f>SUM(AC200:AF200)</f>
        <v>15016724615.23</v>
      </c>
      <c r="AC200" s="38"/>
      <c r="AD200" s="37">
        <v>3489420000</v>
      </c>
      <c r="AE200" s="37">
        <v>5701680199.8599997</v>
      </c>
      <c r="AF200" s="37">
        <v>5825624415.3699999</v>
      </c>
      <c r="AG200" s="36">
        <f>SUM(AH200)</f>
        <v>0</v>
      </c>
      <c r="AH200" s="38"/>
      <c r="AI200" s="35">
        <f>AJ200+AQ200+AT200</f>
        <v>27985586663.139999</v>
      </c>
      <c r="AJ200" s="36">
        <f>SUM(AK200:AP200)</f>
        <v>27985586663.139999</v>
      </c>
      <c r="AK200" s="38"/>
      <c r="AL200" s="38"/>
      <c r="AM200" s="38"/>
      <c r="AN200" s="37">
        <v>1124608144.54</v>
      </c>
      <c r="AO200" s="37">
        <v>26622194047.599998</v>
      </c>
      <c r="AP200" s="37">
        <v>238784471</v>
      </c>
      <c r="AQ200" s="36">
        <f>SUM(AR200:AS200)</f>
        <v>0</v>
      </c>
      <c r="AR200" s="38"/>
      <c r="AS200" s="38"/>
      <c r="AT200" s="36">
        <f>AU200</f>
        <v>0</v>
      </c>
      <c r="AU200" s="38"/>
      <c r="AV200" s="35">
        <f>AW200</f>
        <v>2959245933385</v>
      </c>
      <c r="AW200" s="36">
        <f>SUM(AX200:AY200)</f>
        <v>2959245933385</v>
      </c>
      <c r="AX200" s="37">
        <v>2959245933385</v>
      </c>
      <c r="AY200" s="38"/>
      <c r="AZ200" s="39">
        <f>E200-(AI200+AV200)</f>
        <v>3.02734375E-2</v>
      </c>
    </row>
    <row r="201" spans="1:52" x14ac:dyDescent="0.25">
      <c r="A201" s="32" t="s">
        <v>436</v>
      </c>
      <c r="B201" s="33" t="s">
        <v>437</v>
      </c>
      <c r="C201" s="34" t="s">
        <v>1152</v>
      </c>
      <c r="D201" s="34" t="s">
        <v>1151</v>
      </c>
      <c r="E201" s="35">
        <f>F201+O201+R201+Z201+AB201+AG201</f>
        <v>2143033080689.9297</v>
      </c>
      <c r="F201" s="36">
        <f>SUM(G201:N201)</f>
        <v>140391417063.14001</v>
      </c>
      <c r="G201" s="37">
        <v>40737804751.800003</v>
      </c>
      <c r="H201" s="38"/>
      <c r="I201" s="37">
        <v>76105956370</v>
      </c>
      <c r="J201" s="38"/>
      <c r="K201" s="38"/>
      <c r="L201" s="37">
        <v>101564878.13</v>
      </c>
      <c r="M201" s="37">
        <v>23446091063.209999</v>
      </c>
      <c r="N201" s="38"/>
      <c r="O201" s="36">
        <f>SUM(P201:Q201)</f>
        <v>135516121892.83</v>
      </c>
      <c r="P201" s="38"/>
      <c r="Q201" s="37">
        <v>135516121892.83</v>
      </c>
      <c r="R201" s="36">
        <f>SUM(S201:Y201)</f>
        <v>1777950635179.4297</v>
      </c>
      <c r="S201" s="37">
        <v>283204947409</v>
      </c>
      <c r="T201" s="37">
        <v>428244255950.53003</v>
      </c>
      <c r="U201" s="37">
        <v>873084515759.60999</v>
      </c>
      <c r="V201" s="37">
        <v>1195694475772.95</v>
      </c>
      <c r="W201" s="37">
        <v>69021343540.080002</v>
      </c>
      <c r="X201" s="37">
        <v>12405981001.26</v>
      </c>
      <c r="Y201" s="37">
        <v>-1083704884254</v>
      </c>
      <c r="Z201" s="36">
        <f>SUM(AA201)</f>
        <v>0</v>
      </c>
      <c r="AA201" s="38"/>
      <c r="AB201" s="36">
        <f>SUM(AC201:AF201)</f>
        <v>89174906554.529999</v>
      </c>
      <c r="AC201" s="37">
        <v>3272269623</v>
      </c>
      <c r="AD201" s="38"/>
      <c r="AE201" s="37">
        <v>1111183942.9000001</v>
      </c>
      <c r="AF201" s="37">
        <v>84791452988.630005</v>
      </c>
      <c r="AG201" s="36">
        <f>SUM(AH201)</f>
        <v>0</v>
      </c>
      <c r="AH201" s="38"/>
      <c r="AI201" s="35">
        <f>AJ201+AQ201+AT201</f>
        <v>70907184825.429993</v>
      </c>
      <c r="AJ201" s="36">
        <f>SUM(AK201:AP201)</f>
        <v>63170488145.43</v>
      </c>
      <c r="AK201" s="37">
        <v>594008935</v>
      </c>
      <c r="AL201" s="38"/>
      <c r="AM201" s="37">
        <v>3868368000</v>
      </c>
      <c r="AN201" s="37">
        <v>1259383746.5699999</v>
      </c>
      <c r="AO201" s="37">
        <v>3175024641.5999999</v>
      </c>
      <c r="AP201" s="37">
        <v>54273702822.260002</v>
      </c>
      <c r="AQ201" s="36">
        <f>SUM(AR201:AS201)</f>
        <v>7736696680</v>
      </c>
      <c r="AR201" s="37">
        <v>7736696680</v>
      </c>
      <c r="AS201" s="38"/>
      <c r="AT201" s="36">
        <f>AU201</f>
        <v>0</v>
      </c>
      <c r="AU201" s="38"/>
      <c r="AV201" s="35">
        <f>AW201</f>
        <v>2072125895864.5</v>
      </c>
      <c r="AW201" s="36">
        <f>SUM(AX201:AY201)</f>
        <v>2072125895864.5</v>
      </c>
      <c r="AX201" s="37">
        <v>2072125895864.5</v>
      </c>
      <c r="AY201" s="38"/>
      <c r="AZ201" s="39">
        <f>E201-(AI201+AV201)</f>
        <v>0</v>
      </c>
    </row>
    <row r="202" spans="1:52" x14ac:dyDescent="0.25">
      <c r="A202" s="32" t="s">
        <v>438</v>
      </c>
      <c r="B202" s="33" t="s">
        <v>439</v>
      </c>
      <c r="C202" s="34" t="s">
        <v>1150</v>
      </c>
      <c r="D202" s="34" t="s">
        <v>1151</v>
      </c>
      <c r="E202" s="35">
        <f>F202+O202+R202+Z202+AB202+AG202</f>
        <v>4689787427166.4697</v>
      </c>
      <c r="F202" s="36">
        <f>SUM(G202:N202)</f>
        <v>284659728909.77997</v>
      </c>
      <c r="G202" s="37">
        <v>175946647955.50998</v>
      </c>
      <c r="H202" s="38"/>
      <c r="I202" s="37">
        <v>87523336510.649994</v>
      </c>
      <c r="J202" s="38"/>
      <c r="K202" s="38"/>
      <c r="L202" s="37">
        <v>2151685070.8299999</v>
      </c>
      <c r="M202" s="37">
        <v>19038059372.790001</v>
      </c>
      <c r="N202" s="38"/>
      <c r="O202" s="36">
        <f>SUM(P202:Q202)</f>
        <v>128345311826</v>
      </c>
      <c r="P202" s="38"/>
      <c r="Q202" s="37">
        <v>128345311826</v>
      </c>
      <c r="R202" s="36">
        <f>SUM(S202:Y202)</f>
        <v>4245665000480.3101</v>
      </c>
      <c r="S202" s="37">
        <v>1755425009571.8999</v>
      </c>
      <c r="T202" s="37">
        <v>582271989140.96997</v>
      </c>
      <c r="U202" s="37">
        <v>1321323351814.7</v>
      </c>
      <c r="V202" s="37">
        <v>2075390620794.5</v>
      </c>
      <c r="W202" s="37">
        <v>114035970098.14</v>
      </c>
      <c r="X202" s="37">
        <v>1840737000</v>
      </c>
      <c r="Y202" s="37">
        <v>-1604622677939.8999</v>
      </c>
      <c r="Z202" s="36">
        <f>SUM(AA202)</f>
        <v>0</v>
      </c>
      <c r="AA202" s="38"/>
      <c r="AB202" s="36">
        <f>SUM(AC202:AF202)</f>
        <v>31117385950.379997</v>
      </c>
      <c r="AC202" s="37">
        <v>653690310</v>
      </c>
      <c r="AD202" s="38"/>
      <c r="AE202" s="37">
        <v>5207155274.3999996</v>
      </c>
      <c r="AF202" s="37">
        <v>25256540365.98</v>
      </c>
      <c r="AG202" s="36">
        <f>SUM(AH202)</f>
        <v>0</v>
      </c>
      <c r="AH202" s="38"/>
      <c r="AI202" s="35">
        <f>AJ202+AQ202+AT202</f>
        <v>36708575198.209999</v>
      </c>
      <c r="AJ202" s="36">
        <f>SUM(AK202:AP202)</f>
        <v>36708575198.209999</v>
      </c>
      <c r="AK202" s="37">
        <v>374426356.39999998</v>
      </c>
      <c r="AL202" s="38"/>
      <c r="AM202" s="37">
        <v>2783011996</v>
      </c>
      <c r="AN202" s="37">
        <v>1243442030.8099999</v>
      </c>
      <c r="AO202" s="37">
        <v>13721480801</v>
      </c>
      <c r="AP202" s="37">
        <v>18586214014</v>
      </c>
      <c r="AQ202" s="36">
        <f>SUM(AR202:AS202)</f>
        <v>0</v>
      </c>
      <c r="AR202" s="38"/>
      <c r="AS202" s="38"/>
      <c r="AT202" s="36">
        <f>AU202</f>
        <v>0</v>
      </c>
      <c r="AU202" s="38"/>
      <c r="AV202" s="35">
        <f>AW202</f>
        <v>4653078851968.25</v>
      </c>
      <c r="AW202" s="36">
        <f>SUM(AX202:AY202)</f>
        <v>4653078851968.25</v>
      </c>
      <c r="AX202" s="37">
        <v>4653078851968.25</v>
      </c>
      <c r="AY202" s="38"/>
      <c r="AZ202" s="39">
        <f>E202-(AI202+AV202)</f>
        <v>9.765625E-3</v>
      </c>
    </row>
    <row r="203" spans="1:52" x14ac:dyDescent="0.25">
      <c r="A203" s="32" t="s">
        <v>440</v>
      </c>
      <c r="B203" s="33" t="s">
        <v>441</v>
      </c>
      <c r="C203" s="34" t="s">
        <v>1150</v>
      </c>
      <c r="D203" s="34" t="s">
        <v>1151</v>
      </c>
      <c r="E203" s="35">
        <f>F203+O203+R203+Z203+AB203+AG203</f>
        <v>3941848384832.3716</v>
      </c>
      <c r="F203" s="36">
        <f>SUM(G203:N203)</f>
        <v>486278132956.78992</v>
      </c>
      <c r="G203" s="37">
        <v>377811195380.78998</v>
      </c>
      <c r="H203" s="38"/>
      <c r="I203" s="37">
        <v>79173813858.059998</v>
      </c>
      <c r="J203" s="38"/>
      <c r="K203" s="38"/>
      <c r="L203" s="37">
        <v>356253491.16000003</v>
      </c>
      <c r="M203" s="37">
        <v>28936870226.779999</v>
      </c>
      <c r="N203" s="38"/>
      <c r="O203" s="36">
        <f>SUM(P203:Q203)</f>
        <v>274569491584.86301</v>
      </c>
      <c r="P203" s="38"/>
      <c r="Q203" s="37">
        <v>274569491584.86301</v>
      </c>
      <c r="R203" s="36">
        <f>SUM(S203:Y203)</f>
        <v>2836831644465.8105</v>
      </c>
      <c r="S203" s="37">
        <v>766990067143.98999</v>
      </c>
      <c r="T203" s="37">
        <v>608855407489.15173</v>
      </c>
      <c r="U203" s="37">
        <v>884398059809.99683</v>
      </c>
      <c r="V203" s="37">
        <v>1911163677091.3999</v>
      </c>
      <c r="W203" s="37">
        <v>81636776461.973801</v>
      </c>
      <c r="X203" s="37">
        <v>9423712995</v>
      </c>
      <c r="Y203" s="37">
        <v>-1425636056525.7019</v>
      </c>
      <c r="Z203" s="36">
        <f>SUM(AA203)</f>
        <v>0</v>
      </c>
      <c r="AA203" s="38"/>
      <c r="AB203" s="36">
        <f>SUM(AC203:AF203)</f>
        <v>344169115824.9082</v>
      </c>
      <c r="AC203" s="38"/>
      <c r="AD203" s="37">
        <v>1268025000</v>
      </c>
      <c r="AE203" s="37">
        <v>2526766132.6900001</v>
      </c>
      <c r="AF203" s="37">
        <v>340374324692.2182</v>
      </c>
      <c r="AG203" s="36">
        <f>SUM(AH203)</f>
        <v>0</v>
      </c>
      <c r="AH203" s="38"/>
      <c r="AI203" s="35">
        <f>AJ203+AQ203+AT203</f>
        <v>122393153273.78999</v>
      </c>
      <c r="AJ203" s="36">
        <f>SUM(AK203:AP203)</f>
        <v>122393153273.78999</v>
      </c>
      <c r="AK203" s="37">
        <v>1207810834.79</v>
      </c>
      <c r="AL203" s="37">
        <v>4630769052</v>
      </c>
      <c r="AM203" s="37">
        <v>91080979500</v>
      </c>
      <c r="AN203" s="37">
        <v>1461071050</v>
      </c>
      <c r="AO203" s="37">
        <v>24008369184</v>
      </c>
      <c r="AP203" s="37">
        <v>4153653</v>
      </c>
      <c r="AQ203" s="36">
        <f>SUM(AR203:AS203)</f>
        <v>0</v>
      </c>
      <c r="AR203" s="38"/>
      <c r="AS203" s="38"/>
      <c r="AT203" s="36">
        <f>AU203</f>
        <v>0</v>
      </c>
      <c r="AU203" s="38"/>
      <c r="AV203" s="35">
        <f>AW203</f>
        <v>3819455231558.582</v>
      </c>
      <c r="AW203" s="36">
        <f>SUM(AX203:AY203)</f>
        <v>3819455231558.582</v>
      </c>
      <c r="AX203" s="37">
        <v>3819455231558.582</v>
      </c>
      <c r="AY203" s="38"/>
      <c r="AZ203" s="39">
        <f>E203-(AI203+AV203)</f>
        <v>0</v>
      </c>
    </row>
    <row r="204" spans="1:52" x14ac:dyDescent="0.25">
      <c r="A204" s="32" t="s">
        <v>442</v>
      </c>
      <c r="B204" s="33" t="s">
        <v>443</v>
      </c>
      <c r="C204" s="34" t="s">
        <v>1152</v>
      </c>
      <c r="D204" s="34" t="s">
        <v>1151</v>
      </c>
      <c r="E204" s="35">
        <f>F204+O204+R204+Z204+AB204+AG204</f>
        <v>5194655435894.6299</v>
      </c>
      <c r="F204" s="36">
        <f>SUM(G204:N204)</f>
        <v>495450871384.04004</v>
      </c>
      <c r="G204" s="37">
        <v>420901159029</v>
      </c>
      <c r="H204" s="38"/>
      <c r="I204" s="37">
        <v>53650769074.830002</v>
      </c>
      <c r="J204" s="38"/>
      <c r="K204" s="38"/>
      <c r="L204" s="38"/>
      <c r="M204" s="37">
        <v>20898943280.209999</v>
      </c>
      <c r="N204" s="38"/>
      <c r="O204" s="36">
        <f>SUM(P204:Q204)</f>
        <v>289319372104.48999</v>
      </c>
      <c r="P204" s="38"/>
      <c r="Q204" s="37">
        <v>289319372104.48999</v>
      </c>
      <c r="R204" s="36">
        <f>SUM(S204:Y204)</f>
        <v>4335253383764.1099</v>
      </c>
      <c r="S204" s="37">
        <v>2308294119855</v>
      </c>
      <c r="T204" s="37">
        <v>520525150518.44</v>
      </c>
      <c r="U204" s="37">
        <v>1181498323407.8999</v>
      </c>
      <c r="V204" s="37">
        <v>1472993062257.2</v>
      </c>
      <c r="W204" s="37">
        <v>93186151014.470001</v>
      </c>
      <c r="X204" s="37">
        <v>3588082550</v>
      </c>
      <c r="Y204" s="37">
        <v>-1244831505838.8999</v>
      </c>
      <c r="Z204" s="36">
        <f>SUM(AA204)</f>
        <v>51267751298</v>
      </c>
      <c r="AA204" s="37">
        <v>51267751298</v>
      </c>
      <c r="AB204" s="36">
        <f>SUM(AC204:AF204)</f>
        <v>23364057343.989998</v>
      </c>
      <c r="AC204" s="38"/>
      <c r="AD204" s="37">
        <v>755137500</v>
      </c>
      <c r="AE204" s="37">
        <v>15165563068.99</v>
      </c>
      <c r="AF204" s="37">
        <v>7443356775</v>
      </c>
      <c r="AG204" s="36">
        <f>SUM(AH204)</f>
        <v>0</v>
      </c>
      <c r="AH204" s="38"/>
      <c r="AI204" s="35">
        <f>AJ204+AQ204+AT204</f>
        <v>23208394593.5</v>
      </c>
      <c r="AJ204" s="36">
        <f>SUM(AK204:AP204)</f>
        <v>23208394593.5</v>
      </c>
      <c r="AK204" s="37">
        <v>332591140</v>
      </c>
      <c r="AL204" s="38"/>
      <c r="AM204" s="38"/>
      <c r="AN204" s="37">
        <v>5521358237.5</v>
      </c>
      <c r="AO204" s="37">
        <v>8560573966</v>
      </c>
      <c r="AP204" s="37">
        <v>8793871250</v>
      </c>
      <c r="AQ204" s="36">
        <f>SUM(AR204:AS204)</f>
        <v>0</v>
      </c>
      <c r="AR204" s="38"/>
      <c r="AS204" s="38"/>
      <c r="AT204" s="36">
        <f>AU204</f>
        <v>0</v>
      </c>
      <c r="AU204" s="38"/>
      <c r="AV204" s="35">
        <f>AW204</f>
        <v>5171447041301.0996</v>
      </c>
      <c r="AW204" s="36">
        <f>SUM(AX204:AY204)</f>
        <v>5171447041301.0996</v>
      </c>
      <c r="AX204" s="37">
        <v>5171447041301.0996</v>
      </c>
      <c r="AY204" s="38"/>
      <c r="AZ204" s="39">
        <f>E204-(AI204+AV204)</f>
        <v>3.02734375E-2</v>
      </c>
    </row>
    <row r="205" spans="1:52" x14ac:dyDescent="0.25">
      <c r="A205" s="32" t="s">
        <v>444</v>
      </c>
      <c r="B205" s="33" t="s">
        <v>445</v>
      </c>
      <c r="C205" s="34" t="s">
        <v>1152</v>
      </c>
      <c r="D205" s="34" t="s">
        <v>1151</v>
      </c>
      <c r="E205" s="35">
        <f>F205+O205+R205+Z205+AB205+AG205</f>
        <v>3377567475084.27</v>
      </c>
      <c r="F205" s="36">
        <f>SUM(G205:N205)</f>
        <v>191015659283.37</v>
      </c>
      <c r="G205" s="37">
        <v>90449928313.959991</v>
      </c>
      <c r="H205" s="38"/>
      <c r="I205" s="37">
        <v>72641048377.279999</v>
      </c>
      <c r="J205" s="38"/>
      <c r="K205" s="38"/>
      <c r="L205" s="38"/>
      <c r="M205" s="37">
        <v>27924682592.130001</v>
      </c>
      <c r="N205" s="38"/>
      <c r="O205" s="36">
        <f>SUM(P205:Q205)</f>
        <v>201362819011.09</v>
      </c>
      <c r="P205" s="38"/>
      <c r="Q205" s="37">
        <v>201362819011.09</v>
      </c>
      <c r="R205" s="36">
        <f>SUM(S205:Y205)</f>
        <v>2884627435208.4199</v>
      </c>
      <c r="S205" s="37">
        <v>632032486448</v>
      </c>
      <c r="T205" s="37">
        <v>651845319992</v>
      </c>
      <c r="U205" s="37">
        <v>1236209273796</v>
      </c>
      <c r="V205" s="37">
        <v>2026763797255</v>
      </c>
      <c r="W205" s="37">
        <v>138350549563.42001</v>
      </c>
      <c r="X205" s="37">
        <v>2832453031</v>
      </c>
      <c r="Y205" s="37">
        <v>-1803406444877</v>
      </c>
      <c r="Z205" s="36">
        <f>SUM(AA205)</f>
        <v>0</v>
      </c>
      <c r="AA205" s="38"/>
      <c r="AB205" s="36">
        <f>SUM(AC205:AF205)</f>
        <v>100561561581.39</v>
      </c>
      <c r="AC205" s="37">
        <v>397205000</v>
      </c>
      <c r="AD205" s="37">
        <v>41395340506</v>
      </c>
      <c r="AE205" s="37">
        <v>441527627.72000003</v>
      </c>
      <c r="AF205" s="37">
        <v>58327488447.669998</v>
      </c>
      <c r="AG205" s="36">
        <f>SUM(AH205)</f>
        <v>0</v>
      </c>
      <c r="AH205" s="38"/>
      <c r="AI205" s="35">
        <f>AJ205+AQ205+AT205</f>
        <v>35259186635</v>
      </c>
      <c r="AJ205" s="36">
        <f>SUM(AK205:AP205)</f>
        <v>35259186635</v>
      </c>
      <c r="AK205" s="37">
        <v>44643617</v>
      </c>
      <c r="AL205" s="38"/>
      <c r="AM205" s="38"/>
      <c r="AN205" s="37">
        <v>4057675610</v>
      </c>
      <c r="AO205" s="37">
        <v>29683465608</v>
      </c>
      <c r="AP205" s="37">
        <v>1473401800</v>
      </c>
      <c r="AQ205" s="36">
        <f>SUM(AR205:AS205)</f>
        <v>0</v>
      </c>
      <c r="AR205" s="38"/>
      <c r="AS205" s="38"/>
      <c r="AT205" s="36">
        <f>AU205</f>
        <v>0</v>
      </c>
      <c r="AU205" s="38"/>
      <c r="AV205" s="35">
        <f>AW205</f>
        <v>3342308288450</v>
      </c>
      <c r="AW205" s="36">
        <f>SUM(AX205:AY205)</f>
        <v>3342308288450</v>
      </c>
      <c r="AX205" s="37">
        <v>3342308288450</v>
      </c>
      <c r="AY205" s="38"/>
      <c r="AZ205" s="39">
        <f>E205-(AI205+AV205)</f>
        <v>-0.72998046875</v>
      </c>
    </row>
    <row r="206" spans="1:52" x14ac:dyDescent="0.25">
      <c r="A206" s="32" t="s">
        <v>446</v>
      </c>
      <c r="B206" s="33" t="s">
        <v>447</v>
      </c>
      <c r="C206" s="34" t="s">
        <v>1152</v>
      </c>
      <c r="D206" s="34" t="s">
        <v>1151</v>
      </c>
      <c r="E206" s="35">
        <f>F206+O206+R206+Z206+AB206+AG206</f>
        <v>3240096678946.3496</v>
      </c>
      <c r="F206" s="36">
        <f>SUM(G206:N206)</f>
        <v>236882199917.48001</v>
      </c>
      <c r="G206" s="37">
        <v>123440227684</v>
      </c>
      <c r="H206" s="38"/>
      <c r="I206" s="37">
        <v>87488482435.880005</v>
      </c>
      <c r="J206" s="38"/>
      <c r="K206" s="38"/>
      <c r="L206" s="37">
        <v>1051279664</v>
      </c>
      <c r="M206" s="37">
        <v>24902210133.599998</v>
      </c>
      <c r="N206" s="38"/>
      <c r="O206" s="36">
        <f>SUM(P206:Q206)</f>
        <v>202753742790.94998</v>
      </c>
      <c r="P206" s="37">
        <v>574734264.4000001</v>
      </c>
      <c r="Q206" s="37">
        <v>202179008526.54999</v>
      </c>
      <c r="R206" s="36">
        <f>SUM(S206:Y206)</f>
        <v>2751860979000.5596</v>
      </c>
      <c r="S206" s="37">
        <v>591099348554</v>
      </c>
      <c r="T206" s="37">
        <v>607528491708</v>
      </c>
      <c r="U206" s="37">
        <v>1281430860915.8398</v>
      </c>
      <c r="V206" s="37">
        <v>1809673122993</v>
      </c>
      <c r="W206" s="37">
        <v>72483839330.610001</v>
      </c>
      <c r="X206" s="38"/>
      <c r="Y206" s="37">
        <v>-1610354684500.8904</v>
      </c>
      <c r="Z206" s="36">
        <f>SUM(AA206)</f>
        <v>0</v>
      </c>
      <c r="AA206" s="38"/>
      <c r="AB206" s="36">
        <f>SUM(AC206:AF206)</f>
        <v>48599757237.360001</v>
      </c>
      <c r="AC206" s="38"/>
      <c r="AD206" s="38"/>
      <c r="AE206" s="37">
        <v>7311224795.3600006</v>
      </c>
      <c r="AF206" s="37">
        <v>41288532442</v>
      </c>
      <c r="AG206" s="36">
        <f>SUM(AH206)</f>
        <v>0</v>
      </c>
      <c r="AH206" s="38"/>
      <c r="AI206" s="35">
        <f>AJ206+AQ206+AT206</f>
        <v>54189755843.809998</v>
      </c>
      <c r="AJ206" s="36">
        <f>SUM(AK206:AP206)</f>
        <v>54158518543.809998</v>
      </c>
      <c r="AK206" s="37">
        <v>13917554</v>
      </c>
      <c r="AL206" s="38"/>
      <c r="AM206" s="38"/>
      <c r="AN206" s="37">
        <v>12201583785.969999</v>
      </c>
      <c r="AO206" s="37">
        <v>36226681098.839996</v>
      </c>
      <c r="AP206" s="37">
        <v>5716336105</v>
      </c>
      <c r="AQ206" s="36">
        <f>SUM(AR206:AS206)</f>
        <v>31237300</v>
      </c>
      <c r="AR206" s="38"/>
      <c r="AS206" s="37">
        <v>31237300</v>
      </c>
      <c r="AT206" s="36">
        <f>AU206</f>
        <v>0</v>
      </c>
      <c r="AU206" s="37"/>
      <c r="AV206" s="35">
        <f>AW206</f>
        <v>3185906923102.54</v>
      </c>
      <c r="AW206" s="36">
        <f>SUM(AX206:AY206)</f>
        <v>3185906923102.54</v>
      </c>
      <c r="AX206" s="37">
        <v>3185906923102.54</v>
      </c>
      <c r="AY206" s="38"/>
      <c r="AZ206" s="39">
        <f>E206-(AI206+AV206)</f>
        <v>0</v>
      </c>
    </row>
    <row r="207" spans="1:52" x14ac:dyDescent="0.25">
      <c r="A207" s="32" t="s">
        <v>448</v>
      </c>
      <c r="B207" s="33" t="s">
        <v>449</v>
      </c>
      <c r="C207" s="34" t="s">
        <v>1152</v>
      </c>
      <c r="D207" s="34" t="s">
        <v>1151</v>
      </c>
      <c r="E207" s="35">
        <f>F207+O207+R207+Z207+AB207+AG207</f>
        <v>3740376254031</v>
      </c>
      <c r="F207" s="36">
        <f>SUM(G207:N207)</f>
        <v>291559221936</v>
      </c>
      <c r="G207" s="37">
        <v>226979348888</v>
      </c>
      <c r="H207" s="38"/>
      <c r="I207" s="37">
        <v>46748049025</v>
      </c>
      <c r="J207" s="38"/>
      <c r="K207" s="38"/>
      <c r="L207" s="38"/>
      <c r="M207" s="37">
        <v>17831824023</v>
      </c>
      <c r="N207" s="38"/>
      <c r="O207" s="36">
        <f>SUM(P207:Q207)</f>
        <v>146420028472</v>
      </c>
      <c r="P207" s="37">
        <v>4307053000</v>
      </c>
      <c r="Q207" s="37">
        <v>142112975472</v>
      </c>
      <c r="R207" s="36">
        <f>SUM(S207:Y207)</f>
        <v>3251078067223</v>
      </c>
      <c r="S207" s="37">
        <v>1121498278986</v>
      </c>
      <c r="T207" s="37">
        <v>587122203615</v>
      </c>
      <c r="U207" s="37">
        <v>1136173385181</v>
      </c>
      <c r="V207" s="37">
        <v>1871523715683</v>
      </c>
      <c r="W207" s="37">
        <v>250696499916</v>
      </c>
      <c r="X207" s="37">
        <v>841602892</v>
      </c>
      <c r="Y207" s="37">
        <v>-1716777619050</v>
      </c>
      <c r="Z207" s="36">
        <f>SUM(AA207)</f>
        <v>0</v>
      </c>
      <c r="AA207" s="38"/>
      <c r="AB207" s="36">
        <f>SUM(AC207:AF207)</f>
        <v>51318936400</v>
      </c>
      <c r="AC207" s="37">
        <v>169035881</v>
      </c>
      <c r="AD207" s="38"/>
      <c r="AE207" s="37">
        <v>1931444962</v>
      </c>
      <c r="AF207" s="37">
        <v>49218455557</v>
      </c>
      <c r="AG207" s="36">
        <f>SUM(AH207)</f>
        <v>0</v>
      </c>
      <c r="AH207" s="38"/>
      <c r="AI207" s="35">
        <f>AJ207+AQ207+AT207</f>
        <v>25954565055</v>
      </c>
      <c r="AJ207" s="36">
        <f>SUM(AK207:AP207)</f>
        <v>25954565055</v>
      </c>
      <c r="AK207" s="38"/>
      <c r="AL207" s="38"/>
      <c r="AM207" s="38"/>
      <c r="AN207" s="37">
        <v>2009375301</v>
      </c>
      <c r="AO207" s="37">
        <v>23932294376</v>
      </c>
      <c r="AP207" s="37">
        <v>12895378</v>
      </c>
      <c r="AQ207" s="36">
        <f>SUM(AR207:AS207)</f>
        <v>0</v>
      </c>
      <c r="AR207" s="38"/>
      <c r="AS207" s="38"/>
      <c r="AT207" s="36">
        <f>AU207</f>
        <v>0</v>
      </c>
      <c r="AU207" s="38"/>
      <c r="AV207" s="35">
        <f>AW207</f>
        <v>3714421688976</v>
      </c>
      <c r="AW207" s="36">
        <f>SUM(AX207:AY207)</f>
        <v>3714421688976</v>
      </c>
      <c r="AX207" s="37">
        <v>3714421688976</v>
      </c>
      <c r="AY207" s="38"/>
      <c r="AZ207" s="39">
        <f>E207-(AI207+AV207)</f>
        <v>0</v>
      </c>
    </row>
    <row r="208" spans="1:52" x14ac:dyDescent="0.25">
      <c r="A208" s="32" t="s">
        <v>450</v>
      </c>
      <c r="B208" s="33" t="s">
        <v>451</v>
      </c>
      <c r="C208" s="34" t="s">
        <v>1152</v>
      </c>
      <c r="D208" s="34" t="s">
        <v>1151</v>
      </c>
      <c r="E208" s="35">
        <f>F208+O208+R208+Z208+AB208+AG208</f>
        <v>3390531356578.0361</v>
      </c>
      <c r="F208" s="36">
        <f>SUM(G208:N208)</f>
        <v>203073327489.88</v>
      </c>
      <c r="G208" s="37">
        <v>148276886912</v>
      </c>
      <c r="H208" s="38"/>
      <c r="I208" s="37">
        <v>36049350908.599998</v>
      </c>
      <c r="J208" s="38"/>
      <c r="K208" s="38"/>
      <c r="L208" s="37">
        <v>101305127.08</v>
      </c>
      <c r="M208" s="37">
        <v>18645784542.200001</v>
      </c>
      <c r="N208" s="38"/>
      <c r="O208" s="36">
        <f>SUM(P208:Q208)</f>
        <v>224048237608.26001</v>
      </c>
      <c r="P208" s="38"/>
      <c r="Q208" s="37">
        <v>224048237608.26001</v>
      </c>
      <c r="R208" s="36">
        <f>SUM(S208:Y208)</f>
        <v>2915252604752.8701</v>
      </c>
      <c r="S208" s="37">
        <v>683204289744.84998</v>
      </c>
      <c r="T208" s="37">
        <v>484665234216.25</v>
      </c>
      <c r="U208" s="37">
        <v>1009878624640.75</v>
      </c>
      <c r="V208" s="37">
        <v>2250972699206.0498</v>
      </c>
      <c r="W208" s="37">
        <v>122761357476.14</v>
      </c>
      <c r="X208" s="37">
        <v>84326733384</v>
      </c>
      <c r="Y208" s="37">
        <v>-1720556333915.1699</v>
      </c>
      <c r="Z208" s="36">
        <f>SUM(AA208)</f>
        <v>25071781229</v>
      </c>
      <c r="AA208" s="37">
        <v>25071781229</v>
      </c>
      <c r="AB208" s="36">
        <f>SUM(AC208:AF208)</f>
        <v>23085405498.025997</v>
      </c>
      <c r="AC208" s="38"/>
      <c r="AD208" s="37">
        <v>422400000</v>
      </c>
      <c r="AE208" s="37">
        <v>2546242087.0999999</v>
      </c>
      <c r="AF208" s="37">
        <v>20116763410.925999</v>
      </c>
      <c r="AG208" s="36">
        <f>SUM(AH208)</f>
        <v>0</v>
      </c>
      <c r="AH208" s="38"/>
      <c r="AI208" s="35">
        <f>AJ208+AQ208+AT208</f>
        <v>7169175220.8899994</v>
      </c>
      <c r="AJ208" s="36">
        <f>SUM(AK208:AP208)</f>
        <v>7169175220.8899994</v>
      </c>
      <c r="AK208" s="37">
        <v>117880906</v>
      </c>
      <c r="AL208" s="38"/>
      <c r="AM208" s="38"/>
      <c r="AN208" s="37">
        <v>3820936965.8899999</v>
      </c>
      <c r="AO208" s="37">
        <v>2787972787</v>
      </c>
      <c r="AP208" s="37">
        <v>442384562</v>
      </c>
      <c r="AQ208" s="36">
        <f>SUM(AR208:AS208)</f>
        <v>0</v>
      </c>
      <c r="AR208" s="38"/>
      <c r="AS208" s="38"/>
      <c r="AT208" s="36">
        <f>AU208</f>
        <v>0</v>
      </c>
      <c r="AU208" s="38"/>
      <c r="AV208" s="35">
        <f>AW208</f>
        <v>3383362181357.1499</v>
      </c>
      <c r="AW208" s="36">
        <f>SUM(AX208:AY208)</f>
        <v>3383362181357.1499</v>
      </c>
      <c r="AX208" s="37">
        <v>3383362181357.1499</v>
      </c>
      <c r="AY208" s="38"/>
      <c r="AZ208" s="39">
        <f>E208-(AI208+AV208)</f>
        <v>-3.90625E-3</v>
      </c>
    </row>
    <row r="209" spans="1:52" x14ac:dyDescent="0.25">
      <c r="A209" s="32" t="s">
        <v>452</v>
      </c>
      <c r="B209" s="33" t="s">
        <v>453</v>
      </c>
      <c r="C209" s="34" t="s">
        <v>1152</v>
      </c>
      <c r="D209" s="34" t="s">
        <v>1151</v>
      </c>
      <c r="E209" s="35">
        <f>F209+O209+R209+Z209+AB209+AG209</f>
        <v>4012816686651.1362</v>
      </c>
      <c r="F209" s="36">
        <f>SUM(G209:N209)</f>
        <v>176270898822.44</v>
      </c>
      <c r="G209" s="37">
        <v>107069456872</v>
      </c>
      <c r="H209" s="38"/>
      <c r="I209" s="37">
        <v>47864897085.209999</v>
      </c>
      <c r="J209" s="38"/>
      <c r="K209" s="38"/>
      <c r="L209" s="38"/>
      <c r="M209" s="37">
        <v>21336544865.23</v>
      </c>
      <c r="N209" s="38"/>
      <c r="O209" s="36">
        <f>SUM(P209:Q209)</f>
        <v>126473160502.91</v>
      </c>
      <c r="P209" s="38"/>
      <c r="Q209" s="37">
        <v>126473160502.91</v>
      </c>
      <c r="R209" s="36">
        <f>SUM(S209:Y209)</f>
        <v>3581805795628.5859</v>
      </c>
      <c r="S209" s="37">
        <v>2369221751438</v>
      </c>
      <c r="T209" s="37">
        <v>605800111405</v>
      </c>
      <c r="U209" s="37">
        <v>836444325724</v>
      </c>
      <c r="V209" s="37">
        <v>976046672581</v>
      </c>
      <c r="W209" s="37">
        <v>12248361639</v>
      </c>
      <c r="X209" s="37">
        <v>66205013087</v>
      </c>
      <c r="Y209" s="37">
        <v>-1284160440245.4141</v>
      </c>
      <c r="Z209" s="36">
        <f>SUM(AA209)</f>
        <v>0</v>
      </c>
      <c r="AA209" s="38"/>
      <c r="AB209" s="36">
        <f>SUM(AC209:AF209)</f>
        <v>128266831697.2</v>
      </c>
      <c r="AC209" s="38"/>
      <c r="AD209" s="37">
        <v>12468000000</v>
      </c>
      <c r="AE209" s="37">
        <v>2209272518.1999998</v>
      </c>
      <c r="AF209" s="37">
        <v>113589559179</v>
      </c>
      <c r="AG209" s="36">
        <f>SUM(AH209)</f>
        <v>0</v>
      </c>
      <c r="AH209" s="38"/>
      <c r="AI209" s="35">
        <f>AJ209+AQ209+AT209</f>
        <v>1942887272</v>
      </c>
      <c r="AJ209" s="36">
        <f>SUM(AK209:AP209)</f>
        <v>1942887272</v>
      </c>
      <c r="AK209" s="37">
        <v>21137409</v>
      </c>
      <c r="AL209" s="38"/>
      <c r="AM209" s="38"/>
      <c r="AN209" s="37">
        <v>197048750</v>
      </c>
      <c r="AO209" s="37">
        <v>1724062613</v>
      </c>
      <c r="AP209" s="37">
        <v>638500</v>
      </c>
      <c r="AQ209" s="36">
        <f>SUM(AR209:AS209)</f>
        <v>0</v>
      </c>
      <c r="AR209" s="38"/>
      <c r="AS209" s="38"/>
      <c r="AT209" s="36">
        <f>AU209</f>
        <v>0</v>
      </c>
      <c r="AU209" s="38"/>
      <c r="AV209" s="35">
        <f>AW209</f>
        <v>4010873799379.1357</v>
      </c>
      <c r="AW209" s="36">
        <f>SUM(AX209:AY209)</f>
        <v>4010873799379.1357</v>
      </c>
      <c r="AX209" s="37">
        <v>4010873799379.1357</v>
      </c>
      <c r="AY209" s="38"/>
      <c r="AZ209" s="39">
        <f>E209-(AI209+AV209)</f>
        <v>0</v>
      </c>
    </row>
    <row r="210" spans="1:52" x14ac:dyDescent="0.25">
      <c r="A210" s="32" t="s">
        <v>454</v>
      </c>
      <c r="B210" s="33" t="s">
        <v>455</v>
      </c>
      <c r="C210" s="34" t="s">
        <v>1152</v>
      </c>
      <c r="D210" s="34" t="s">
        <v>1151</v>
      </c>
      <c r="E210" s="35">
        <f>F210+O210+R210+Z210+AB210+AG210</f>
        <v>2856674222675.2959</v>
      </c>
      <c r="F210" s="36">
        <f>SUM(G210:N210)</f>
        <v>154210158699.69666</v>
      </c>
      <c r="G210" s="37">
        <v>95101710311.610001</v>
      </c>
      <c r="H210" s="38"/>
      <c r="I210" s="37">
        <v>43378338498.57</v>
      </c>
      <c r="J210" s="38"/>
      <c r="K210" s="38"/>
      <c r="L210" s="37">
        <v>135573791.66666669</v>
      </c>
      <c r="M210" s="37">
        <v>15594536097.850002</v>
      </c>
      <c r="N210" s="38"/>
      <c r="O210" s="36">
        <f>SUM(P210:Q210)</f>
        <v>92147877182.259995</v>
      </c>
      <c r="P210" s="37">
        <v>1197696251</v>
      </c>
      <c r="Q210" s="37">
        <v>90950180931.259995</v>
      </c>
      <c r="R210" s="36">
        <f>SUM(S210:Y210)</f>
        <v>2452572023682.2295</v>
      </c>
      <c r="S210" s="37">
        <v>1311204062019.3701</v>
      </c>
      <c r="T210" s="37">
        <v>455160610773.75964</v>
      </c>
      <c r="U210" s="37">
        <v>763793036482.83997</v>
      </c>
      <c r="V210" s="37">
        <v>829609216352.68994</v>
      </c>
      <c r="W210" s="37">
        <v>35865985752.779991</v>
      </c>
      <c r="X210" s="37">
        <v>16583297199</v>
      </c>
      <c r="Y210" s="37">
        <v>-959644184898.21008</v>
      </c>
      <c r="Z210" s="36">
        <f>SUM(AA210)</f>
        <v>12704351488</v>
      </c>
      <c r="AA210" s="37">
        <v>12704351488</v>
      </c>
      <c r="AB210" s="36">
        <f>SUM(AC210:AF210)</f>
        <v>145039811623.10999</v>
      </c>
      <c r="AC210" s="38"/>
      <c r="AD210" s="37">
        <v>12582540000</v>
      </c>
      <c r="AE210" s="37">
        <v>1283030799.8000002</v>
      </c>
      <c r="AF210" s="37">
        <v>131174240823.31</v>
      </c>
      <c r="AG210" s="36">
        <f>SUM(AH210)</f>
        <v>0</v>
      </c>
      <c r="AH210" s="38"/>
      <c r="AI210" s="35">
        <f>AJ210+AQ210+AT210</f>
        <v>25841538443.32</v>
      </c>
      <c r="AJ210" s="36">
        <f>SUM(AK210:AP210)</f>
        <v>25841538443.32</v>
      </c>
      <c r="AK210" s="38"/>
      <c r="AL210" s="38"/>
      <c r="AM210" s="38"/>
      <c r="AN210" s="37">
        <v>1373121791.3400002</v>
      </c>
      <c r="AO210" s="37">
        <v>24211993061.98</v>
      </c>
      <c r="AP210" s="37">
        <v>256423590</v>
      </c>
      <c r="AQ210" s="36">
        <f>SUM(AR210:AS210)</f>
        <v>0</v>
      </c>
      <c r="AR210" s="38"/>
      <c r="AS210" s="38"/>
      <c r="AT210" s="36">
        <f>AU210</f>
        <v>0</v>
      </c>
      <c r="AU210" s="38"/>
      <c r="AV210" s="35">
        <f>AW210</f>
        <v>2830832684231.9766</v>
      </c>
      <c r="AW210" s="36">
        <f>SUM(AX210:AY210)</f>
        <v>2830832684231.9766</v>
      </c>
      <c r="AX210" s="37">
        <v>2830832684231.9766</v>
      </c>
      <c r="AY210" s="38"/>
      <c r="AZ210" s="39">
        <f>E210-(AI210+AV210)</f>
        <v>0</v>
      </c>
    </row>
    <row r="211" spans="1:52" x14ac:dyDescent="0.25">
      <c r="A211" s="32" t="s">
        <v>456</v>
      </c>
      <c r="B211" s="33" t="s">
        <v>457</v>
      </c>
      <c r="C211" s="34" t="s">
        <v>1150</v>
      </c>
      <c r="D211" s="34" t="s">
        <v>1154</v>
      </c>
      <c r="E211" s="41">
        <f>F211+O211+R211+Z211+AB211+AG211</f>
        <v>3072155684616.5898</v>
      </c>
      <c r="F211" s="42">
        <f>SUM(G211:N211)</f>
        <v>285377208080.51001</v>
      </c>
      <c r="G211" s="43">
        <v>219880575159</v>
      </c>
      <c r="H211" s="43"/>
      <c r="I211" s="43">
        <v>56825791672.830002</v>
      </c>
      <c r="J211" s="43">
        <v>2664399925.8000002</v>
      </c>
      <c r="K211" s="43">
        <v>-13908610763.389999</v>
      </c>
      <c r="L211" s="43">
        <v>2024102912.9400001</v>
      </c>
      <c r="M211" s="43">
        <v>17890949173.330002</v>
      </c>
      <c r="N211" s="43"/>
      <c r="O211" s="42">
        <f>SUM(P211:Q211)</f>
        <v>128181461920.49001</v>
      </c>
      <c r="P211" s="43"/>
      <c r="Q211" s="43">
        <v>128181461920.49001</v>
      </c>
      <c r="R211" s="42">
        <f>SUM(S211:Y211)</f>
        <v>2608884141293.0996</v>
      </c>
      <c r="S211" s="43">
        <v>1448172905362.6599</v>
      </c>
      <c r="T211" s="43">
        <v>526848195725.75</v>
      </c>
      <c r="U211" s="43">
        <v>648046599375.34998</v>
      </c>
      <c r="V211" s="43">
        <v>831955476625.37</v>
      </c>
      <c r="W211" s="43">
        <v>31340853955.549999</v>
      </c>
      <c r="X211" s="43">
        <v>10134791049.690001</v>
      </c>
      <c r="Y211" s="43">
        <v>-887614680801.27002</v>
      </c>
      <c r="Z211" s="42">
        <f>SUM(AA211)</f>
        <v>0</v>
      </c>
      <c r="AA211" s="43"/>
      <c r="AB211" s="42">
        <f>SUM(AC211:AF211)</f>
        <v>49712873322.489998</v>
      </c>
      <c r="AC211" s="43">
        <v>3000000</v>
      </c>
      <c r="AD211" s="43">
        <v>28050454997.98</v>
      </c>
      <c r="AE211" s="43">
        <v>3677952658.5799999</v>
      </c>
      <c r="AF211" s="43">
        <v>17981465665.93</v>
      </c>
      <c r="AG211" s="42">
        <f>SUM(AH211)</f>
        <v>0</v>
      </c>
      <c r="AH211" s="43"/>
      <c r="AI211" s="41">
        <f>AJ211+AQ211+AT211</f>
        <v>18505893340.790001</v>
      </c>
      <c r="AJ211" s="42">
        <f>SUM(AK211:AP211)</f>
        <v>18505893340.790001</v>
      </c>
      <c r="AK211" s="43"/>
      <c r="AL211" s="43"/>
      <c r="AM211" s="43"/>
      <c r="AN211" s="43">
        <v>2778727338.2399998</v>
      </c>
      <c r="AO211" s="43">
        <v>15588195002.549999</v>
      </c>
      <c r="AP211" s="43">
        <v>138971000</v>
      </c>
      <c r="AQ211" s="42">
        <f>SUM(AR211:AS211)</f>
        <v>0</v>
      </c>
      <c r="AR211" s="43"/>
      <c r="AS211" s="43"/>
      <c r="AT211" s="42">
        <f>AU211</f>
        <v>0</v>
      </c>
      <c r="AU211" s="43"/>
      <c r="AV211" s="41">
        <f>AW211</f>
        <v>3053649791275.7998</v>
      </c>
      <c r="AW211" s="42">
        <f>SUM(AX211:AY211)</f>
        <v>3053649791275.7998</v>
      </c>
      <c r="AX211" s="43">
        <v>3053649791275.7998</v>
      </c>
      <c r="AY211" s="43"/>
      <c r="AZ211" s="44">
        <f>E211-(AI211+AV211)</f>
        <v>0</v>
      </c>
    </row>
    <row r="212" spans="1:52" x14ac:dyDescent="0.25">
      <c r="A212" s="32" t="s">
        <v>458</v>
      </c>
      <c r="B212" s="33" t="s">
        <v>459</v>
      </c>
      <c r="C212" s="34" t="s">
        <v>1152</v>
      </c>
      <c r="D212" s="34" t="s">
        <v>1151</v>
      </c>
      <c r="E212" s="35">
        <f>F212+O212+R212+Z212+AB212+AG212</f>
        <v>18159413566476</v>
      </c>
      <c r="F212" s="36">
        <f>SUM(G212:N212)</f>
        <v>679225053899</v>
      </c>
      <c r="G212" s="37">
        <v>81113036288</v>
      </c>
      <c r="H212" s="38"/>
      <c r="I212" s="37">
        <v>541843017222</v>
      </c>
      <c r="J212" s="38"/>
      <c r="K212" s="38"/>
      <c r="L212" s="37">
        <v>2659312470</v>
      </c>
      <c r="M212" s="37">
        <v>53609687919</v>
      </c>
      <c r="N212" s="38"/>
      <c r="O212" s="36">
        <f>SUM(P212:Q212)</f>
        <v>740413315808</v>
      </c>
      <c r="P212" s="37">
        <v>9703001992</v>
      </c>
      <c r="Q212" s="37">
        <v>730710313816</v>
      </c>
      <c r="R212" s="36">
        <f>SUM(S212:Y212)</f>
        <v>16632599147988</v>
      </c>
      <c r="S212" s="37">
        <v>10487792374489</v>
      </c>
      <c r="T212" s="37">
        <v>1806839574348</v>
      </c>
      <c r="U212" s="37">
        <v>3431524838009</v>
      </c>
      <c r="V212" s="37">
        <v>4866443536199</v>
      </c>
      <c r="W212" s="37">
        <v>176349846718</v>
      </c>
      <c r="X212" s="37">
        <v>79672258026</v>
      </c>
      <c r="Y212" s="37">
        <v>-4216023279801</v>
      </c>
      <c r="Z212" s="36">
        <f>SUM(AA212)</f>
        <v>0</v>
      </c>
      <c r="AA212" s="38"/>
      <c r="AB212" s="36">
        <f>SUM(AC212:AF212)</f>
        <v>107176048781</v>
      </c>
      <c r="AC212" s="37">
        <v>2652511712</v>
      </c>
      <c r="AD212" s="37">
        <v>55706810740</v>
      </c>
      <c r="AE212" s="37">
        <v>5597931528</v>
      </c>
      <c r="AF212" s="37">
        <v>43218794801</v>
      </c>
      <c r="AG212" s="36">
        <f>SUM(AH212)</f>
        <v>0</v>
      </c>
      <c r="AH212" s="38"/>
      <c r="AI212" s="35">
        <f>AJ212+AQ212+AT212</f>
        <v>75442237753</v>
      </c>
      <c r="AJ212" s="36">
        <f>SUM(AK212:AP212)</f>
        <v>75442237753</v>
      </c>
      <c r="AK212" s="37">
        <v>3321756777</v>
      </c>
      <c r="AL212" s="38"/>
      <c r="AM212" s="38"/>
      <c r="AN212" s="37">
        <v>9251506806</v>
      </c>
      <c r="AO212" s="37">
        <v>60683649099</v>
      </c>
      <c r="AP212" s="37">
        <v>2185325071</v>
      </c>
      <c r="AQ212" s="36">
        <f>SUM(AR212:AS212)</f>
        <v>0</v>
      </c>
      <c r="AR212" s="38"/>
      <c r="AS212" s="38"/>
      <c r="AT212" s="36">
        <f>AU212</f>
        <v>0</v>
      </c>
      <c r="AU212" s="38"/>
      <c r="AV212" s="35">
        <f>AW212</f>
        <v>18083971328723</v>
      </c>
      <c r="AW212" s="36">
        <f>SUM(AX212:AY212)</f>
        <v>18083971328723</v>
      </c>
      <c r="AX212" s="37">
        <v>18083971328723</v>
      </c>
      <c r="AY212" s="38"/>
      <c r="AZ212" s="39">
        <f>E212-(AI212+AV212)</f>
        <v>0</v>
      </c>
    </row>
    <row r="213" spans="1:52" x14ac:dyDescent="0.25">
      <c r="A213" s="32" t="s">
        <v>460</v>
      </c>
      <c r="B213" s="33" t="s">
        <v>461</v>
      </c>
      <c r="C213" s="34" t="s">
        <v>1152</v>
      </c>
      <c r="D213" s="34" t="s">
        <v>1151</v>
      </c>
      <c r="E213" s="35">
        <f>F213+O213+R213+Z213+AB213+AG213</f>
        <v>11719105713695.174</v>
      </c>
      <c r="F213" s="36">
        <f>SUM(G213:N213)</f>
        <v>240665196107.63879</v>
      </c>
      <c r="G213" s="37">
        <v>110034922658.26001</v>
      </c>
      <c r="H213" s="38"/>
      <c r="I213" s="37">
        <v>98712205727.12001</v>
      </c>
      <c r="J213" s="38"/>
      <c r="K213" s="38"/>
      <c r="L213" s="37">
        <v>1077917935.6087999</v>
      </c>
      <c r="M213" s="37">
        <v>30840149786.650002</v>
      </c>
      <c r="N213" s="38"/>
      <c r="O213" s="36">
        <f>SUM(P213:Q213)</f>
        <v>711315864249.31006</v>
      </c>
      <c r="P213" s="38"/>
      <c r="Q213" s="37">
        <v>711315864249.31006</v>
      </c>
      <c r="R213" s="36">
        <f>SUM(S213:Y213)</f>
        <v>10741335714991.244</v>
      </c>
      <c r="S213" s="37">
        <v>8031138447064.2461</v>
      </c>
      <c r="T213" s="37">
        <v>844072898324.13916</v>
      </c>
      <c r="U213" s="37">
        <v>1953824799967.75</v>
      </c>
      <c r="V213" s="37">
        <v>1125764517321.8201</v>
      </c>
      <c r="W213" s="37">
        <v>66416124770.940002</v>
      </c>
      <c r="X213" s="37">
        <v>66462115903</v>
      </c>
      <c r="Y213" s="37">
        <v>-1346343188360.6501</v>
      </c>
      <c r="Z213" s="36">
        <f>SUM(AA213)</f>
        <v>0</v>
      </c>
      <c r="AA213" s="38"/>
      <c r="AB213" s="36">
        <f>SUM(AC213:AF213)</f>
        <v>25788938346.980999</v>
      </c>
      <c r="AC213" s="37">
        <v>313735524</v>
      </c>
      <c r="AD213" s="37">
        <v>5674961102</v>
      </c>
      <c r="AE213" s="37">
        <v>6200155634.9799995</v>
      </c>
      <c r="AF213" s="37">
        <v>13600086086.000999</v>
      </c>
      <c r="AG213" s="36">
        <f>SUM(AH213)</f>
        <v>0</v>
      </c>
      <c r="AH213" s="38"/>
      <c r="AI213" s="35">
        <f>AJ213+AQ213+AT213</f>
        <v>59098147412.454002</v>
      </c>
      <c r="AJ213" s="36">
        <f>SUM(AK213:AP213)</f>
        <v>59098147412.454002</v>
      </c>
      <c r="AK213" s="38"/>
      <c r="AL213" s="37">
        <v>25841104.350000001</v>
      </c>
      <c r="AM213" s="37">
        <v>444471933.32999998</v>
      </c>
      <c r="AN213" s="37">
        <v>9852543537.7740002</v>
      </c>
      <c r="AO213" s="37">
        <v>31326081640</v>
      </c>
      <c r="AP213" s="37">
        <v>17449209197</v>
      </c>
      <c r="AQ213" s="36">
        <f>SUM(AR213:AS213)</f>
        <v>0</v>
      </c>
      <c r="AR213" s="38"/>
      <c r="AS213" s="38"/>
      <c r="AT213" s="36">
        <f>AU213</f>
        <v>0</v>
      </c>
      <c r="AU213" s="38"/>
      <c r="AV213" s="35">
        <f>AW213</f>
        <v>11660007566282.721</v>
      </c>
      <c r="AW213" s="36">
        <f>SUM(AX213:AY213)</f>
        <v>11660007566282.721</v>
      </c>
      <c r="AX213" s="37">
        <v>11660007566282.721</v>
      </c>
      <c r="AY213" s="38"/>
      <c r="AZ213" s="39">
        <f>E213-(AI213+AV213)</f>
        <v>0</v>
      </c>
    </row>
    <row r="214" spans="1:52" x14ac:dyDescent="0.25">
      <c r="A214" s="32" t="s">
        <v>462</v>
      </c>
      <c r="B214" s="33" t="s">
        <v>463</v>
      </c>
      <c r="C214" s="34" t="s">
        <v>1150</v>
      </c>
      <c r="D214" s="34" t="s">
        <v>1151</v>
      </c>
      <c r="E214" s="35">
        <f>F214+O214+R214+Z214+AB214+AG214</f>
        <v>2417612856682.8696</v>
      </c>
      <c r="F214" s="36">
        <f>SUM(G214:N214)</f>
        <v>309520016819.94</v>
      </c>
      <c r="G214" s="37">
        <v>143906714598.75</v>
      </c>
      <c r="H214" s="37">
        <v>95823154000</v>
      </c>
      <c r="I214" s="37">
        <v>49959227481.129997</v>
      </c>
      <c r="J214" s="38"/>
      <c r="K214" s="38"/>
      <c r="L214" s="37">
        <v>744396656.69000006</v>
      </c>
      <c r="M214" s="37">
        <v>19086524083.369999</v>
      </c>
      <c r="N214" s="38"/>
      <c r="O214" s="36">
        <f>SUM(P214:Q214)</f>
        <v>88325634058</v>
      </c>
      <c r="P214" s="38"/>
      <c r="Q214" s="37">
        <v>88325634058</v>
      </c>
      <c r="R214" s="36">
        <f>SUM(S214:Y214)</f>
        <v>1905953731338.1499</v>
      </c>
      <c r="S214" s="37">
        <v>881595123751.57996</v>
      </c>
      <c r="T214" s="37">
        <v>482750133261.01001</v>
      </c>
      <c r="U214" s="37">
        <v>619344740186</v>
      </c>
      <c r="V214" s="37">
        <v>665571137011.80005</v>
      </c>
      <c r="W214" s="37">
        <v>17668646649.200001</v>
      </c>
      <c r="X214" s="37">
        <v>4891463387</v>
      </c>
      <c r="Y214" s="37">
        <v>-765867512908.43994</v>
      </c>
      <c r="Z214" s="36">
        <f>SUM(AA214)</f>
        <v>0</v>
      </c>
      <c r="AA214" s="38"/>
      <c r="AB214" s="36">
        <f>SUM(AC214:AF214)</f>
        <v>113813474466.78</v>
      </c>
      <c r="AC214" s="38"/>
      <c r="AD214" s="37">
        <v>28353234642.860001</v>
      </c>
      <c r="AE214" s="37">
        <v>1280147800</v>
      </c>
      <c r="AF214" s="37">
        <v>84180092023.919998</v>
      </c>
      <c r="AG214" s="36">
        <f>SUM(AH214)</f>
        <v>0</v>
      </c>
      <c r="AH214" s="38"/>
      <c r="AI214" s="35">
        <f>AJ214+AQ214+AT214</f>
        <v>32689665441</v>
      </c>
      <c r="AJ214" s="36">
        <f>SUM(AK214:AP214)</f>
        <v>32689665441</v>
      </c>
      <c r="AK214" s="38"/>
      <c r="AL214" s="38"/>
      <c r="AM214" s="38"/>
      <c r="AN214" s="37">
        <v>1963274886</v>
      </c>
      <c r="AO214" s="37">
        <v>30608526954</v>
      </c>
      <c r="AP214" s="37">
        <v>117863601</v>
      </c>
      <c r="AQ214" s="36">
        <f>SUM(AR214:AS214)</f>
        <v>0</v>
      </c>
      <c r="AR214" s="38"/>
      <c r="AS214" s="38"/>
      <c r="AT214" s="36">
        <f>AU214</f>
        <v>0</v>
      </c>
      <c r="AU214" s="38"/>
      <c r="AV214" s="35">
        <f>AW214</f>
        <v>2384923191241.8999</v>
      </c>
      <c r="AW214" s="36">
        <f>SUM(AX214:AY214)</f>
        <v>2384923191241.8999</v>
      </c>
      <c r="AX214" s="38"/>
      <c r="AY214" s="37">
        <v>2384923191241.8999</v>
      </c>
      <c r="AZ214" s="39">
        <f>E214-(AI214+AV214)</f>
        <v>-3.02734375E-2</v>
      </c>
    </row>
    <row r="215" spans="1:52" x14ac:dyDescent="0.25">
      <c r="A215" s="32" t="s">
        <v>464</v>
      </c>
      <c r="B215" s="33" t="s">
        <v>1164</v>
      </c>
      <c r="C215" s="34" t="s">
        <v>1150</v>
      </c>
      <c r="D215" s="34" t="s">
        <v>1151</v>
      </c>
      <c r="E215" s="35">
        <f>F215+O215+R215+Z215+AB215+AG215</f>
        <v>10384581587538.781</v>
      </c>
      <c r="F215" s="36">
        <f>SUM(G215:N215)</f>
        <v>565036388454.07007</v>
      </c>
      <c r="G215" s="37">
        <v>433555460454.41998</v>
      </c>
      <c r="H215" s="38"/>
      <c r="I215" s="37">
        <v>8721434107.5100021</v>
      </c>
      <c r="J215" s="38"/>
      <c r="K215" s="38"/>
      <c r="L215" s="37">
        <v>680855777.20000005</v>
      </c>
      <c r="M215" s="37">
        <v>122078638114.94</v>
      </c>
      <c r="N215" s="38"/>
      <c r="O215" s="36">
        <f>SUM(P215:Q215)</f>
        <v>1353575720335.48</v>
      </c>
      <c r="P215" s="37">
        <v>14400248643.18</v>
      </c>
      <c r="Q215" s="37">
        <v>1339175471692.3</v>
      </c>
      <c r="R215" s="36">
        <f>SUM(S215:Y215)</f>
        <v>7872445226240.3213</v>
      </c>
      <c r="S215" s="37">
        <v>3563143798663</v>
      </c>
      <c r="T215" s="37">
        <v>1257965724234.3</v>
      </c>
      <c r="U215" s="37">
        <v>2853277179121.1001</v>
      </c>
      <c r="V215" s="37">
        <v>3056004711149.6001</v>
      </c>
      <c r="W215" s="37">
        <v>296525642342.21997</v>
      </c>
      <c r="X215" s="37">
        <v>89827616353.399994</v>
      </c>
      <c r="Y215" s="37">
        <v>-3244299445623.2998</v>
      </c>
      <c r="Z215" s="36">
        <f>SUM(AA215)</f>
        <v>0</v>
      </c>
      <c r="AA215" s="38"/>
      <c r="AB215" s="36">
        <f>SUM(AC215:AF215)</f>
        <v>593524252508.91003</v>
      </c>
      <c r="AC215" s="38"/>
      <c r="AD215" s="37">
        <v>325881130128.87</v>
      </c>
      <c r="AE215" s="37">
        <v>74340011191</v>
      </c>
      <c r="AF215" s="37">
        <v>193303111189.04001</v>
      </c>
      <c r="AG215" s="36">
        <f>SUM(AH215)</f>
        <v>0</v>
      </c>
      <c r="AH215" s="38"/>
      <c r="AI215" s="35">
        <f>AJ215+AQ215+AT215</f>
        <v>41219264667.610001</v>
      </c>
      <c r="AJ215" s="36">
        <f>SUM(AK215:AP215)</f>
        <v>41219264667.610001</v>
      </c>
      <c r="AK215" s="37">
        <v>15648328066.940001</v>
      </c>
      <c r="AL215" s="38"/>
      <c r="AM215" s="38"/>
      <c r="AN215" s="37">
        <v>4493192975.6700001</v>
      </c>
      <c r="AO215" s="37">
        <v>3117387223</v>
      </c>
      <c r="AP215" s="37">
        <v>17960356402</v>
      </c>
      <c r="AQ215" s="36">
        <f>SUM(AR215:AS215)</f>
        <v>0</v>
      </c>
      <c r="AR215" s="38"/>
      <c r="AS215" s="38"/>
      <c r="AT215" s="36">
        <f>AU215</f>
        <v>0</v>
      </c>
      <c r="AU215" s="38"/>
      <c r="AV215" s="35">
        <f>AW215</f>
        <v>10343362322871</v>
      </c>
      <c r="AW215" s="36">
        <f>SUM(AX215:AY215)</f>
        <v>10343362322871</v>
      </c>
      <c r="AX215" s="37">
        <v>10343362322871</v>
      </c>
      <c r="AY215" s="38"/>
      <c r="AZ215" s="39">
        <f>E215-(AI215+AV215)</f>
        <v>0.171875</v>
      </c>
    </row>
    <row r="216" spans="1:52" x14ac:dyDescent="0.25">
      <c r="A216" s="40" t="s">
        <v>465</v>
      </c>
      <c r="B216" s="33" t="s">
        <v>466</v>
      </c>
      <c r="C216" s="34" t="s">
        <v>1152</v>
      </c>
      <c r="D216" s="34" t="s">
        <v>1151</v>
      </c>
      <c r="E216" s="35">
        <f>F216+O216+R216+Z216+AB216+AG216</f>
        <v>3441854428111.3003</v>
      </c>
      <c r="F216" s="36">
        <f>SUM(G216:N216)</f>
        <v>371244314878.66003</v>
      </c>
      <c r="G216" s="37">
        <v>234221742886.54001</v>
      </c>
      <c r="H216" s="38"/>
      <c r="I216" s="37">
        <v>82136854476.850006</v>
      </c>
      <c r="J216" s="38"/>
      <c r="K216" s="38"/>
      <c r="L216" s="37">
        <v>1155845948.3900001</v>
      </c>
      <c r="M216" s="37">
        <v>53729871566.879997</v>
      </c>
      <c r="N216" s="38"/>
      <c r="O216" s="36">
        <f>SUM(P216:Q216)</f>
        <v>350211800815.79999</v>
      </c>
      <c r="P216" s="38"/>
      <c r="Q216" s="37">
        <v>350211800815.79999</v>
      </c>
      <c r="R216" s="36">
        <f>SUM(S216:Y216)</f>
        <v>2708023206446.6802</v>
      </c>
      <c r="S216" s="37">
        <v>518697554092</v>
      </c>
      <c r="T216" s="37">
        <v>795637620715.68994</v>
      </c>
      <c r="U216" s="37">
        <v>1322393411270.1699</v>
      </c>
      <c r="V216" s="37">
        <v>2279618395258.8999</v>
      </c>
      <c r="W216" s="37">
        <v>76633860413.699997</v>
      </c>
      <c r="X216" s="38"/>
      <c r="Y216" s="37">
        <v>-2284957635303.7798</v>
      </c>
      <c r="Z216" s="36">
        <f>SUM(AA216)</f>
        <v>0</v>
      </c>
      <c r="AA216" s="38"/>
      <c r="AB216" s="36">
        <f>SUM(AC216:AF216)</f>
        <v>12375105970.160002</v>
      </c>
      <c r="AC216" s="37">
        <v>15311414</v>
      </c>
      <c r="AD216" s="38"/>
      <c r="AE216" s="37">
        <v>11564589025.710001</v>
      </c>
      <c r="AF216" s="37">
        <v>795205530.45000005</v>
      </c>
      <c r="AG216" s="36">
        <f>SUM(AH216)</f>
        <v>0</v>
      </c>
      <c r="AH216" s="38"/>
      <c r="AI216" s="35">
        <f>AJ216+AQ216+AT216</f>
        <v>37329954705.470001</v>
      </c>
      <c r="AJ216" s="36">
        <f>SUM(AK216:AP216)</f>
        <v>37329954705.470001</v>
      </c>
      <c r="AK216" s="37">
        <v>29213107</v>
      </c>
      <c r="AL216" s="38"/>
      <c r="AM216" s="38"/>
      <c r="AN216" s="37">
        <v>2097987840.47</v>
      </c>
      <c r="AO216" s="37">
        <v>35202753758</v>
      </c>
      <c r="AP216" s="38"/>
      <c r="AQ216" s="36">
        <f>SUM(AR216:AS216)</f>
        <v>0</v>
      </c>
      <c r="AR216" s="38"/>
      <c r="AS216" s="38"/>
      <c r="AT216" s="36">
        <f>AU216</f>
        <v>0</v>
      </c>
      <c r="AU216" s="38"/>
      <c r="AV216" s="35">
        <f>AW216</f>
        <v>3409089787072.8398</v>
      </c>
      <c r="AW216" s="36">
        <f>SUM(AX216:AY216)</f>
        <v>3409089787072.8398</v>
      </c>
      <c r="AX216" s="37">
        <v>3409089787072.8398</v>
      </c>
      <c r="AY216" s="38"/>
      <c r="AZ216" s="39">
        <f>E216-(AI216+AV216)</f>
        <v>-4565313667.0097656</v>
      </c>
    </row>
    <row r="217" spans="1:52" x14ac:dyDescent="0.25">
      <c r="A217" s="40" t="s">
        <v>467</v>
      </c>
      <c r="B217" s="33" t="s">
        <v>468</v>
      </c>
      <c r="C217" s="34" t="s">
        <v>1152</v>
      </c>
      <c r="D217" s="34" t="s">
        <v>1151</v>
      </c>
      <c r="E217" s="35">
        <f>F217+O217+R217+Z217+AB217+AG217</f>
        <v>3031266301154.3003</v>
      </c>
      <c r="F217" s="36">
        <f>SUM(G217:N217)</f>
        <v>263291863651.97003</v>
      </c>
      <c r="G217" s="37">
        <v>173987672939.63</v>
      </c>
      <c r="H217" s="38"/>
      <c r="I217" s="37">
        <v>35297892703.760002</v>
      </c>
      <c r="J217" s="38"/>
      <c r="K217" s="38"/>
      <c r="L217" s="38"/>
      <c r="M217" s="37">
        <v>54006298008.580002</v>
      </c>
      <c r="N217" s="38"/>
      <c r="O217" s="36">
        <f>SUM(P217:Q217)</f>
        <v>262721098311.34</v>
      </c>
      <c r="P217" s="38"/>
      <c r="Q217" s="37">
        <v>262721098311.34</v>
      </c>
      <c r="R217" s="36">
        <f>SUM(S217:Y217)</f>
        <v>2334456968638</v>
      </c>
      <c r="S217" s="37">
        <v>633523669052</v>
      </c>
      <c r="T217" s="37">
        <v>500275520488.19</v>
      </c>
      <c r="U217" s="37">
        <v>1017600966763.8</v>
      </c>
      <c r="V217" s="37">
        <v>1189455918454.6001</v>
      </c>
      <c r="W217" s="37">
        <v>48008889388.139999</v>
      </c>
      <c r="X217" s="37">
        <v>55026013591.970001</v>
      </c>
      <c r="Y217" s="37">
        <v>-1109434009100.7</v>
      </c>
      <c r="Z217" s="36">
        <f>SUM(AA217)</f>
        <v>0</v>
      </c>
      <c r="AA217" s="38"/>
      <c r="AB217" s="36">
        <f>SUM(AC217:AF217)</f>
        <v>170796370552.99002</v>
      </c>
      <c r="AC217" s="38"/>
      <c r="AD217" s="37">
        <v>188750000</v>
      </c>
      <c r="AE217" s="37">
        <v>22172690329.599998</v>
      </c>
      <c r="AF217" s="37">
        <v>148434930223.39001</v>
      </c>
      <c r="AG217" s="36">
        <f>SUM(AH217)</f>
        <v>0</v>
      </c>
      <c r="AH217" s="38"/>
      <c r="AI217" s="35">
        <f>AJ217+AQ217+AT217</f>
        <v>18357271815.029999</v>
      </c>
      <c r="AJ217" s="36">
        <f>SUM(AK217:AP217)</f>
        <v>18357271815.029999</v>
      </c>
      <c r="AK217" s="37">
        <v>1290750944</v>
      </c>
      <c r="AL217" s="38"/>
      <c r="AM217" s="38"/>
      <c r="AN217" s="37">
        <v>1258346129.03</v>
      </c>
      <c r="AO217" s="37">
        <v>14435402367</v>
      </c>
      <c r="AP217" s="37">
        <v>1372772375</v>
      </c>
      <c r="AQ217" s="36">
        <f>SUM(AR217:AS217)</f>
        <v>0</v>
      </c>
      <c r="AR217" s="38"/>
      <c r="AS217" s="38"/>
      <c r="AT217" s="36">
        <f>AU217</f>
        <v>0</v>
      </c>
      <c r="AU217" s="38"/>
      <c r="AV217" s="35">
        <f>AW217</f>
        <v>3012909029339.2998</v>
      </c>
      <c r="AW217" s="36">
        <f>SUM(AX217:AY217)</f>
        <v>3012909029339.2998</v>
      </c>
      <c r="AX217" s="37">
        <v>3012909029339.2998</v>
      </c>
      <c r="AY217" s="38"/>
      <c r="AZ217" s="39">
        <f>E217-(AI217+AV217)</f>
        <v>-2.9296875E-2</v>
      </c>
    </row>
    <row r="218" spans="1:52" x14ac:dyDescent="0.25">
      <c r="A218" s="40" t="s">
        <v>469</v>
      </c>
      <c r="B218" s="33" t="s">
        <v>470</v>
      </c>
      <c r="C218" s="34" t="s">
        <v>1152</v>
      </c>
      <c r="D218" s="34" t="s">
        <v>1151</v>
      </c>
      <c r="E218" s="35">
        <f>F218+O218+R218+Z218+AB218+AG218</f>
        <v>2371620969473.0703</v>
      </c>
      <c r="F218" s="36">
        <f>SUM(G218:N218)</f>
        <v>140263644994.14001</v>
      </c>
      <c r="G218" s="37">
        <v>95255409685.320007</v>
      </c>
      <c r="H218" s="38"/>
      <c r="I218" s="37">
        <v>27801865007.310001</v>
      </c>
      <c r="J218" s="38"/>
      <c r="K218" s="38"/>
      <c r="L218" s="38"/>
      <c r="M218" s="37">
        <v>17206370301.509998</v>
      </c>
      <c r="N218" s="38"/>
      <c r="O218" s="36">
        <f>SUM(P218:Q218)</f>
        <v>207392878939.48001</v>
      </c>
      <c r="P218" s="38"/>
      <c r="Q218" s="37">
        <v>207392878939.48001</v>
      </c>
      <c r="R218" s="36">
        <f>SUM(S218:Y218)</f>
        <v>2004719715211.4502</v>
      </c>
      <c r="S218" s="37">
        <v>293222657319</v>
      </c>
      <c r="T218" s="37">
        <v>458844162453</v>
      </c>
      <c r="U218" s="37">
        <v>852767113382.30005</v>
      </c>
      <c r="V218" s="37">
        <v>1247578825191.3999</v>
      </c>
      <c r="W218" s="37">
        <v>59119340265</v>
      </c>
      <c r="X218" s="37">
        <v>258564974359.75</v>
      </c>
      <c r="Y218" s="37">
        <v>-1165377357759</v>
      </c>
      <c r="Z218" s="36">
        <f>SUM(AA218)</f>
        <v>0</v>
      </c>
      <c r="AA218" s="38"/>
      <c r="AB218" s="36">
        <f>SUM(AC218:AF218)</f>
        <v>19244730328</v>
      </c>
      <c r="AC218" s="38"/>
      <c r="AD218" s="38"/>
      <c r="AE218" s="37">
        <v>1115600679</v>
      </c>
      <c r="AF218" s="37">
        <v>18129129649</v>
      </c>
      <c r="AG218" s="36">
        <f>SUM(AH218)</f>
        <v>0</v>
      </c>
      <c r="AH218" s="38"/>
      <c r="AI218" s="35">
        <f>AJ218+AQ218+AT218</f>
        <v>20501149331.82</v>
      </c>
      <c r="AJ218" s="36">
        <f>SUM(AK218:AP218)</f>
        <v>20501149331.82</v>
      </c>
      <c r="AK218" s="38"/>
      <c r="AL218" s="38"/>
      <c r="AM218" s="37">
        <v>1451368665</v>
      </c>
      <c r="AN218" s="37">
        <v>29792573.82</v>
      </c>
      <c r="AO218" s="37">
        <v>739837778</v>
      </c>
      <c r="AP218" s="37">
        <v>18280150315</v>
      </c>
      <c r="AQ218" s="36">
        <f>SUM(AR218:AS218)</f>
        <v>0</v>
      </c>
      <c r="AR218" s="38"/>
      <c r="AS218" s="38"/>
      <c r="AT218" s="36">
        <f>AU218</f>
        <v>0</v>
      </c>
      <c r="AU218" s="38"/>
      <c r="AV218" s="35">
        <f>AW218</f>
        <v>2351119820141.2002</v>
      </c>
      <c r="AW218" s="36">
        <f>SUM(AX218:AY218)</f>
        <v>2351119820141.2002</v>
      </c>
      <c r="AX218" s="37">
        <v>2351119820141.2002</v>
      </c>
      <c r="AY218" s="38"/>
      <c r="AZ218" s="39">
        <f>E218-(AI218+AV218)</f>
        <v>5.029296875E-2</v>
      </c>
    </row>
    <row r="219" spans="1:52" x14ac:dyDescent="0.25">
      <c r="A219" s="40" t="s">
        <v>471</v>
      </c>
      <c r="B219" s="33" t="s">
        <v>472</v>
      </c>
      <c r="C219" s="34" t="s">
        <v>1152</v>
      </c>
      <c r="D219" s="34" t="s">
        <v>1151</v>
      </c>
      <c r="E219" s="35">
        <f>F219+O219+R219+Z219+AB219+AG219</f>
        <v>4889673225382.2705</v>
      </c>
      <c r="F219" s="36">
        <f>SUM(G219:N219)</f>
        <v>573862905840.5199</v>
      </c>
      <c r="G219" s="37">
        <v>398587107878.77997</v>
      </c>
      <c r="H219" s="38"/>
      <c r="I219" s="37">
        <v>130669208368.41</v>
      </c>
      <c r="J219" s="38"/>
      <c r="K219" s="38"/>
      <c r="L219" s="37">
        <v>842992151.00999999</v>
      </c>
      <c r="M219" s="37">
        <v>43763597442.319992</v>
      </c>
      <c r="N219" s="38"/>
      <c r="O219" s="36">
        <f>SUM(P219:Q219)</f>
        <v>641218616323.84009</v>
      </c>
      <c r="P219" s="37">
        <v>49119957453.559998</v>
      </c>
      <c r="Q219" s="37">
        <v>592098658870.28003</v>
      </c>
      <c r="R219" s="36">
        <f>SUM(S219:Y219)</f>
        <v>3522810268282.791</v>
      </c>
      <c r="S219" s="37">
        <v>884548891569.26001</v>
      </c>
      <c r="T219" s="37">
        <v>895521795002.03979</v>
      </c>
      <c r="U219" s="37">
        <v>1352689478288.1201</v>
      </c>
      <c r="V219" s="37">
        <v>1675160074572.7703</v>
      </c>
      <c r="W219" s="37">
        <v>98297865953.039993</v>
      </c>
      <c r="X219" s="37">
        <v>85116392918.860001</v>
      </c>
      <c r="Y219" s="37">
        <v>-1468524230021.3</v>
      </c>
      <c r="Z219" s="36">
        <f>SUM(AA219)</f>
        <v>0</v>
      </c>
      <c r="AA219" s="38"/>
      <c r="AB219" s="36">
        <f>SUM(AC219:AF219)</f>
        <v>151781434935.12</v>
      </c>
      <c r="AC219" s="37">
        <v>370336250</v>
      </c>
      <c r="AD219" s="37">
        <v>272874000</v>
      </c>
      <c r="AE219" s="37">
        <v>13897613179.639999</v>
      </c>
      <c r="AF219" s="37">
        <v>137240611505.48</v>
      </c>
      <c r="AG219" s="36">
        <f>SUM(AH219)</f>
        <v>0</v>
      </c>
      <c r="AH219" s="38"/>
      <c r="AI219" s="35">
        <f>AJ219+AQ219+AT219</f>
        <v>7817933047.79</v>
      </c>
      <c r="AJ219" s="36">
        <f>SUM(AK219:AP219)</f>
        <v>7817933047.79</v>
      </c>
      <c r="AK219" s="37">
        <v>2125000</v>
      </c>
      <c r="AL219" s="38"/>
      <c r="AM219" s="37">
        <v>3876631000</v>
      </c>
      <c r="AN219" s="37">
        <v>950055108.14999998</v>
      </c>
      <c r="AO219" s="37">
        <v>2989121939.6400003</v>
      </c>
      <c r="AP219" s="38"/>
      <c r="AQ219" s="36">
        <f>SUM(AR219:AS219)</f>
        <v>0</v>
      </c>
      <c r="AR219" s="38"/>
      <c r="AS219" s="38"/>
      <c r="AT219" s="36">
        <f>AU219</f>
        <v>0</v>
      </c>
      <c r="AU219" s="38"/>
      <c r="AV219" s="35">
        <f>AW219</f>
        <v>4881855292334.4805</v>
      </c>
      <c r="AW219" s="36">
        <f>SUM(AX219:AY219)</f>
        <v>4881855292334.4805</v>
      </c>
      <c r="AX219" s="37">
        <v>4881855292334.4805</v>
      </c>
      <c r="AY219" s="38"/>
      <c r="AZ219" s="39">
        <f>E219-(AI219+AV219)</f>
        <v>0</v>
      </c>
    </row>
    <row r="220" spans="1:52" x14ac:dyDescent="0.25">
      <c r="A220" s="40" t="s">
        <v>473</v>
      </c>
      <c r="B220" s="33" t="s">
        <v>474</v>
      </c>
      <c r="C220" s="34" t="s">
        <v>1152</v>
      </c>
      <c r="D220" s="34" t="s">
        <v>1151</v>
      </c>
      <c r="E220" s="35">
        <f>F220+O220+R220+Z220+AB220+AG220</f>
        <v>4246893437243.1602</v>
      </c>
      <c r="F220" s="36">
        <f>SUM(G220:N220)</f>
        <v>351153371463.12994</v>
      </c>
      <c r="G220" s="37">
        <v>220691158612.32999</v>
      </c>
      <c r="H220" s="38"/>
      <c r="I220" s="37">
        <v>92135141608.130005</v>
      </c>
      <c r="J220" s="38"/>
      <c r="K220" s="38"/>
      <c r="L220" s="37">
        <v>1603287437.6800001</v>
      </c>
      <c r="M220" s="37">
        <v>36723783804.989998</v>
      </c>
      <c r="N220" s="38"/>
      <c r="O220" s="36">
        <f>SUM(P220:Q220)</f>
        <v>532648848218.23999</v>
      </c>
      <c r="P220" s="38"/>
      <c r="Q220" s="37">
        <v>532648848218.23999</v>
      </c>
      <c r="R220" s="36">
        <f>SUM(S220:Y220)</f>
        <v>3318709338012.8804</v>
      </c>
      <c r="S220" s="37">
        <v>1884638446869.2</v>
      </c>
      <c r="T220" s="37">
        <v>754164705849.32996</v>
      </c>
      <c r="U220" s="37">
        <v>1076780987891.5</v>
      </c>
      <c r="V220" s="37">
        <v>2108434251782.8</v>
      </c>
      <c r="W220" s="37">
        <v>41148254654.970001</v>
      </c>
      <c r="X220" s="37">
        <v>22997204784.98</v>
      </c>
      <c r="Y220" s="37">
        <v>-2569454513819.8999</v>
      </c>
      <c r="Z220" s="36">
        <f>SUM(AA220)</f>
        <v>0</v>
      </c>
      <c r="AA220" s="38"/>
      <c r="AB220" s="36">
        <f>SUM(AC220:AF220)</f>
        <v>44381879548.910004</v>
      </c>
      <c r="AC220" s="37">
        <v>1552080600</v>
      </c>
      <c r="AD220" s="37">
        <v>7269300000</v>
      </c>
      <c r="AE220" s="37">
        <v>27404372979.080002</v>
      </c>
      <c r="AF220" s="37">
        <v>8156125969.8299999</v>
      </c>
      <c r="AG220" s="36">
        <f>SUM(AH220)</f>
        <v>0</v>
      </c>
      <c r="AH220" s="38"/>
      <c r="AI220" s="35">
        <f>AJ220+AQ220+AT220</f>
        <v>12009874122</v>
      </c>
      <c r="AJ220" s="36">
        <f>SUM(AK220:AP220)</f>
        <v>12009874122</v>
      </c>
      <c r="AK220" s="37">
        <v>3054754868</v>
      </c>
      <c r="AL220" s="38"/>
      <c r="AM220" s="38"/>
      <c r="AN220" s="37">
        <v>2439982267</v>
      </c>
      <c r="AO220" s="37">
        <v>6515136987</v>
      </c>
      <c r="AP220" s="38"/>
      <c r="AQ220" s="36">
        <f>SUM(AR220:AS220)</f>
        <v>0</v>
      </c>
      <c r="AR220" s="38"/>
      <c r="AS220" s="38"/>
      <c r="AT220" s="36">
        <f>AU220</f>
        <v>0</v>
      </c>
      <c r="AU220" s="38"/>
      <c r="AV220" s="35">
        <f>AW220</f>
        <v>4234883563121.7002</v>
      </c>
      <c r="AW220" s="36">
        <f>SUM(AX220:AY220)</f>
        <v>4234883563121.7002</v>
      </c>
      <c r="AX220" s="37">
        <v>4234883563121.7002</v>
      </c>
      <c r="AY220" s="38"/>
      <c r="AZ220" s="39">
        <f>E220-(AI220+AV220)</f>
        <v>-0.5400390625</v>
      </c>
    </row>
    <row r="221" spans="1:52" x14ac:dyDescent="0.25">
      <c r="A221" s="32" t="s">
        <v>475</v>
      </c>
      <c r="B221" s="33" t="s">
        <v>1165</v>
      </c>
      <c r="C221" s="34" t="s">
        <v>1150</v>
      </c>
      <c r="D221" s="34" t="s">
        <v>1151</v>
      </c>
      <c r="E221" s="35">
        <f>F221+O221+R221+Z221+AB221+AG221</f>
        <v>41619420483915.156</v>
      </c>
      <c r="F221" s="36">
        <f>SUM(G221:N221)</f>
        <v>5699696599128.9482</v>
      </c>
      <c r="G221" s="37">
        <v>4400870450776.3848</v>
      </c>
      <c r="H221" s="38"/>
      <c r="I221" s="37">
        <v>1041578949071.8672</v>
      </c>
      <c r="J221" s="38"/>
      <c r="K221" s="38"/>
      <c r="L221" s="37">
        <v>3936245114.3179002</v>
      </c>
      <c r="M221" s="37">
        <v>253310954166.37799</v>
      </c>
      <c r="N221" s="38"/>
      <c r="O221" s="36">
        <f>SUM(P221:Q221)</f>
        <v>7532817017735.3896</v>
      </c>
      <c r="P221" s="37">
        <v>188951818669.89001</v>
      </c>
      <c r="Q221" s="37">
        <v>7343865199065.5</v>
      </c>
      <c r="R221" s="36">
        <f>SUM(S221:Y221)</f>
        <v>28119338856429.82</v>
      </c>
      <c r="S221" s="37">
        <v>12919204326043</v>
      </c>
      <c r="T221" s="37">
        <v>9532800602385.5801</v>
      </c>
      <c r="U221" s="37">
        <v>10079404128686.641</v>
      </c>
      <c r="V221" s="37">
        <v>13855167304886.279</v>
      </c>
      <c r="W221" s="37">
        <v>250721842096.29898</v>
      </c>
      <c r="X221" s="37">
        <v>223233234086.01999</v>
      </c>
      <c r="Y221" s="37">
        <v>-18741192581754</v>
      </c>
      <c r="Z221" s="36">
        <f>SUM(AA221)</f>
        <v>0</v>
      </c>
      <c r="AA221" s="38"/>
      <c r="AB221" s="36">
        <f>SUM(AC221:AF221)</f>
        <v>267568010621</v>
      </c>
      <c r="AC221" s="37">
        <v>4516720737</v>
      </c>
      <c r="AD221" s="38"/>
      <c r="AE221" s="37">
        <v>108542781343</v>
      </c>
      <c r="AF221" s="37">
        <v>154508508541</v>
      </c>
      <c r="AG221" s="36">
        <f>SUM(AH221)</f>
        <v>0</v>
      </c>
      <c r="AH221" s="38"/>
      <c r="AI221" s="35">
        <f>AJ221+AQ221+AT221</f>
        <v>837245314941.76001</v>
      </c>
      <c r="AJ221" s="36">
        <f>SUM(AK221:AP221)</f>
        <v>721585270511.73999</v>
      </c>
      <c r="AK221" s="37">
        <v>31531045074</v>
      </c>
      <c r="AL221" s="38"/>
      <c r="AM221" s="37">
        <v>35751426093.650002</v>
      </c>
      <c r="AN221" s="37">
        <v>110491530541.10001</v>
      </c>
      <c r="AO221" s="37">
        <v>543811268802.98999</v>
      </c>
      <c r="AP221" s="38"/>
      <c r="AQ221" s="36">
        <f>SUM(AR221:AS221)</f>
        <v>115660044430.02</v>
      </c>
      <c r="AR221" s="37">
        <v>115660044430.02</v>
      </c>
      <c r="AS221" s="38"/>
      <c r="AT221" s="36">
        <f>AU221</f>
        <v>0</v>
      </c>
      <c r="AU221" s="38"/>
      <c r="AV221" s="35">
        <f>AW221</f>
        <v>40782175168973.266</v>
      </c>
      <c r="AW221" s="36">
        <f>SUM(AX221:AY221)</f>
        <v>40782175168973.266</v>
      </c>
      <c r="AX221" s="37">
        <v>40782175168973.266</v>
      </c>
      <c r="AY221" s="38"/>
      <c r="AZ221" s="39">
        <f>E221-(AI221+AV221)</f>
        <v>0.1328125</v>
      </c>
    </row>
    <row r="222" spans="1:52" x14ac:dyDescent="0.25">
      <c r="A222" s="40" t="s">
        <v>476</v>
      </c>
      <c r="B222" s="33" t="s">
        <v>477</v>
      </c>
      <c r="C222" s="34" t="s">
        <v>1150</v>
      </c>
      <c r="D222" s="34" t="s">
        <v>1151</v>
      </c>
      <c r="E222" s="35">
        <f>F222+O222+R222+Z222+AB222+AG222</f>
        <v>3219383015298.0601</v>
      </c>
      <c r="F222" s="36">
        <f>SUM(G222:N222)</f>
        <v>235535737266.63</v>
      </c>
      <c r="G222" s="37">
        <v>108880253305.67001</v>
      </c>
      <c r="H222" s="38"/>
      <c r="I222" s="37">
        <v>79812271660.959991</v>
      </c>
      <c r="J222" s="38"/>
      <c r="K222" s="38"/>
      <c r="L222" s="37">
        <v>398477800</v>
      </c>
      <c r="M222" s="37">
        <v>46444734500</v>
      </c>
      <c r="N222" s="38"/>
      <c r="O222" s="36">
        <f>SUM(P222:Q222)</f>
        <v>139455353425.10001</v>
      </c>
      <c r="P222" s="38"/>
      <c r="Q222" s="37">
        <v>139455353425.10001</v>
      </c>
      <c r="R222" s="36">
        <f>SUM(S222:Y222)</f>
        <v>2652540190818.4702</v>
      </c>
      <c r="S222" s="37">
        <v>758219810199</v>
      </c>
      <c r="T222" s="37">
        <v>687204263244.45007</v>
      </c>
      <c r="U222" s="37">
        <v>1219721826517</v>
      </c>
      <c r="V222" s="37">
        <v>2304999832528.9902</v>
      </c>
      <c r="W222" s="37">
        <v>5614881110</v>
      </c>
      <c r="X222" s="37">
        <v>46626997545</v>
      </c>
      <c r="Y222" s="37">
        <v>-2369847420325.9702</v>
      </c>
      <c r="Z222" s="36">
        <f>SUM(AA222)</f>
        <v>0</v>
      </c>
      <c r="AA222" s="38"/>
      <c r="AB222" s="36">
        <f>SUM(AC222:AF222)</f>
        <v>191851733787.85999</v>
      </c>
      <c r="AC222" s="37">
        <v>5518438032</v>
      </c>
      <c r="AD222" s="37">
        <v>40932741534</v>
      </c>
      <c r="AE222" s="37">
        <v>1554740713</v>
      </c>
      <c r="AF222" s="37">
        <v>143845813508.85999</v>
      </c>
      <c r="AG222" s="36">
        <f>SUM(AH222)</f>
        <v>0</v>
      </c>
      <c r="AH222" s="38"/>
      <c r="AI222" s="35">
        <f>AJ222+AQ222+AT222</f>
        <v>47096830701.099998</v>
      </c>
      <c r="AJ222" s="36">
        <f>SUM(AK222:AP222)</f>
        <v>47096830701.099998</v>
      </c>
      <c r="AK222" s="38"/>
      <c r="AL222" s="38"/>
      <c r="AM222" s="38"/>
      <c r="AN222" s="37">
        <v>943184175.75</v>
      </c>
      <c r="AO222" s="37">
        <v>46153646525.349998</v>
      </c>
      <c r="AP222" s="38"/>
      <c r="AQ222" s="36">
        <f>SUM(AR222:AS222)</f>
        <v>0</v>
      </c>
      <c r="AR222" s="38"/>
      <c r="AS222" s="38"/>
      <c r="AT222" s="36">
        <f>AU222</f>
        <v>0</v>
      </c>
      <c r="AU222" s="38"/>
      <c r="AV222" s="35">
        <f>AW222</f>
        <v>3172286184596.96</v>
      </c>
      <c r="AW222" s="36">
        <f>SUM(AX222:AY222)</f>
        <v>3172286184596.96</v>
      </c>
      <c r="AX222" s="38"/>
      <c r="AY222" s="37">
        <v>3172286184596.96</v>
      </c>
      <c r="AZ222" s="39">
        <f>E222-(AI222+AV222)</f>
        <v>0</v>
      </c>
    </row>
    <row r="223" spans="1:52" x14ac:dyDescent="0.25">
      <c r="A223" s="40" t="s">
        <v>478</v>
      </c>
      <c r="B223" s="33" t="s">
        <v>479</v>
      </c>
      <c r="C223" s="34" t="s">
        <v>1150</v>
      </c>
      <c r="D223" s="34" t="s">
        <v>1151</v>
      </c>
      <c r="E223" s="35">
        <f>F223+O223+R223+Z223+AB223+AG223</f>
        <v>4413371980841.0293</v>
      </c>
      <c r="F223" s="36">
        <f>SUM(G223:N223)</f>
        <v>414636061580.77002</v>
      </c>
      <c r="G223" s="37">
        <v>188021522727.92001</v>
      </c>
      <c r="H223" s="38"/>
      <c r="I223" s="37">
        <v>161404108160.95999</v>
      </c>
      <c r="J223" s="38"/>
      <c r="K223" s="38"/>
      <c r="L223" s="37">
        <v>3156416856.4200001</v>
      </c>
      <c r="M223" s="37">
        <v>62054013835.470001</v>
      </c>
      <c r="N223" s="38"/>
      <c r="O223" s="36">
        <f>SUM(P223:Q223)</f>
        <v>165957173911.22</v>
      </c>
      <c r="P223" s="38"/>
      <c r="Q223" s="37">
        <v>165957173911.22</v>
      </c>
      <c r="R223" s="36">
        <f>SUM(S223:Y223)</f>
        <v>3594411931231.9492</v>
      </c>
      <c r="S223" s="37">
        <v>1109499400008.25</v>
      </c>
      <c r="T223" s="37">
        <v>969771272143.76001</v>
      </c>
      <c r="U223" s="37">
        <v>1907348157119.04</v>
      </c>
      <c r="V223" s="37">
        <v>3984456320592.0698</v>
      </c>
      <c r="W223" s="37">
        <v>61664621767.519997</v>
      </c>
      <c r="X223" s="37">
        <v>21970669252.73</v>
      </c>
      <c r="Y223" s="37">
        <v>-4460298509651.4199</v>
      </c>
      <c r="Z223" s="36">
        <f>SUM(AA223)</f>
        <v>0</v>
      </c>
      <c r="AA223" s="38"/>
      <c r="AB223" s="36">
        <f>SUM(AC223:AF223)</f>
        <v>238366814117.09</v>
      </c>
      <c r="AC223" s="38"/>
      <c r="AD223" s="37">
        <v>172704889167.56</v>
      </c>
      <c r="AE223" s="37">
        <v>2555947160</v>
      </c>
      <c r="AF223" s="37">
        <v>63105977789.529999</v>
      </c>
      <c r="AG223" s="36">
        <f>SUM(AH223)</f>
        <v>0</v>
      </c>
      <c r="AH223" s="38"/>
      <c r="AI223" s="35">
        <f>AJ223+AQ223+AT223</f>
        <v>57474029977.970001</v>
      </c>
      <c r="AJ223" s="36">
        <f>SUM(AK223:AP223)</f>
        <v>57474029977.970001</v>
      </c>
      <c r="AK223" s="37">
        <v>940936943.80999994</v>
      </c>
      <c r="AL223" s="38"/>
      <c r="AM223" s="38"/>
      <c r="AN223" s="37">
        <v>1012420835.51</v>
      </c>
      <c r="AO223" s="37">
        <v>55356264143.32</v>
      </c>
      <c r="AP223" s="37">
        <v>164408055.33000001</v>
      </c>
      <c r="AQ223" s="36">
        <f>SUM(AR223:AS223)</f>
        <v>0</v>
      </c>
      <c r="AR223" s="38"/>
      <c r="AS223" s="38"/>
      <c r="AT223" s="36">
        <f>AU223</f>
        <v>0</v>
      </c>
      <c r="AU223" s="38"/>
      <c r="AV223" s="35">
        <f>AW223</f>
        <v>4355897950863.0801</v>
      </c>
      <c r="AW223" s="36">
        <f>SUM(AX223:AY223)</f>
        <v>4355897950863.0801</v>
      </c>
      <c r="AX223" s="37">
        <v>4355897950863.0801</v>
      </c>
      <c r="AY223" s="38"/>
      <c r="AZ223" s="39">
        <f>E223-(AI223+AV223)</f>
        <v>-2.05078125E-2</v>
      </c>
    </row>
    <row r="224" spans="1:52" x14ac:dyDescent="0.25">
      <c r="A224" s="40" t="s">
        <v>480</v>
      </c>
      <c r="B224" s="33" t="s">
        <v>481</v>
      </c>
      <c r="C224" s="34" t="s">
        <v>1150</v>
      </c>
      <c r="D224" s="34" t="s">
        <v>1151</v>
      </c>
      <c r="E224" s="35">
        <f>F224+O224+R224+Z224+AB224+AG224</f>
        <v>4448281215370.0898</v>
      </c>
      <c r="F224" s="36">
        <f>SUM(G224:N224)</f>
        <v>316610762673.20203</v>
      </c>
      <c r="G224" s="37">
        <v>176500198604.26202</v>
      </c>
      <c r="H224" s="38"/>
      <c r="I224" s="37">
        <v>100680217656.07001</v>
      </c>
      <c r="J224" s="38"/>
      <c r="K224" s="38"/>
      <c r="L224" s="37">
        <v>37500000</v>
      </c>
      <c r="M224" s="37">
        <v>39392846412.870003</v>
      </c>
      <c r="N224" s="38"/>
      <c r="O224" s="36">
        <f>SUM(P224:Q224)</f>
        <v>25590650548.029999</v>
      </c>
      <c r="P224" s="38"/>
      <c r="Q224" s="37">
        <v>25590650548.029999</v>
      </c>
      <c r="R224" s="36">
        <f>SUM(S224:Y224)</f>
        <v>4045586113271.0776</v>
      </c>
      <c r="S224" s="37">
        <v>760393962955.76001</v>
      </c>
      <c r="T224" s="37">
        <v>641452534758.93005</v>
      </c>
      <c r="U224" s="37">
        <v>1279983017336.1079</v>
      </c>
      <c r="V224" s="37">
        <v>3017481680892.8799</v>
      </c>
      <c r="W224" s="37">
        <v>50494857454.629997</v>
      </c>
      <c r="X224" s="37">
        <v>24091323009.119999</v>
      </c>
      <c r="Y224" s="37">
        <v>-1728311263136.3501</v>
      </c>
      <c r="Z224" s="36">
        <f>SUM(AA224)</f>
        <v>0</v>
      </c>
      <c r="AA224" s="38"/>
      <c r="AB224" s="36">
        <f>SUM(AC224:AF224)</f>
        <v>60493688877.779999</v>
      </c>
      <c r="AC224" s="37">
        <v>4748036916</v>
      </c>
      <c r="AD224" s="38"/>
      <c r="AE224" s="37">
        <v>8266639645.6400003</v>
      </c>
      <c r="AF224" s="37">
        <v>47479012316.139999</v>
      </c>
      <c r="AG224" s="36">
        <f>SUM(AH224)</f>
        <v>0</v>
      </c>
      <c r="AH224" s="38"/>
      <c r="AI224" s="35">
        <f>AJ224+AQ224+AT224</f>
        <v>35650690466.089996</v>
      </c>
      <c r="AJ224" s="36">
        <f>SUM(AK224:AP224)</f>
        <v>35650690466.089996</v>
      </c>
      <c r="AK224" s="38"/>
      <c r="AL224" s="38"/>
      <c r="AM224" s="38"/>
      <c r="AN224" s="37">
        <v>192394615.84</v>
      </c>
      <c r="AO224" s="37">
        <v>25255571370.25</v>
      </c>
      <c r="AP224" s="37">
        <v>10202724480</v>
      </c>
      <c r="AQ224" s="36">
        <f>SUM(AR224:AS224)</f>
        <v>0</v>
      </c>
      <c r="AR224" s="38"/>
      <c r="AS224" s="38"/>
      <c r="AT224" s="36">
        <f>AU224</f>
        <v>0</v>
      </c>
      <c r="AU224" s="38"/>
      <c r="AV224" s="35">
        <f>AW224</f>
        <v>4412630524904</v>
      </c>
      <c r="AW224" s="36">
        <f>SUM(AX224:AY224)</f>
        <v>4412630524904</v>
      </c>
      <c r="AX224" s="37">
        <v>4412630524904</v>
      </c>
      <c r="AY224" s="38"/>
      <c r="AZ224" s="39">
        <f>E224-(AI224+AV224)</f>
        <v>0</v>
      </c>
    </row>
    <row r="225" spans="1:52" x14ac:dyDescent="0.25">
      <c r="A225" s="40" t="s">
        <v>482</v>
      </c>
      <c r="B225" s="33" t="s">
        <v>483</v>
      </c>
      <c r="C225" s="34" t="s">
        <v>1150</v>
      </c>
      <c r="D225" s="34" t="s">
        <v>1151</v>
      </c>
      <c r="E225" s="35">
        <f>F225+O225+R225+Z225+AB225+AG225</f>
        <v>12750710236132.971</v>
      </c>
      <c r="F225" s="36">
        <f>SUM(G225:N225)</f>
        <v>2964096559364.6504</v>
      </c>
      <c r="G225" s="37">
        <v>2202808511312.2402</v>
      </c>
      <c r="H225" s="38"/>
      <c r="I225" s="37">
        <v>728072924141.73999</v>
      </c>
      <c r="J225" s="38"/>
      <c r="K225" s="38"/>
      <c r="L225" s="37">
        <v>221037256.66999999</v>
      </c>
      <c r="M225" s="37">
        <v>32994086654</v>
      </c>
      <c r="N225" s="38"/>
      <c r="O225" s="36">
        <f>SUM(P225:Q225)</f>
        <v>2677011828924.2998</v>
      </c>
      <c r="P225" s="38"/>
      <c r="Q225" s="37">
        <v>2677011828924.2998</v>
      </c>
      <c r="R225" s="36">
        <f>SUM(S225:Y225)</f>
        <v>6671922597883.1191</v>
      </c>
      <c r="S225" s="37">
        <v>2166940882854.8</v>
      </c>
      <c r="T225" s="37">
        <v>1181461907598.8999</v>
      </c>
      <c r="U225" s="37">
        <v>2021982463556.1001</v>
      </c>
      <c r="V225" s="37">
        <v>3331440726137.7998</v>
      </c>
      <c r="W225" s="37">
        <v>97068284786.639999</v>
      </c>
      <c r="X225" s="37">
        <v>215935927242.28</v>
      </c>
      <c r="Y225" s="37">
        <v>-2342907594293.3999</v>
      </c>
      <c r="Z225" s="36">
        <f>SUM(AA225)</f>
        <v>0</v>
      </c>
      <c r="AA225" s="38"/>
      <c r="AB225" s="36">
        <f>SUM(AC225:AF225)</f>
        <v>437679249960.90002</v>
      </c>
      <c r="AC225" s="37">
        <v>3190000</v>
      </c>
      <c r="AD225" s="38"/>
      <c r="AE225" s="37">
        <v>2231644261.3299999</v>
      </c>
      <c r="AF225" s="37">
        <v>435444415699.57001</v>
      </c>
      <c r="AG225" s="36">
        <f>SUM(AH225)</f>
        <v>0</v>
      </c>
      <c r="AH225" s="38"/>
      <c r="AI225" s="35">
        <f>AJ225+AQ225+AT225</f>
        <v>40465229182.459999</v>
      </c>
      <c r="AJ225" s="36">
        <f>SUM(AK225:AP225)</f>
        <v>40465229182.459999</v>
      </c>
      <c r="AK225" s="38"/>
      <c r="AL225" s="38"/>
      <c r="AM225" s="38"/>
      <c r="AN225" s="37">
        <v>2695751023.6700001</v>
      </c>
      <c r="AO225" s="38"/>
      <c r="AP225" s="37">
        <v>37769478158.790001</v>
      </c>
      <c r="AQ225" s="36">
        <f>SUM(AR225:AS225)</f>
        <v>0</v>
      </c>
      <c r="AR225" s="38"/>
      <c r="AS225" s="38"/>
      <c r="AT225" s="36">
        <f>AU225</f>
        <v>0</v>
      </c>
      <c r="AU225" s="38"/>
      <c r="AV225" s="35">
        <f>AW225</f>
        <v>12710245006950</v>
      </c>
      <c r="AW225" s="36">
        <f>SUM(AX225:AY225)</f>
        <v>12710245006950</v>
      </c>
      <c r="AX225" s="37">
        <v>12710245006950</v>
      </c>
      <c r="AY225" s="38"/>
      <c r="AZ225" s="39">
        <f>E225-(AI225+AV225)</f>
        <v>0.509765625</v>
      </c>
    </row>
    <row r="226" spans="1:52" x14ac:dyDescent="0.25">
      <c r="A226" s="40" t="s">
        <v>484</v>
      </c>
      <c r="B226" s="33" t="s">
        <v>485</v>
      </c>
      <c r="C226" s="34" t="s">
        <v>1150</v>
      </c>
      <c r="D226" s="34" t="s">
        <v>1151</v>
      </c>
      <c r="E226" s="35">
        <f>F226+O226+R226+Z226+AB226+AG226</f>
        <v>2956231735456.5703</v>
      </c>
      <c r="F226" s="36">
        <f>SUM(G226:N226)</f>
        <v>255637606426.14999</v>
      </c>
      <c r="G226" s="37">
        <v>152595589177.92999</v>
      </c>
      <c r="H226" s="38"/>
      <c r="I226" s="37">
        <v>67815412822.290001</v>
      </c>
      <c r="J226" s="38"/>
      <c r="K226" s="38"/>
      <c r="L226" s="38"/>
      <c r="M226" s="37">
        <v>35226604425.93</v>
      </c>
      <c r="N226" s="38"/>
      <c r="O226" s="36">
        <f>SUM(P226:Q226)</f>
        <v>35171525688.800003</v>
      </c>
      <c r="P226" s="38"/>
      <c r="Q226" s="37">
        <v>35171525688.800003</v>
      </c>
      <c r="R226" s="36">
        <f>SUM(S226:Y226)</f>
        <v>2602055038362.0303</v>
      </c>
      <c r="S226" s="37">
        <v>356984844776</v>
      </c>
      <c r="T226" s="37">
        <v>611498744331.18994</v>
      </c>
      <c r="U226" s="37">
        <v>914463484012.23999</v>
      </c>
      <c r="V226" s="37">
        <v>2113928261582.1001</v>
      </c>
      <c r="W226" s="37">
        <v>65332949621.209999</v>
      </c>
      <c r="X226" s="37">
        <v>2035249578.79</v>
      </c>
      <c r="Y226" s="37">
        <v>-1462188495539.5</v>
      </c>
      <c r="Z226" s="36">
        <f>SUM(AA226)</f>
        <v>0</v>
      </c>
      <c r="AA226" s="38"/>
      <c r="AB226" s="36">
        <f>SUM(AC226:AF226)</f>
        <v>63367564979.589996</v>
      </c>
      <c r="AC226" s="37">
        <v>2536278509</v>
      </c>
      <c r="AD226" s="37">
        <v>151408140</v>
      </c>
      <c r="AE226" s="37">
        <v>2734037558.6700001</v>
      </c>
      <c r="AF226" s="37">
        <v>57945840771.919998</v>
      </c>
      <c r="AG226" s="36">
        <f>SUM(AH226)</f>
        <v>0</v>
      </c>
      <c r="AH226" s="38"/>
      <c r="AI226" s="35">
        <f>AJ226+AQ226+AT226</f>
        <v>20673143092.919998</v>
      </c>
      <c r="AJ226" s="36">
        <f>SUM(AK226:AP226)</f>
        <v>20673143092.919998</v>
      </c>
      <c r="AK226" s="37">
        <v>97775711.159999996</v>
      </c>
      <c r="AL226" s="38"/>
      <c r="AM226" s="38"/>
      <c r="AN226" s="37">
        <v>1696957987.4300001</v>
      </c>
      <c r="AO226" s="37">
        <v>12380309292.209999</v>
      </c>
      <c r="AP226" s="37">
        <v>6498100102.1199999</v>
      </c>
      <c r="AQ226" s="36">
        <f>SUM(AR226:AS226)</f>
        <v>0</v>
      </c>
      <c r="AR226" s="38"/>
      <c r="AS226" s="38"/>
      <c r="AT226" s="36">
        <f>AU226</f>
        <v>0</v>
      </c>
      <c r="AU226" s="38"/>
      <c r="AV226" s="35">
        <f>AW226</f>
        <v>2935558592363.6001</v>
      </c>
      <c r="AW226" s="36">
        <f>SUM(AX226:AY226)</f>
        <v>2935558592363.6001</v>
      </c>
      <c r="AX226" s="37">
        <v>2935558592363.6001</v>
      </c>
      <c r="AY226" s="38"/>
      <c r="AZ226" s="39">
        <f>E226-(AI226+AV226)</f>
        <v>5.029296875E-2</v>
      </c>
    </row>
    <row r="227" spans="1:52" x14ac:dyDescent="0.25">
      <c r="A227" s="40" t="s">
        <v>486</v>
      </c>
      <c r="B227" s="33" t="s">
        <v>487</v>
      </c>
      <c r="C227" s="34" t="s">
        <v>1150</v>
      </c>
      <c r="D227" s="34" t="s">
        <v>1151</v>
      </c>
      <c r="E227" s="35">
        <f>F227+O227+R227+Z227+AB227+AG227</f>
        <v>6306091367346.21</v>
      </c>
      <c r="F227" s="36">
        <f>SUM(G227:N227)</f>
        <v>612286996003.15991</v>
      </c>
      <c r="G227" s="37">
        <v>462041053682.97998</v>
      </c>
      <c r="H227" s="38"/>
      <c r="I227" s="37">
        <v>108403561939.71002</v>
      </c>
      <c r="J227" s="38"/>
      <c r="K227" s="38"/>
      <c r="L227" s="38"/>
      <c r="M227" s="37">
        <v>41842380380.470001</v>
      </c>
      <c r="N227" s="38"/>
      <c r="O227" s="36">
        <f>SUM(P227:Q227)</f>
        <v>274290524628.14001</v>
      </c>
      <c r="P227" s="38"/>
      <c r="Q227" s="37">
        <v>274290524628.14001</v>
      </c>
      <c r="R227" s="36">
        <f>SUM(S227:Y227)</f>
        <v>4898822021285.6602</v>
      </c>
      <c r="S227" s="37">
        <v>2164397933133.8</v>
      </c>
      <c r="T227" s="37">
        <v>928003596696.45996</v>
      </c>
      <c r="U227" s="37">
        <v>1622319130261.8</v>
      </c>
      <c r="V227" s="37">
        <v>3701403747378.1001</v>
      </c>
      <c r="W227" s="37">
        <v>20734925520.330002</v>
      </c>
      <c r="X227" s="37">
        <v>21054941879.57</v>
      </c>
      <c r="Y227" s="37">
        <v>-3559092253584.3999</v>
      </c>
      <c r="Z227" s="36">
        <f>SUM(AA227)</f>
        <v>0</v>
      </c>
      <c r="AA227" s="38"/>
      <c r="AB227" s="36">
        <f>SUM(AC227:AF227)</f>
        <v>520691825429.25</v>
      </c>
      <c r="AC227" s="38"/>
      <c r="AD227" s="38"/>
      <c r="AE227" s="37">
        <v>5258103806.7200003</v>
      </c>
      <c r="AF227" s="37">
        <v>515433721622.53003</v>
      </c>
      <c r="AG227" s="36">
        <f>SUM(AH227)</f>
        <v>0</v>
      </c>
      <c r="AH227" s="38"/>
      <c r="AI227" s="35">
        <f>AJ227+AQ227+AT227</f>
        <v>32731327001.900002</v>
      </c>
      <c r="AJ227" s="36">
        <f>SUM(AK227:AP227)</f>
        <v>12051827798.880001</v>
      </c>
      <c r="AK227" s="37">
        <v>1903793909.76</v>
      </c>
      <c r="AL227" s="38"/>
      <c r="AM227" s="38"/>
      <c r="AN227" s="37">
        <v>1866493911.8599999</v>
      </c>
      <c r="AO227" s="37">
        <v>162806600</v>
      </c>
      <c r="AP227" s="37">
        <v>8118733377.2600002</v>
      </c>
      <c r="AQ227" s="36">
        <f>SUM(AR227:AS227)</f>
        <v>20679499203.02</v>
      </c>
      <c r="AR227" s="38"/>
      <c r="AS227" s="37">
        <v>20679499203.02</v>
      </c>
      <c r="AT227" s="36">
        <f>AU227</f>
        <v>0</v>
      </c>
      <c r="AU227" s="37"/>
      <c r="AV227" s="35">
        <f>AW227</f>
        <v>6273360040344.2002</v>
      </c>
      <c r="AW227" s="36">
        <f>SUM(AX227:AY227)</f>
        <v>6273360040344.2002</v>
      </c>
      <c r="AX227" s="37">
        <v>6273360040344.2002</v>
      </c>
      <c r="AY227" s="38"/>
      <c r="AZ227" s="39">
        <f>E227-(AI227+AV227)</f>
        <v>0.109375</v>
      </c>
    </row>
    <row r="228" spans="1:52" x14ac:dyDescent="0.25">
      <c r="A228" s="40" t="s">
        <v>488</v>
      </c>
      <c r="B228" s="33" t="s">
        <v>489</v>
      </c>
      <c r="C228" s="34" t="s">
        <v>1150</v>
      </c>
      <c r="D228" s="34" t="s">
        <v>1151</v>
      </c>
      <c r="E228" s="35">
        <f>F228+O228+R228+Z228+AB228+AG228</f>
        <v>5223848992922.3262</v>
      </c>
      <c r="F228" s="36">
        <f>SUM(G228:N228)</f>
        <v>839335600609.7511</v>
      </c>
      <c r="G228" s="37">
        <v>635287709046.44104</v>
      </c>
      <c r="H228" s="38"/>
      <c r="I228" s="37">
        <v>103384635745.16</v>
      </c>
      <c r="J228" s="38"/>
      <c r="K228" s="38"/>
      <c r="L228" s="37">
        <v>115585000</v>
      </c>
      <c r="M228" s="37">
        <v>100547670818.14999</v>
      </c>
      <c r="N228" s="38"/>
      <c r="O228" s="36">
        <f>SUM(P228:Q228)</f>
        <v>118793586520.35001</v>
      </c>
      <c r="P228" s="38"/>
      <c r="Q228" s="37">
        <v>118793586520.35001</v>
      </c>
      <c r="R228" s="36">
        <f>SUM(S228:Y228)</f>
        <v>4072785130201.7451</v>
      </c>
      <c r="S228" s="37">
        <v>566704365589.01001</v>
      </c>
      <c r="T228" s="37">
        <v>1184253915633.77</v>
      </c>
      <c r="U228" s="37">
        <v>2068792636650.9919</v>
      </c>
      <c r="V228" s="37">
        <v>3438196919428.5</v>
      </c>
      <c r="W228" s="37">
        <v>154215092051.42001</v>
      </c>
      <c r="X228" s="37">
        <v>105444085613.59399</v>
      </c>
      <c r="Y228" s="37">
        <v>-3444821884765.54</v>
      </c>
      <c r="Z228" s="36">
        <f>SUM(AA228)</f>
        <v>0</v>
      </c>
      <c r="AA228" s="38"/>
      <c r="AB228" s="36">
        <f>SUM(AC228:AF228)</f>
        <v>192934675590.48001</v>
      </c>
      <c r="AC228" s="37">
        <v>107250000</v>
      </c>
      <c r="AD228" s="37">
        <v>2041109000</v>
      </c>
      <c r="AE228" s="37">
        <v>2582418448.3999996</v>
      </c>
      <c r="AF228" s="37">
        <v>188203898142.08002</v>
      </c>
      <c r="AG228" s="36">
        <f>SUM(AH228)</f>
        <v>0</v>
      </c>
      <c r="AH228" s="38"/>
      <c r="AI228" s="35">
        <f>AJ228+AQ228+AT228</f>
        <v>45137874832.209999</v>
      </c>
      <c r="AJ228" s="36">
        <f>SUM(AK228:AP228)</f>
        <v>45137874832.209999</v>
      </c>
      <c r="AK228" s="37">
        <v>109945234.31</v>
      </c>
      <c r="AL228" s="38"/>
      <c r="AM228" s="38"/>
      <c r="AN228" s="37">
        <v>5935877549.9700003</v>
      </c>
      <c r="AO228" s="37">
        <v>5061315376</v>
      </c>
      <c r="AP228" s="37">
        <v>34030736671.93</v>
      </c>
      <c r="AQ228" s="36">
        <f>SUM(AR228:AS228)</f>
        <v>0</v>
      </c>
      <c r="AR228" s="38"/>
      <c r="AS228" s="38"/>
      <c r="AT228" s="36">
        <f>AU228</f>
        <v>0</v>
      </c>
      <c r="AU228" s="38"/>
      <c r="AV228" s="35">
        <f>AW228</f>
        <v>5178711118090.1201</v>
      </c>
      <c r="AW228" s="36">
        <f>SUM(AX228:AY228)</f>
        <v>5178711118090.1201</v>
      </c>
      <c r="AX228" s="37">
        <v>5178711118090.1201</v>
      </c>
      <c r="AY228" s="38"/>
      <c r="AZ228" s="39">
        <f>E228-(AI228+AV228)</f>
        <v>0</v>
      </c>
    </row>
    <row r="229" spans="1:52" x14ac:dyDescent="0.25">
      <c r="A229" s="40" t="s">
        <v>490</v>
      </c>
      <c r="B229" s="33" t="s">
        <v>491</v>
      </c>
      <c r="C229" s="34" t="s">
        <v>1150</v>
      </c>
      <c r="D229" s="34" t="s">
        <v>1151</v>
      </c>
      <c r="E229" s="35">
        <f>F229+O229+R229+Z229+AB229+AG229</f>
        <v>3742457330721.8525</v>
      </c>
      <c r="F229" s="36">
        <f>SUM(G229:N229)</f>
        <v>617885445788.45361</v>
      </c>
      <c r="G229" s="37">
        <v>507623797539.29352</v>
      </c>
      <c r="H229" s="38"/>
      <c r="I229" s="37">
        <v>74522591449.720001</v>
      </c>
      <c r="J229" s="38"/>
      <c r="K229" s="38"/>
      <c r="L229" s="37">
        <v>24066666.670000002</v>
      </c>
      <c r="M229" s="37">
        <v>35714990132.769997</v>
      </c>
      <c r="N229" s="38"/>
      <c r="O229" s="36">
        <f>SUM(P229:Q229)</f>
        <v>122429640669.28</v>
      </c>
      <c r="P229" s="38"/>
      <c r="Q229" s="37">
        <v>122429640669.28</v>
      </c>
      <c r="R229" s="36">
        <f>SUM(S229:Y229)</f>
        <v>2965257385242.6992</v>
      </c>
      <c r="S229" s="37">
        <v>957552818449.81995</v>
      </c>
      <c r="T229" s="37">
        <v>844539293726.573</v>
      </c>
      <c r="U229" s="37">
        <v>1157892211883.5349</v>
      </c>
      <c r="V229" s="37">
        <v>2967846738799.9116</v>
      </c>
      <c r="W229" s="37">
        <v>20160048962.5765</v>
      </c>
      <c r="X229" s="37">
        <v>4373718900</v>
      </c>
      <c r="Y229" s="37">
        <v>-2987107445479.7168</v>
      </c>
      <c r="Z229" s="36">
        <f>SUM(AA229)</f>
        <v>0</v>
      </c>
      <c r="AA229" s="38"/>
      <c r="AB229" s="36">
        <f>SUM(AC229:AF229)</f>
        <v>36884859021.419998</v>
      </c>
      <c r="AC229" s="37">
        <v>3337549096.8600001</v>
      </c>
      <c r="AD229" s="38"/>
      <c r="AE229" s="37">
        <v>2717452080.6700001</v>
      </c>
      <c r="AF229" s="37">
        <v>30829857843.889999</v>
      </c>
      <c r="AG229" s="36">
        <f>SUM(AH229)</f>
        <v>0</v>
      </c>
      <c r="AH229" s="38"/>
      <c r="AI229" s="35">
        <f>AJ229+AQ229+AT229</f>
        <v>26503830870.099998</v>
      </c>
      <c r="AJ229" s="36">
        <f>SUM(AK229:AP229)</f>
        <v>26503830870.099998</v>
      </c>
      <c r="AK229" s="38"/>
      <c r="AL229" s="38"/>
      <c r="AM229" s="38"/>
      <c r="AN229" s="37">
        <v>252727970</v>
      </c>
      <c r="AO229" s="37">
        <v>12134120152.559999</v>
      </c>
      <c r="AP229" s="37">
        <v>14116982747.540001</v>
      </c>
      <c r="AQ229" s="36">
        <f>SUM(AR229:AS229)</f>
        <v>0</v>
      </c>
      <c r="AR229" s="38"/>
      <c r="AS229" s="38"/>
      <c r="AT229" s="36">
        <f>AU229</f>
        <v>0</v>
      </c>
      <c r="AU229" s="38"/>
      <c r="AV229" s="35">
        <f>AW229</f>
        <v>3715953499851.7534</v>
      </c>
      <c r="AW229" s="36">
        <f>SUM(AX229:AY229)</f>
        <v>3715953499851.7534</v>
      </c>
      <c r="AX229" s="37">
        <v>3715953499851.7534</v>
      </c>
      <c r="AY229" s="38"/>
      <c r="AZ229" s="39">
        <f>E229-(AI229+AV229)</f>
        <v>0</v>
      </c>
    </row>
    <row r="230" spans="1:52" x14ac:dyDescent="0.25">
      <c r="A230" s="40" t="s">
        <v>492</v>
      </c>
      <c r="B230" s="33" t="s">
        <v>493</v>
      </c>
      <c r="C230" s="34" t="s">
        <v>1150</v>
      </c>
      <c r="D230" s="34" t="s">
        <v>1151</v>
      </c>
      <c r="E230" s="35">
        <f>F230+O230+R230+Z230+AB230+AG230</f>
        <v>4753770809597.6582</v>
      </c>
      <c r="F230" s="36">
        <f>SUM(G230:N230)</f>
        <v>627699770490.46704</v>
      </c>
      <c r="G230" s="37">
        <v>524644454232.62006</v>
      </c>
      <c r="H230" s="38"/>
      <c r="I230" s="37">
        <v>56841751539.159996</v>
      </c>
      <c r="J230" s="38"/>
      <c r="K230" s="38"/>
      <c r="L230" s="37">
        <v>160902812.52000001</v>
      </c>
      <c r="M230" s="37">
        <v>46052661906.167</v>
      </c>
      <c r="N230" s="38"/>
      <c r="O230" s="36">
        <f>SUM(P230:Q230)</f>
        <v>117389926019.04999</v>
      </c>
      <c r="P230" s="37">
        <v>14938494679.26</v>
      </c>
      <c r="Q230" s="37">
        <v>102451431339.78999</v>
      </c>
      <c r="R230" s="36">
        <f>SUM(S230:Y230)</f>
        <v>3965877635009.4004</v>
      </c>
      <c r="S230" s="37">
        <v>771805777863.55005</v>
      </c>
      <c r="T230" s="37">
        <v>767211275103.09998</v>
      </c>
      <c r="U230" s="37">
        <v>1473370368346.6001</v>
      </c>
      <c r="V230" s="37">
        <v>2856273152214.8999</v>
      </c>
      <c r="W230" s="37">
        <v>189176526754</v>
      </c>
      <c r="X230" s="37">
        <v>6237671500.4499998</v>
      </c>
      <c r="Y230" s="37">
        <v>-2098197136773.2</v>
      </c>
      <c r="Z230" s="36">
        <f>SUM(AA230)</f>
        <v>40247837465.75</v>
      </c>
      <c r="AA230" s="37">
        <v>40247837465.75</v>
      </c>
      <c r="AB230" s="36">
        <f>SUM(AC230:AF230)</f>
        <v>2555640612.9899998</v>
      </c>
      <c r="AC230" s="38"/>
      <c r="AD230" s="38"/>
      <c r="AE230" s="37">
        <v>1605196020</v>
      </c>
      <c r="AF230" s="37">
        <v>950444592.99000001</v>
      </c>
      <c r="AG230" s="36">
        <f>SUM(AH230)</f>
        <v>0</v>
      </c>
      <c r="AH230" s="38"/>
      <c r="AI230" s="35">
        <f>AJ230+AQ230+AT230</f>
        <v>15579404597.18</v>
      </c>
      <c r="AJ230" s="36">
        <f>SUM(AK230:AP230)</f>
        <v>15579404597.18</v>
      </c>
      <c r="AK230" s="37">
        <v>13089985</v>
      </c>
      <c r="AL230" s="38"/>
      <c r="AM230" s="38"/>
      <c r="AN230" s="37">
        <v>587956667</v>
      </c>
      <c r="AO230" s="37">
        <v>14978357945.18</v>
      </c>
      <c r="AP230" s="38"/>
      <c r="AQ230" s="36">
        <f>SUM(AR230:AS230)</f>
        <v>0</v>
      </c>
      <c r="AR230" s="38"/>
      <c r="AS230" s="38"/>
      <c r="AT230" s="36">
        <f>AU230</f>
        <v>0</v>
      </c>
      <c r="AU230" s="38"/>
      <c r="AV230" s="35">
        <f>AW230</f>
        <v>4738191405000.5</v>
      </c>
      <c r="AW230" s="36">
        <f>SUM(AX230:AY230)</f>
        <v>4738191405000.5</v>
      </c>
      <c r="AX230" s="37">
        <v>4738191405000.5</v>
      </c>
      <c r="AY230" s="38"/>
      <c r="AZ230" s="39">
        <f>E230-(AI230+AV230)</f>
        <v>-2.1484375E-2</v>
      </c>
    </row>
    <row r="231" spans="1:52" x14ac:dyDescent="0.25">
      <c r="A231" s="45" t="s">
        <v>494</v>
      </c>
      <c r="B231" s="33" t="s">
        <v>495</v>
      </c>
      <c r="C231" s="34" t="s">
        <v>1150</v>
      </c>
      <c r="D231" s="34" t="s">
        <v>1151</v>
      </c>
      <c r="E231" s="35">
        <f>F231+O231+R231+Z231+AB231+AG231</f>
        <v>5359757062703.3291</v>
      </c>
      <c r="F231" s="36">
        <f>SUM(G231:N231)</f>
        <v>236226021154.76999</v>
      </c>
      <c r="G231" s="37">
        <v>30172246506.769997</v>
      </c>
      <c r="H231" s="38"/>
      <c r="I231" s="37">
        <v>184211923659.26001</v>
      </c>
      <c r="J231" s="38"/>
      <c r="K231" s="38"/>
      <c r="L231" s="38"/>
      <c r="M231" s="37">
        <v>21841850988.739998</v>
      </c>
      <c r="N231" s="38"/>
      <c r="O231" s="36">
        <f>SUM(P231:Q231)</f>
        <v>771477714297.79004</v>
      </c>
      <c r="P231" s="37">
        <v>7015000000</v>
      </c>
      <c r="Q231" s="37">
        <v>764462714297.79004</v>
      </c>
      <c r="R231" s="36">
        <f>SUM(S231:Y231)</f>
        <v>4263875379794.4995</v>
      </c>
      <c r="S231" s="37">
        <v>1380445485002.5901</v>
      </c>
      <c r="T231" s="37">
        <v>941358043528.01001</v>
      </c>
      <c r="U231" s="37">
        <v>1532715681020.4299</v>
      </c>
      <c r="V231" s="37">
        <v>2682322797650.1499</v>
      </c>
      <c r="W231" s="37">
        <v>53391154116</v>
      </c>
      <c r="X231" s="37">
        <v>7262772266.8500004</v>
      </c>
      <c r="Y231" s="37">
        <v>-2333620553789.5298</v>
      </c>
      <c r="Z231" s="36">
        <f>SUM(AA231)</f>
        <v>0</v>
      </c>
      <c r="AA231" s="38"/>
      <c r="AB231" s="36">
        <f>SUM(AC231:AF231)</f>
        <v>88177947456.269989</v>
      </c>
      <c r="AC231" s="37">
        <v>207039016.63999999</v>
      </c>
      <c r="AD231" s="37">
        <v>58043736405</v>
      </c>
      <c r="AE231" s="37">
        <v>2221725092.4899998</v>
      </c>
      <c r="AF231" s="37">
        <v>27705446942.139999</v>
      </c>
      <c r="AG231" s="36">
        <f>SUM(AH231)</f>
        <v>0</v>
      </c>
      <c r="AH231" s="38"/>
      <c r="AI231" s="35">
        <f>AJ231+AQ231+AT231</f>
        <v>48027536475.75</v>
      </c>
      <c r="AJ231" s="36">
        <f>SUM(AK231:AP231)</f>
        <v>48027536475.75</v>
      </c>
      <c r="AK231" s="38"/>
      <c r="AL231" s="38"/>
      <c r="AM231" s="38"/>
      <c r="AN231" s="37">
        <v>2113522653.75</v>
      </c>
      <c r="AO231" s="37">
        <v>43969799852</v>
      </c>
      <c r="AP231" s="37">
        <v>1944213970</v>
      </c>
      <c r="AQ231" s="36">
        <f>SUM(AR231:AS231)</f>
        <v>0</v>
      </c>
      <c r="AR231" s="38"/>
      <c r="AS231" s="38"/>
      <c r="AT231" s="36">
        <f>AU231</f>
        <v>0</v>
      </c>
      <c r="AU231" s="38"/>
      <c r="AV231" s="35">
        <f>AW231</f>
        <v>5325851386273.5498</v>
      </c>
      <c r="AW231" s="36">
        <f>SUM(AX231:AY231)</f>
        <v>5325851386273.5498</v>
      </c>
      <c r="AX231" s="37">
        <v>5325851386273.5498</v>
      </c>
      <c r="AY231" s="38"/>
      <c r="AZ231" s="39">
        <f>E231-(AI231+AV231)</f>
        <v>-14121860045.970703</v>
      </c>
    </row>
    <row r="232" spans="1:52" x14ac:dyDescent="0.25">
      <c r="A232" s="45" t="s">
        <v>496</v>
      </c>
      <c r="B232" s="33" t="s">
        <v>497</v>
      </c>
      <c r="C232" s="34" t="s">
        <v>1150</v>
      </c>
      <c r="D232" s="34" t="s">
        <v>1151</v>
      </c>
      <c r="E232" s="35">
        <f>F232+O232+R232+Z232+AB232+AG232</f>
        <v>2394009524655.3599</v>
      </c>
      <c r="F232" s="36">
        <f>SUM(G232:N232)</f>
        <v>215006189353.97998</v>
      </c>
      <c r="G232" s="37">
        <v>88210955635.610001</v>
      </c>
      <c r="H232" s="38"/>
      <c r="I232" s="37">
        <v>82031389491.940002</v>
      </c>
      <c r="J232" s="38"/>
      <c r="K232" s="38"/>
      <c r="L232" s="38"/>
      <c r="M232" s="37">
        <v>44763844226.430008</v>
      </c>
      <c r="N232" s="38"/>
      <c r="O232" s="36">
        <f>SUM(P232:Q232)</f>
        <v>57190711716.330002</v>
      </c>
      <c r="P232" s="38"/>
      <c r="Q232" s="37">
        <v>57190711716.330002</v>
      </c>
      <c r="R232" s="36">
        <f>SUM(S232:Y232)</f>
        <v>2064954780864.6699</v>
      </c>
      <c r="S232" s="37">
        <v>550277725611.08997</v>
      </c>
      <c r="T232" s="37">
        <v>641072387301.13</v>
      </c>
      <c r="U232" s="37">
        <v>1046055353067.51</v>
      </c>
      <c r="V232" s="37">
        <v>1272757127830.4199</v>
      </c>
      <c r="W232" s="37">
        <v>112801445043</v>
      </c>
      <c r="X232" s="38"/>
      <c r="Y232" s="37">
        <v>-1558009257988.48</v>
      </c>
      <c r="Z232" s="36">
        <f>SUM(AA232)</f>
        <v>0</v>
      </c>
      <c r="AA232" s="38"/>
      <c r="AB232" s="36">
        <f>SUM(AC232:AF232)</f>
        <v>56857842720.379997</v>
      </c>
      <c r="AC232" s="37">
        <v>499710000</v>
      </c>
      <c r="AD232" s="38"/>
      <c r="AE232" s="37">
        <v>12584416776.400002</v>
      </c>
      <c r="AF232" s="37">
        <v>43773715943.979996</v>
      </c>
      <c r="AG232" s="36">
        <f>SUM(AH232)</f>
        <v>0</v>
      </c>
      <c r="AH232" s="38"/>
      <c r="AI232" s="35">
        <f>AJ232+AQ232+AT232</f>
        <v>33640380935.360001</v>
      </c>
      <c r="AJ232" s="36">
        <f>SUM(AK232:AP232)</f>
        <v>33640380935.360001</v>
      </c>
      <c r="AK232" s="38"/>
      <c r="AL232" s="38"/>
      <c r="AM232" s="38"/>
      <c r="AN232" s="37">
        <v>4947329507.8599997</v>
      </c>
      <c r="AO232" s="37">
        <v>23462063147.5</v>
      </c>
      <c r="AP232" s="37">
        <v>5230988280</v>
      </c>
      <c r="AQ232" s="36">
        <f>SUM(AR232:AS232)</f>
        <v>0</v>
      </c>
      <c r="AR232" s="38"/>
      <c r="AS232" s="38"/>
      <c r="AT232" s="36">
        <f>AU232</f>
        <v>0</v>
      </c>
      <c r="AU232" s="38"/>
      <c r="AV232" s="35">
        <f>AW232</f>
        <v>2360369143720</v>
      </c>
      <c r="AW232" s="36">
        <f>SUM(AX232:AY232)</f>
        <v>2360369143720</v>
      </c>
      <c r="AX232" s="37">
        <v>2360369143720</v>
      </c>
      <c r="AY232" s="38"/>
      <c r="AZ232" s="39">
        <f>E232-(AI232+AV232)</f>
        <v>0</v>
      </c>
    </row>
    <row r="233" spans="1:52" x14ac:dyDescent="0.25">
      <c r="A233" s="45" t="s">
        <v>498</v>
      </c>
      <c r="B233" s="33" t="s">
        <v>499</v>
      </c>
      <c r="C233" s="34" t="s">
        <v>1152</v>
      </c>
      <c r="D233" s="34" t="s">
        <v>1154</v>
      </c>
      <c r="E233" s="35">
        <f>F233+O233+R233+Z233+AB233+AG233</f>
        <v>4162865455741.1284</v>
      </c>
      <c r="F233" s="36">
        <f>SUM(G233:N233)</f>
        <v>273200432608.55997</v>
      </c>
      <c r="G233" s="37">
        <v>166290560581.48999</v>
      </c>
      <c r="H233" s="38"/>
      <c r="I233" s="37">
        <v>86034340563.610001</v>
      </c>
      <c r="J233" s="37">
        <v>1157478335.77</v>
      </c>
      <c r="K233" s="37">
        <v>-1768336142.53</v>
      </c>
      <c r="L233" s="37">
        <v>313136965.68000001</v>
      </c>
      <c r="M233" s="37">
        <v>21173252304.540001</v>
      </c>
      <c r="N233" s="38"/>
      <c r="O233" s="36">
        <f>SUM(P233:Q233)</f>
        <v>147988605919.22</v>
      </c>
      <c r="P233" s="37">
        <v>361233466.87</v>
      </c>
      <c r="Q233" s="37">
        <v>147627372452.35001</v>
      </c>
      <c r="R233" s="36">
        <f>SUM(S233:Y233)</f>
        <v>3733523367151.2588</v>
      </c>
      <c r="S233" s="37">
        <v>410773952797</v>
      </c>
      <c r="T233" s="37">
        <v>565367970410.58997</v>
      </c>
      <c r="U233" s="37">
        <v>1070941535381.88</v>
      </c>
      <c r="V233" s="37">
        <v>4839499951981.0996</v>
      </c>
      <c r="W233" s="37">
        <v>22382340796.599998</v>
      </c>
      <c r="X233" s="37">
        <v>3712751497.1799998</v>
      </c>
      <c r="Y233" s="37">
        <v>-3179155135713.0898</v>
      </c>
      <c r="Z233" s="36">
        <f>SUM(AA233)</f>
        <v>0</v>
      </c>
      <c r="AA233" s="38"/>
      <c r="AB233" s="36">
        <f>SUM(AC233:AF233)</f>
        <v>8153050062.0899992</v>
      </c>
      <c r="AC233" s="37">
        <v>1587374701.29</v>
      </c>
      <c r="AD233" s="38"/>
      <c r="AE233" s="37">
        <v>6554686360.7999992</v>
      </c>
      <c r="AF233" s="37">
        <v>10989000</v>
      </c>
      <c r="AG233" s="36">
        <f>SUM(AH233)</f>
        <v>0</v>
      </c>
      <c r="AH233" s="38"/>
      <c r="AI233" s="35">
        <f>AJ233+AQ233+AT233</f>
        <v>14561884109.529999</v>
      </c>
      <c r="AJ233" s="36">
        <f>SUM(AK233:AP233)</f>
        <v>14561884109.529999</v>
      </c>
      <c r="AK233" s="37">
        <v>548448161</v>
      </c>
      <c r="AL233" s="38"/>
      <c r="AM233" s="38"/>
      <c r="AN233" s="37">
        <v>276926961.39999998</v>
      </c>
      <c r="AO233" s="37">
        <v>13736508987.129999</v>
      </c>
      <c r="AP233" s="38"/>
      <c r="AQ233" s="36">
        <f>SUM(AR233:AS233)</f>
        <v>0</v>
      </c>
      <c r="AR233" s="38"/>
      <c r="AS233" s="38"/>
      <c r="AT233" s="36">
        <f>AU233</f>
        <v>0</v>
      </c>
      <c r="AU233" s="38"/>
      <c r="AV233" s="35">
        <f>AW233</f>
        <v>4148303571631.6001</v>
      </c>
      <c r="AW233" s="36">
        <f>SUM(AX233:AY233)</f>
        <v>4148303571631.6001</v>
      </c>
      <c r="AX233" s="37">
        <v>4148303571631.6001</v>
      </c>
      <c r="AY233" s="38"/>
      <c r="AZ233" s="39">
        <f>E233-(AI233+AV233)</f>
        <v>0</v>
      </c>
    </row>
    <row r="234" spans="1:52" x14ac:dyDescent="0.25">
      <c r="A234" s="32" t="s">
        <v>500</v>
      </c>
      <c r="B234" s="33" t="s">
        <v>501</v>
      </c>
      <c r="C234" s="34" t="s">
        <v>1150</v>
      </c>
      <c r="D234" s="34" t="s">
        <v>1151</v>
      </c>
      <c r="E234" s="35">
        <f>F234+O234+R234+Z234+AB234+AG234</f>
        <v>2229958907039.9399</v>
      </c>
      <c r="F234" s="36">
        <f>SUM(G234:N234)</f>
        <v>329160471735.67004</v>
      </c>
      <c r="G234" s="37">
        <v>238705288862.92999</v>
      </c>
      <c r="H234" s="38"/>
      <c r="I234" s="37">
        <v>70457500109.840012</v>
      </c>
      <c r="J234" s="38"/>
      <c r="K234" s="38"/>
      <c r="L234" s="38"/>
      <c r="M234" s="37">
        <v>19997682762.900002</v>
      </c>
      <c r="N234" s="38"/>
      <c r="O234" s="36">
        <f>SUM(P234:Q234)</f>
        <v>115253207383.78</v>
      </c>
      <c r="P234" s="37">
        <v>60562500.300000012</v>
      </c>
      <c r="Q234" s="37">
        <v>115192644883.48</v>
      </c>
      <c r="R234" s="36">
        <f>SUM(S234:Y234)</f>
        <v>1779719244425.7</v>
      </c>
      <c r="S234" s="37">
        <v>381186635426</v>
      </c>
      <c r="T234" s="37">
        <v>526282926511</v>
      </c>
      <c r="U234" s="37">
        <v>1106893008096</v>
      </c>
      <c r="V234" s="37">
        <v>1634175987337</v>
      </c>
      <c r="W234" s="37">
        <v>92981216153</v>
      </c>
      <c r="X234" s="37">
        <v>22541848748</v>
      </c>
      <c r="Y234" s="37">
        <v>-1984342377845.3</v>
      </c>
      <c r="Z234" s="36">
        <f>SUM(AA234)</f>
        <v>0</v>
      </c>
      <c r="AA234" s="38"/>
      <c r="AB234" s="36">
        <f>SUM(AC234:AF234)</f>
        <v>5825983494.79</v>
      </c>
      <c r="AC234" s="38"/>
      <c r="AD234" s="38"/>
      <c r="AE234" s="37">
        <v>320224600</v>
      </c>
      <c r="AF234" s="37">
        <v>5505758894.79</v>
      </c>
      <c r="AG234" s="36">
        <f>SUM(AH234)</f>
        <v>0</v>
      </c>
      <c r="AH234" s="38"/>
      <c r="AI234" s="35">
        <f>AJ234+AQ234+AT234</f>
        <v>8221478585.832201</v>
      </c>
      <c r="AJ234" s="36">
        <f>SUM(AK234:AP234)</f>
        <v>8221478585.832201</v>
      </c>
      <c r="AK234" s="38"/>
      <c r="AL234" s="38"/>
      <c r="AM234" s="38"/>
      <c r="AN234" s="37">
        <v>1194025006.6422</v>
      </c>
      <c r="AO234" s="37">
        <v>6297989392.9200001</v>
      </c>
      <c r="AP234" s="37">
        <v>729464186.26999998</v>
      </c>
      <c r="AQ234" s="36">
        <f>SUM(AR234:AS234)</f>
        <v>0</v>
      </c>
      <c r="AR234" s="38"/>
      <c r="AS234" s="38"/>
      <c r="AT234" s="36">
        <f>AU234</f>
        <v>0</v>
      </c>
      <c r="AU234" s="38"/>
      <c r="AV234" s="35">
        <f>AW234</f>
        <v>2221737428454.1001</v>
      </c>
      <c r="AW234" s="36">
        <f>SUM(AX234:AY234)</f>
        <v>2221737428454.1001</v>
      </c>
      <c r="AX234" s="37">
        <v>2221737428454.1001</v>
      </c>
      <c r="AY234" s="38"/>
      <c r="AZ234" s="39">
        <f>E234-(AI234+AV234)</f>
        <v>7.8125E-3</v>
      </c>
    </row>
    <row r="235" spans="1:52" x14ac:dyDescent="0.25">
      <c r="A235" s="32" t="s">
        <v>502</v>
      </c>
      <c r="B235" s="33" t="s">
        <v>503</v>
      </c>
      <c r="C235" s="34" t="s">
        <v>1150</v>
      </c>
      <c r="D235" s="34" t="s">
        <v>1151</v>
      </c>
      <c r="E235" s="35">
        <f>F235+O235+R235+Z235+AB235+AG235</f>
        <v>6985183955290.1172</v>
      </c>
      <c r="F235" s="36">
        <f>SUM(G235:N235)</f>
        <v>559923007077.33606</v>
      </c>
      <c r="G235" s="37">
        <v>408588939039.07001</v>
      </c>
      <c r="H235" s="38"/>
      <c r="I235" s="37">
        <v>106829188070.31001</v>
      </c>
      <c r="J235" s="38"/>
      <c r="K235" s="38"/>
      <c r="L235" s="37">
        <v>9590044</v>
      </c>
      <c r="M235" s="37">
        <v>44495289923.956001</v>
      </c>
      <c r="N235" s="38"/>
      <c r="O235" s="36">
        <f>SUM(P235:Q235)</f>
        <v>286682071225.19995</v>
      </c>
      <c r="P235" s="37">
        <v>6808897744.6599998</v>
      </c>
      <c r="Q235" s="37">
        <v>279873173480.53998</v>
      </c>
      <c r="R235" s="36">
        <f>SUM(S235:Y235)</f>
        <v>6040671074216.8809</v>
      </c>
      <c r="S235" s="37">
        <v>2496499635735.8901</v>
      </c>
      <c r="T235" s="37">
        <v>1331849937865.79</v>
      </c>
      <c r="U235" s="37">
        <v>2105409395959.54</v>
      </c>
      <c r="V235" s="37">
        <v>4218621147440.77</v>
      </c>
      <c r="W235" s="37">
        <v>61890545328.07</v>
      </c>
      <c r="X235" s="37">
        <v>57119234258</v>
      </c>
      <c r="Y235" s="37">
        <v>-4230718822371.1802</v>
      </c>
      <c r="Z235" s="36">
        <f>SUM(AA235)</f>
        <v>55338118775.220001</v>
      </c>
      <c r="AA235" s="37">
        <v>55338118775.220001</v>
      </c>
      <c r="AB235" s="36">
        <f>SUM(AC235:AF235)</f>
        <v>42569683995.480003</v>
      </c>
      <c r="AC235" s="38"/>
      <c r="AD235" s="37">
        <v>21418075000</v>
      </c>
      <c r="AE235" s="37">
        <v>13415158420.549999</v>
      </c>
      <c r="AF235" s="37">
        <v>7736450574.9300003</v>
      </c>
      <c r="AG235" s="36">
        <f>SUM(AH235)</f>
        <v>0</v>
      </c>
      <c r="AH235" s="38"/>
      <c r="AI235" s="35">
        <f>AJ235+AQ235+AT235</f>
        <v>40303336182.964005</v>
      </c>
      <c r="AJ235" s="36">
        <f>SUM(AK235:AP235)</f>
        <v>38568144170.314003</v>
      </c>
      <c r="AK235" s="38"/>
      <c r="AL235" s="38"/>
      <c r="AM235" s="37">
        <v>1000000000</v>
      </c>
      <c r="AN235" s="37">
        <v>214254841.06</v>
      </c>
      <c r="AO235" s="37">
        <v>29841814401.254002</v>
      </c>
      <c r="AP235" s="37">
        <v>7512074928</v>
      </c>
      <c r="AQ235" s="36">
        <f>SUM(AR235:AS235)</f>
        <v>1735192012.6500001</v>
      </c>
      <c r="AR235" s="37">
        <v>1735192012.6500001</v>
      </c>
      <c r="AS235" s="38"/>
      <c r="AT235" s="36">
        <f>AU235</f>
        <v>0</v>
      </c>
      <c r="AU235" s="38"/>
      <c r="AV235" s="35">
        <f>AW235</f>
        <v>6944880619107.1602</v>
      </c>
      <c r="AW235" s="36">
        <f>SUM(AX235:AY235)</f>
        <v>6944880619107.1602</v>
      </c>
      <c r="AX235" s="37">
        <v>6944880619107.1602</v>
      </c>
      <c r="AY235" s="38"/>
      <c r="AZ235" s="39">
        <f>E235-(AI235+AV235)</f>
        <v>0</v>
      </c>
    </row>
    <row r="236" spans="1:52" x14ac:dyDescent="0.25">
      <c r="A236" s="32" t="s">
        <v>504</v>
      </c>
      <c r="B236" s="33" t="s">
        <v>505</v>
      </c>
      <c r="C236" s="34" t="s">
        <v>1150</v>
      </c>
      <c r="D236" s="34" t="s">
        <v>1151</v>
      </c>
      <c r="E236" s="35">
        <f>F236+O236+R236+Z236+AB236+AG236</f>
        <v>5925977315672.458</v>
      </c>
      <c r="F236" s="36">
        <f>SUM(G236:N236)</f>
        <v>428784197453.87897</v>
      </c>
      <c r="G236" s="37">
        <v>352056691957.42896</v>
      </c>
      <c r="H236" s="38"/>
      <c r="I236" s="37">
        <v>74087154650.070007</v>
      </c>
      <c r="J236" s="38"/>
      <c r="K236" s="37">
        <v>-43791833903.370003</v>
      </c>
      <c r="L236" s="38"/>
      <c r="M236" s="37">
        <v>46432184749.75</v>
      </c>
      <c r="N236" s="38"/>
      <c r="O236" s="36">
        <f>SUM(P236:Q236)</f>
        <v>74540619401.710007</v>
      </c>
      <c r="P236" s="37">
        <v>3895500000</v>
      </c>
      <c r="Q236" s="37">
        <v>70645119401.710007</v>
      </c>
      <c r="R236" s="36">
        <f>SUM(S236:Y236)</f>
        <v>5345210442135.9688</v>
      </c>
      <c r="S236" s="37">
        <v>2765002150670.8599</v>
      </c>
      <c r="T236" s="37">
        <v>803385558949.31006</v>
      </c>
      <c r="U236" s="37">
        <v>1291566674262.4299</v>
      </c>
      <c r="V236" s="37">
        <v>2633072916403.77</v>
      </c>
      <c r="W236" s="37">
        <v>6345297941.9899998</v>
      </c>
      <c r="X236" s="37">
        <v>65998178150</v>
      </c>
      <c r="Y236" s="37">
        <v>-2220160334242.3901</v>
      </c>
      <c r="Z236" s="36">
        <f>SUM(AA236)</f>
        <v>0</v>
      </c>
      <c r="AA236" s="38"/>
      <c r="AB236" s="36">
        <f>SUM(AC236:AF236)</f>
        <v>77442056680.899994</v>
      </c>
      <c r="AC236" s="37">
        <v>43791833903.370003</v>
      </c>
      <c r="AD236" s="38"/>
      <c r="AE236" s="37">
        <v>1896472200</v>
      </c>
      <c r="AF236" s="37">
        <v>31753750577.529999</v>
      </c>
      <c r="AG236" s="36">
        <f>SUM(AH236)</f>
        <v>0</v>
      </c>
      <c r="AH236" s="38"/>
      <c r="AI236" s="35">
        <f>AJ236+AQ236+AT236</f>
        <v>55280517484.68</v>
      </c>
      <c r="AJ236" s="36">
        <f>SUM(AK236:AP236)</f>
        <v>55280517484.68</v>
      </c>
      <c r="AK236" s="37">
        <v>371018828.10000002</v>
      </c>
      <c r="AL236" s="38"/>
      <c r="AM236" s="38"/>
      <c r="AN236" s="37">
        <v>2527107556.5799999</v>
      </c>
      <c r="AO236" s="37">
        <v>24891425378</v>
      </c>
      <c r="AP236" s="37">
        <v>27490965722</v>
      </c>
      <c r="AQ236" s="36">
        <f>SUM(AR236:AS236)</f>
        <v>0</v>
      </c>
      <c r="AR236" s="38"/>
      <c r="AS236" s="38"/>
      <c r="AT236" s="36">
        <f>AU236</f>
        <v>0</v>
      </c>
      <c r="AU236" s="38"/>
      <c r="AV236" s="35">
        <f>AW236</f>
        <v>5870696798187.7793</v>
      </c>
      <c r="AW236" s="36">
        <f>SUM(AX236:AY236)</f>
        <v>5870696798187.7793</v>
      </c>
      <c r="AX236" s="37">
        <v>5870696798187.7793</v>
      </c>
      <c r="AY236" s="38"/>
      <c r="AZ236" s="39">
        <f>E236-(AI236+AV236)</f>
        <v>0</v>
      </c>
    </row>
    <row r="237" spans="1:52" x14ac:dyDescent="0.25">
      <c r="A237" s="32" t="s">
        <v>506</v>
      </c>
      <c r="B237" s="33" t="s">
        <v>507</v>
      </c>
      <c r="C237" s="34" t="s">
        <v>1152</v>
      </c>
      <c r="D237" s="34" t="s">
        <v>1151</v>
      </c>
      <c r="E237" s="35">
        <f>F237+O237+R237+Z237+AB237+AG237</f>
        <v>3351351994242.7197</v>
      </c>
      <c r="F237" s="36">
        <f>SUM(G237:N237)</f>
        <v>441197327766.62994</v>
      </c>
      <c r="G237" s="37">
        <v>320916958876.67993</v>
      </c>
      <c r="H237" s="38"/>
      <c r="I237" s="37">
        <v>89024645701.949997</v>
      </c>
      <c r="J237" s="38"/>
      <c r="K237" s="38"/>
      <c r="L237" s="38"/>
      <c r="M237" s="37">
        <v>31255723188</v>
      </c>
      <c r="N237" s="38"/>
      <c r="O237" s="36">
        <f>SUM(P237:Q237)</f>
        <v>57443399889.519997</v>
      </c>
      <c r="P237" s="38"/>
      <c r="Q237" s="37">
        <v>57443399889.519997</v>
      </c>
      <c r="R237" s="36">
        <f>SUM(S237:Y237)</f>
        <v>2819794039329.5898</v>
      </c>
      <c r="S237" s="37">
        <v>738417250388.77002</v>
      </c>
      <c r="T237" s="37">
        <v>747893864114.28003</v>
      </c>
      <c r="U237" s="37">
        <v>1169101215840.98</v>
      </c>
      <c r="V237" s="37">
        <v>2540956053155.7598</v>
      </c>
      <c r="W237" s="37">
        <v>99708196034</v>
      </c>
      <c r="X237" s="37">
        <v>25335457200</v>
      </c>
      <c r="Y237" s="37">
        <v>-2501617997404.2002</v>
      </c>
      <c r="Z237" s="36">
        <f>SUM(AA237)</f>
        <v>0</v>
      </c>
      <c r="AA237" s="38"/>
      <c r="AB237" s="36">
        <f>SUM(AC237:AF237)</f>
        <v>32917227256.98</v>
      </c>
      <c r="AC237" s="38"/>
      <c r="AD237" s="37">
        <v>2455736000</v>
      </c>
      <c r="AE237" s="37">
        <v>816846400</v>
      </c>
      <c r="AF237" s="37">
        <v>29644644856.98</v>
      </c>
      <c r="AG237" s="36">
        <f>SUM(AH237)</f>
        <v>0</v>
      </c>
      <c r="AH237" s="38"/>
      <c r="AI237" s="35">
        <f>AJ237+AQ237+AT237</f>
        <v>35995995994.470001</v>
      </c>
      <c r="AJ237" s="36">
        <f>SUM(AK237:AP237)</f>
        <v>35954145994.470001</v>
      </c>
      <c r="AK237" s="37">
        <v>800</v>
      </c>
      <c r="AL237" s="38"/>
      <c r="AM237" s="38"/>
      <c r="AN237" s="37">
        <v>3787505833.3299999</v>
      </c>
      <c r="AO237" s="37">
        <v>30356889325.490002</v>
      </c>
      <c r="AP237" s="37">
        <v>1809750035.6500001</v>
      </c>
      <c r="AQ237" s="36">
        <f>SUM(AR237:AS237)</f>
        <v>41850000</v>
      </c>
      <c r="AR237" s="38"/>
      <c r="AS237" s="37">
        <v>41850000</v>
      </c>
      <c r="AT237" s="36">
        <f>AU237</f>
        <v>0</v>
      </c>
      <c r="AU237" s="37"/>
      <c r="AV237" s="35">
        <f>AW237</f>
        <v>3315355998248.25</v>
      </c>
      <c r="AW237" s="36">
        <f>SUM(AX237:AY237)</f>
        <v>3315355998248.25</v>
      </c>
      <c r="AX237" s="37">
        <v>3315355998248.25</v>
      </c>
      <c r="AY237" s="38"/>
      <c r="AZ237" s="39">
        <f>E237-(AI237+AV237)</f>
        <v>0</v>
      </c>
    </row>
    <row r="238" spans="1:52" x14ac:dyDescent="0.25">
      <c r="A238" s="32" t="s">
        <v>508</v>
      </c>
      <c r="B238" s="33" t="s">
        <v>509</v>
      </c>
      <c r="C238" s="34" t="s">
        <v>1152</v>
      </c>
      <c r="D238" s="34" t="s">
        <v>1151</v>
      </c>
      <c r="E238" s="35">
        <f>F238+O238+R238+Z238+AB238+AG238</f>
        <v>4001368522154.1997</v>
      </c>
      <c r="F238" s="36">
        <f>SUM(G238:N238)</f>
        <v>263336986059.94003</v>
      </c>
      <c r="G238" s="37">
        <v>216065476497.33002</v>
      </c>
      <c r="H238" s="38"/>
      <c r="I238" s="37">
        <v>30978002102.510002</v>
      </c>
      <c r="J238" s="38"/>
      <c r="K238" s="38"/>
      <c r="L238" s="37">
        <v>1492325</v>
      </c>
      <c r="M238" s="37">
        <v>16292015135.1</v>
      </c>
      <c r="N238" s="38"/>
      <c r="O238" s="36">
        <f>SUM(P238:Q238)</f>
        <v>97235427550.809998</v>
      </c>
      <c r="P238" s="38"/>
      <c r="Q238" s="37">
        <v>97235427550.809998</v>
      </c>
      <c r="R238" s="36">
        <f>SUM(S238:Y238)</f>
        <v>3635274333513.5195</v>
      </c>
      <c r="S238" s="37">
        <v>1340614726099.8999</v>
      </c>
      <c r="T238" s="37">
        <v>513819786245.64001</v>
      </c>
      <c r="U238" s="37">
        <v>1083380594318</v>
      </c>
      <c r="V238" s="37">
        <v>2018385760329.2</v>
      </c>
      <c r="W238" s="37">
        <v>93218022308.600006</v>
      </c>
      <c r="X238" s="37">
        <v>2766363937.8800001</v>
      </c>
      <c r="Y238" s="37">
        <v>-1416910919725.7</v>
      </c>
      <c r="Z238" s="36">
        <f>SUM(AA238)</f>
        <v>0</v>
      </c>
      <c r="AA238" s="38"/>
      <c r="AB238" s="36">
        <f>SUM(AC238:AF238)</f>
        <v>5521775029.9300003</v>
      </c>
      <c r="AC238" s="37">
        <v>23979343</v>
      </c>
      <c r="AD238" s="37">
        <v>1626495000</v>
      </c>
      <c r="AE238" s="37">
        <v>929355137.5</v>
      </c>
      <c r="AF238" s="37">
        <v>2941945549.4299998</v>
      </c>
      <c r="AG238" s="36">
        <f>SUM(AH238)</f>
        <v>0</v>
      </c>
      <c r="AH238" s="38"/>
      <c r="AI238" s="35">
        <f>AJ238+AQ238+AT238</f>
        <v>9010947626.7800007</v>
      </c>
      <c r="AJ238" s="36">
        <f>SUM(AK238:AP238)</f>
        <v>9010947626.7800007</v>
      </c>
      <c r="AK238" s="37">
        <v>221472667.91999999</v>
      </c>
      <c r="AL238" s="38"/>
      <c r="AM238" s="38"/>
      <c r="AN238" s="37">
        <v>117431297</v>
      </c>
      <c r="AO238" s="37">
        <v>4541371049.5600004</v>
      </c>
      <c r="AP238" s="37">
        <v>4130672612.3000002</v>
      </c>
      <c r="AQ238" s="36">
        <f>SUM(AR238:AS238)</f>
        <v>0</v>
      </c>
      <c r="AR238" s="38"/>
      <c r="AS238" s="38"/>
      <c r="AT238" s="36">
        <f>AU238</f>
        <v>0</v>
      </c>
      <c r="AU238" s="38"/>
      <c r="AV238" s="35">
        <f>AW238</f>
        <v>3992357574527.5</v>
      </c>
      <c r="AW238" s="36">
        <f>SUM(AX238:AY238)</f>
        <v>3992357574527.5</v>
      </c>
      <c r="AX238" s="37">
        <v>3992357574527.5</v>
      </c>
      <c r="AY238" s="38"/>
      <c r="AZ238" s="39">
        <f>E238-(AI238+AV238)</f>
        <v>-8.0078125E-2</v>
      </c>
    </row>
    <row r="239" spans="1:52" x14ac:dyDescent="0.25">
      <c r="A239" s="32" t="s">
        <v>510</v>
      </c>
      <c r="B239" s="33" t="s">
        <v>511</v>
      </c>
      <c r="C239" s="34" t="s">
        <v>1150</v>
      </c>
      <c r="D239" s="34" t="s">
        <v>1151</v>
      </c>
      <c r="E239" s="35">
        <f>F239+O239+R239+Z239+AB239+AG239</f>
        <v>2349171640733.0898</v>
      </c>
      <c r="F239" s="36">
        <f>SUM(G239:N239)</f>
        <v>134663163690.79001</v>
      </c>
      <c r="G239" s="37">
        <v>42230701215.860001</v>
      </c>
      <c r="H239" s="38"/>
      <c r="I239" s="37">
        <v>51580217636.709999</v>
      </c>
      <c r="J239" s="38"/>
      <c r="K239" s="38"/>
      <c r="L239" s="38"/>
      <c r="M239" s="37">
        <v>40852244838.220001</v>
      </c>
      <c r="N239" s="38"/>
      <c r="O239" s="36">
        <f>SUM(P239:Q239)</f>
        <v>57852628107.589996</v>
      </c>
      <c r="P239" s="37">
        <v>8552742264.71</v>
      </c>
      <c r="Q239" s="37">
        <v>49299885842.879997</v>
      </c>
      <c r="R239" s="36">
        <f>SUM(S239:Y239)</f>
        <v>2016956793554.4302</v>
      </c>
      <c r="S239" s="37">
        <v>501428577662.02002</v>
      </c>
      <c r="T239" s="37">
        <v>434370654189.51001</v>
      </c>
      <c r="U239" s="37">
        <v>854177974970.56006</v>
      </c>
      <c r="V239" s="37">
        <v>1557767408292.3999</v>
      </c>
      <c r="W239" s="37">
        <v>76066645301.600006</v>
      </c>
      <c r="X239" s="37">
        <v>36452450935.440002</v>
      </c>
      <c r="Y239" s="37">
        <v>-1443306917797.1001</v>
      </c>
      <c r="Z239" s="36">
        <f>SUM(AA239)</f>
        <v>0</v>
      </c>
      <c r="AA239" s="38"/>
      <c r="AB239" s="36">
        <f>SUM(AC239:AF239)</f>
        <v>139699055380.28</v>
      </c>
      <c r="AC239" s="38"/>
      <c r="AD239" s="37">
        <v>24507527700</v>
      </c>
      <c r="AE239" s="37">
        <v>1251636612.8</v>
      </c>
      <c r="AF239" s="37">
        <v>113939891067.48</v>
      </c>
      <c r="AG239" s="36">
        <f>SUM(AH239)</f>
        <v>0</v>
      </c>
      <c r="AH239" s="38"/>
      <c r="AI239" s="35">
        <f>AJ239+AQ239+AT239</f>
        <v>9019800175</v>
      </c>
      <c r="AJ239" s="36">
        <f>SUM(AK239:AP239)</f>
        <v>9019800175</v>
      </c>
      <c r="AK239" s="37">
        <v>45829355</v>
      </c>
      <c r="AL239" s="38"/>
      <c r="AM239" s="38"/>
      <c r="AN239" s="37">
        <v>1089313121.95</v>
      </c>
      <c r="AO239" s="37">
        <v>6526474958.0500002</v>
      </c>
      <c r="AP239" s="37">
        <v>1358182740</v>
      </c>
      <c r="AQ239" s="36">
        <f>SUM(AR239:AS239)</f>
        <v>0</v>
      </c>
      <c r="AR239" s="38"/>
      <c r="AS239" s="38"/>
      <c r="AT239" s="36">
        <f>AU239</f>
        <v>0</v>
      </c>
      <c r="AU239" s="38"/>
      <c r="AV239" s="35">
        <f>AW239</f>
        <v>2340151840558.1001</v>
      </c>
      <c r="AW239" s="36">
        <f>SUM(AX239:AY239)</f>
        <v>2340151840558.1001</v>
      </c>
      <c r="AX239" s="37">
        <v>2340151840558.1001</v>
      </c>
      <c r="AY239" s="38"/>
      <c r="AZ239" s="39">
        <f>E239-(AI239+AV239)</f>
        <v>-1.025390625E-2</v>
      </c>
    </row>
    <row r="240" spans="1:52" x14ac:dyDescent="0.25">
      <c r="A240" s="32" t="s">
        <v>512</v>
      </c>
      <c r="B240" s="33" t="s">
        <v>513</v>
      </c>
      <c r="C240" s="34" t="s">
        <v>1152</v>
      </c>
      <c r="D240" s="34" t="s">
        <v>1151</v>
      </c>
      <c r="E240" s="35">
        <f>F240+O240+R240+Z240+AB240+AG240</f>
        <v>3649901120551.8901</v>
      </c>
      <c r="F240" s="36">
        <f>SUM(G240:N240)</f>
        <v>602684276035.93994</v>
      </c>
      <c r="G240" s="46">
        <v>602684276035.93994</v>
      </c>
      <c r="H240" s="46"/>
      <c r="I240" s="46"/>
      <c r="J240" s="46"/>
      <c r="K240" s="46"/>
      <c r="L240" s="46"/>
      <c r="M240" s="46"/>
      <c r="N240" s="46"/>
      <c r="O240" s="36">
        <f>SUM(P240:Q240)</f>
        <v>73242646209.559998</v>
      </c>
      <c r="P240" s="46">
        <v>9082589250</v>
      </c>
      <c r="Q240" s="46">
        <v>64160056959.559998</v>
      </c>
      <c r="R240" s="36">
        <f>SUM(S240:Y240)</f>
        <v>2909936780019.3901</v>
      </c>
      <c r="S240" s="46"/>
      <c r="T240" s="46"/>
      <c r="U240" s="46"/>
      <c r="V240" s="46"/>
      <c r="W240" s="46">
        <v>2909936780019.3901</v>
      </c>
      <c r="X240" s="46"/>
      <c r="Y240" s="46"/>
      <c r="Z240" s="36">
        <f>SUM(AA240)</f>
        <v>0</v>
      </c>
      <c r="AA240" s="46"/>
      <c r="AB240" s="36">
        <f>SUM(AC240:AF240)</f>
        <v>64037418287</v>
      </c>
      <c r="AC240" s="46"/>
      <c r="AD240" s="46"/>
      <c r="AE240" s="46"/>
      <c r="AF240" s="46">
        <v>64037418287</v>
      </c>
      <c r="AG240" s="36">
        <f>SUM(AH240)</f>
        <v>0</v>
      </c>
      <c r="AH240" s="46"/>
      <c r="AI240" s="35">
        <f>AJ240+AQ240+AT240</f>
        <v>15687068675.01</v>
      </c>
      <c r="AJ240" s="36">
        <f>SUM(AK240:AP240)</f>
        <v>15687068675.01</v>
      </c>
      <c r="AK240" s="46">
        <v>15687068675.01</v>
      </c>
      <c r="AL240" s="46"/>
      <c r="AM240" s="46"/>
      <c r="AN240" s="46"/>
      <c r="AO240" s="46"/>
      <c r="AP240" s="46"/>
      <c r="AQ240" s="36">
        <f>SUM(AR240:AS240)</f>
        <v>0</v>
      </c>
      <c r="AR240" s="46"/>
      <c r="AS240" s="46"/>
      <c r="AT240" s="36">
        <f>AU240</f>
        <v>0</v>
      </c>
      <c r="AU240" s="46"/>
      <c r="AV240" s="35">
        <f>AW240</f>
        <v>3634214051876.8799</v>
      </c>
      <c r="AW240" s="36">
        <f>SUM(AX240:AY240)</f>
        <v>3634214051876.8799</v>
      </c>
      <c r="AX240" s="46">
        <v>3634214051876.8799</v>
      </c>
      <c r="AY240" s="46"/>
      <c r="AZ240" s="39">
        <f>E240-(AI240+AV240)</f>
        <v>0</v>
      </c>
    </row>
    <row r="241" spans="1:52" x14ac:dyDescent="0.25">
      <c r="A241" s="32" t="s">
        <v>514</v>
      </c>
      <c r="B241" s="33" t="s">
        <v>515</v>
      </c>
      <c r="C241" s="34" t="s">
        <v>1152</v>
      </c>
      <c r="D241" s="34" t="s">
        <v>1151</v>
      </c>
      <c r="E241" s="35">
        <f>F241+O241+R241+Z241+AB241+AG241</f>
        <v>4257002171309.0894</v>
      </c>
      <c r="F241" s="36">
        <f>SUM(G241:N241)</f>
        <v>506825763310.43994</v>
      </c>
      <c r="G241" s="37">
        <v>302842907853.08997</v>
      </c>
      <c r="H241" s="38"/>
      <c r="I241" s="37">
        <v>153987671736.90997</v>
      </c>
      <c r="J241" s="38"/>
      <c r="K241" s="38"/>
      <c r="L241" s="37">
        <v>474457724.32999998</v>
      </c>
      <c r="M241" s="37">
        <v>49520725996.110001</v>
      </c>
      <c r="N241" s="38"/>
      <c r="O241" s="36">
        <f>SUM(P241:Q241)</f>
        <v>99127603810.690002</v>
      </c>
      <c r="P241" s="38"/>
      <c r="Q241" s="37">
        <v>99127603810.690002</v>
      </c>
      <c r="R241" s="36">
        <f>SUM(S241:Y241)</f>
        <v>3644596070255.1997</v>
      </c>
      <c r="S241" s="37">
        <v>1029451916603.3</v>
      </c>
      <c r="T241" s="37">
        <v>1061137230510</v>
      </c>
      <c r="U241" s="37">
        <v>1757771052781.8999</v>
      </c>
      <c r="V241" s="37">
        <v>2038114053287.5</v>
      </c>
      <c r="W241" s="37">
        <v>67110721582.099998</v>
      </c>
      <c r="X241" s="37">
        <v>5520517344</v>
      </c>
      <c r="Y241" s="37">
        <v>-2314509421853.6001</v>
      </c>
      <c r="Z241" s="36">
        <f>SUM(AA241)</f>
        <v>0</v>
      </c>
      <c r="AA241" s="38"/>
      <c r="AB241" s="36">
        <f>SUM(AC241:AF241)</f>
        <v>6452733932.7600002</v>
      </c>
      <c r="AC241" s="37">
        <v>26356469.34</v>
      </c>
      <c r="AD241" s="37">
        <v>106462967</v>
      </c>
      <c r="AE241" s="37">
        <v>1439375800</v>
      </c>
      <c r="AF241" s="37">
        <v>4880538696.4200001</v>
      </c>
      <c r="AG241" s="36">
        <f>SUM(AH241)</f>
        <v>0</v>
      </c>
      <c r="AH241" s="38"/>
      <c r="AI241" s="35">
        <f>AJ241+AQ241+AT241</f>
        <v>37969850179.150002</v>
      </c>
      <c r="AJ241" s="36">
        <f>SUM(AK241:AP241)</f>
        <v>37969850179.150002</v>
      </c>
      <c r="AK241" s="37">
        <v>392161071.81999999</v>
      </c>
      <c r="AL241" s="38"/>
      <c r="AM241" s="38"/>
      <c r="AN241" s="37">
        <v>3087002311.73</v>
      </c>
      <c r="AO241" s="37">
        <v>28531000842</v>
      </c>
      <c r="AP241" s="37">
        <v>5959685953.6000004</v>
      </c>
      <c r="AQ241" s="36">
        <f>SUM(AR241:AS241)</f>
        <v>0</v>
      </c>
      <c r="AR241" s="38"/>
      <c r="AS241" s="38"/>
      <c r="AT241" s="36">
        <f>AU241</f>
        <v>0</v>
      </c>
      <c r="AU241" s="38"/>
      <c r="AV241" s="35">
        <f>AW241</f>
        <v>4219032321129.9399</v>
      </c>
      <c r="AW241" s="36">
        <f>SUM(AX241:AY241)</f>
        <v>4219032321129.9399</v>
      </c>
      <c r="AX241" s="37">
        <v>4219032321129.9399</v>
      </c>
      <c r="AY241" s="38"/>
      <c r="AZ241" s="39">
        <f>E241-(AI241+AV241)</f>
        <v>0</v>
      </c>
    </row>
    <row r="242" spans="1:52" x14ac:dyDescent="0.25">
      <c r="A242" s="32" t="s">
        <v>516</v>
      </c>
      <c r="B242" s="33" t="s">
        <v>517</v>
      </c>
      <c r="C242" s="34" t="s">
        <v>1152</v>
      </c>
      <c r="D242" s="34" t="s">
        <v>1151</v>
      </c>
      <c r="E242" s="35">
        <f>F242+O242+R242+Z242+AB242+AG242</f>
        <v>2618670030237.7593</v>
      </c>
      <c r="F242" s="36">
        <f>SUM(G242:N242)</f>
        <v>137799619052.04001</v>
      </c>
      <c r="G242" s="37">
        <v>43010815857.959999</v>
      </c>
      <c r="H242" s="38"/>
      <c r="I242" s="37">
        <v>72072292725.729996</v>
      </c>
      <c r="J242" s="38"/>
      <c r="K242" s="38"/>
      <c r="L242" s="37">
        <v>4727701882</v>
      </c>
      <c r="M242" s="37">
        <v>17988808586.349998</v>
      </c>
      <c r="N242" s="38"/>
      <c r="O242" s="36">
        <f>SUM(P242:Q242)</f>
        <v>38309075836.599998</v>
      </c>
      <c r="P242" s="37">
        <v>1791898684</v>
      </c>
      <c r="Q242" s="37">
        <v>36517177152.599998</v>
      </c>
      <c r="R242" s="36">
        <f>SUM(S242:Y242)</f>
        <v>2437269564624.8091</v>
      </c>
      <c r="S242" s="37">
        <v>628628816403.07996</v>
      </c>
      <c r="T242" s="37">
        <v>610825907048.85999</v>
      </c>
      <c r="U242" s="37">
        <v>1268757823839.49</v>
      </c>
      <c r="V242" s="37">
        <v>2005820202889.6299</v>
      </c>
      <c r="W242" s="37">
        <v>32748298433.27</v>
      </c>
      <c r="X242" s="37">
        <v>5424710645</v>
      </c>
      <c r="Y242" s="37">
        <v>-2114936194634.52</v>
      </c>
      <c r="Z242" s="36">
        <f>SUM(AA242)</f>
        <v>0</v>
      </c>
      <c r="AA242" s="38"/>
      <c r="AB242" s="36">
        <f>SUM(AC242:AF242)</f>
        <v>5291770724.3100004</v>
      </c>
      <c r="AC242" s="38"/>
      <c r="AD242" s="38"/>
      <c r="AE242" s="37">
        <v>4241914230</v>
      </c>
      <c r="AF242" s="37">
        <v>1049856494.3100001</v>
      </c>
      <c r="AG242" s="36">
        <f>SUM(AH242)</f>
        <v>0</v>
      </c>
      <c r="AH242" s="38"/>
      <c r="AI242" s="35">
        <f>AJ242+AQ242+AT242</f>
        <v>19810604724.23</v>
      </c>
      <c r="AJ242" s="36">
        <f>SUM(AK242:AP242)</f>
        <v>19810604724.23</v>
      </c>
      <c r="AK242" s="37">
        <v>163183784.5</v>
      </c>
      <c r="AL242" s="38"/>
      <c r="AM242" s="38"/>
      <c r="AN242" s="37">
        <v>600318276.5</v>
      </c>
      <c r="AO242" s="37">
        <v>18918577439.23</v>
      </c>
      <c r="AP242" s="37">
        <v>128525224</v>
      </c>
      <c r="AQ242" s="36">
        <f>SUM(AR242:AS242)</f>
        <v>0</v>
      </c>
      <c r="AR242" s="38"/>
      <c r="AS242" s="38"/>
      <c r="AT242" s="36">
        <f>AU242</f>
        <v>0</v>
      </c>
      <c r="AU242" s="38"/>
      <c r="AV242" s="35">
        <f>AW242</f>
        <v>2598859425513.5298</v>
      </c>
      <c r="AW242" s="36">
        <f>SUM(AX242:AY242)</f>
        <v>2598859425513.5298</v>
      </c>
      <c r="AX242" s="37">
        <v>2598859425513.5298</v>
      </c>
      <c r="AY242" s="38"/>
      <c r="AZ242" s="39">
        <f>E242-(AI242+AV242)</f>
        <v>0</v>
      </c>
    </row>
    <row r="243" spans="1:52" x14ac:dyDescent="0.25">
      <c r="A243" s="32" t="s">
        <v>518</v>
      </c>
      <c r="B243" s="33" t="s">
        <v>519</v>
      </c>
      <c r="C243" s="34" t="s">
        <v>1152</v>
      </c>
      <c r="D243" s="34" t="s">
        <v>1151</v>
      </c>
      <c r="E243" s="35">
        <f>F243+O243+R243+Z243+AB243+AG243</f>
        <v>2441287793527.0127</v>
      </c>
      <c r="F243" s="36">
        <f>SUM(G243:N243)</f>
        <v>284212053372.86902</v>
      </c>
      <c r="G243" s="37">
        <v>175992144603.371</v>
      </c>
      <c r="H243" s="38"/>
      <c r="I243" s="37">
        <v>70379496869.697998</v>
      </c>
      <c r="J243" s="38"/>
      <c r="K243" s="38"/>
      <c r="L243" s="37">
        <v>462942507.66000003</v>
      </c>
      <c r="M243" s="37">
        <v>37377469392.139999</v>
      </c>
      <c r="N243" s="38"/>
      <c r="O243" s="36">
        <f>SUM(P243:Q243)</f>
        <v>55469432211.600006</v>
      </c>
      <c r="P243" s="37">
        <v>2575897700.1100001</v>
      </c>
      <c r="Q243" s="37">
        <v>52893534511.490005</v>
      </c>
      <c r="R243" s="36">
        <f>SUM(S243:Y243)</f>
        <v>2075815784014.4121</v>
      </c>
      <c r="S243" s="37">
        <v>413596320302.19</v>
      </c>
      <c r="T243" s="37">
        <v>688988063172.77002</v>
      </c>
      <c r="U243" s="37">
        <v>1290777018581.1499</v>
      </c>
      <c r="V243" s="37">
        <v>1691570336061.6499</v>
      </c>
      <c r="W243" s="37">
        <v>54434398654.480003</v>
      </c>
      <c r="X243" s="37">
        <v>4595532000.0019999</v>
      </c>
      <c r="Y243" s="37">
        <v>-2068145884757.8296</v>
      </c>
      <c r="Z243" s="36">
        <f>SUM(AA243)</f>
        <v>0</v>
      </c>
      <c r="AA243" s="38"/>
      <c r="AB243" s="36">
        <f>SUM(AC243:AF243)</f>
        <v>25790523928.131798</v>
      </c>
      <c r="AC243" s="38"/>
      <c r="AD243" s="38"/>
      <c r="AE243" s="37">
        <v>4774303712.1667004</v>
      </c>
      <c r="AF243" s="37">
        <v>21016220215.965099</v>
      </c>
      <c r="AG243" s="36">
        <f>SUM(AH243)</f>
        <v>0</v>
      </c>
      <c r="AH243" s="38"/>
      <c r="AI243" s="35">
        <f>AJ243+AQ243+AT243</f>
        <v>39128624141.199997</v>
      </c>
      <c r="AJ243" s="36">
        <f>SUM(AK243:AP243)</f>
        <v>39128624141.199997</v>
      </c>
      <c r="AK243" s="37">
        <v>43443233.630000003</v>
      </c>
      <c r="AL243" s="38"/>
      <c r="AM243" s="38"/>
      <c r="AN243" s="37">
        <v>3654645841.6700001</v>
      </c>
      <c r="AO243" s="37">
        <v>17305546949</v>
      </c>
      <c r="AP243" s="37">
        <v>18124988116.900002</v>
      </c>
      <c r="AQ243" s="36">
        <f>SUM(AR243:AS243)</f>
        <v>0</v>
      </c>
      <c r="AR243" s="38"/>
      <c r="AS243" s="38"/>
      <c r="AT243" s="36">
        <f>AU243</f>
        <v>0</v>
      </c>
      <c r="AU243" s="38"/>
      <c r="AV243" s="35">
        <f>AW243</f>
        <v>2375282978402.5029</v>
      </c>
      <c r="AW243" s="36">
        <f>SUM(AX243:AY243)</f>
        <v>2375282978402.5029</v>
      </c>
      <c r="AX243" s="37">
        <v>2375282978402.5029</v>
      </c>
      <c r="AY243" s="38"/>
      <c r="AZ243" s="39">
        <f>E243-(AI243+AV243)</f>
        <v>26876190983.30957</v>
      </c>
    </row>
    <row r="244" spans="1:52" x14ac:dyDescent="0.25">
      <c r="A244" s="32" t="s">
        <v>520</v>
      </c>
      <c r="B244" s="33" t="s">
        <v>521</v>
      </c>
      <c r="C244" s="34" t="s">
        <v>1150</v>
      </c>
      <c r="D244" s="34" t="s">
        <v>1151</v>
      </c>
      <c r="E244" s="35">
        <f>F244+O244+R244+Z244+AB244+AG244</f>
        <v>4025493448585.0405</v>
      </c>
      <c r="F244" s="36">
        <f>SUM(G244:N244)</f>
        <v>277575006245.17999</v>
      </c>
      <c r="G244" s="37">
        <v>184638226825.92999</v>
      </c>
      <c r="H244" s="38"/>
      <c r="I244" s="37">
        <v>68564878691.580002</v>
      </c>
      <c r="J244" s="38"/>
      <c r="K244" s="38"/>
      <c r="L244" s="37">
        <v>558546524.42999995</v>
      </c>
      <c r="M244" s="37">
        <v>23813354203.239998</v>
      </c>
      <c r="N244" s="38"/>
      <c r="O244" s="36">
        <f>SUM(P244:Q244)</f>
        <v>63786335882.489998</v>
      </c>
      <c r="P244" s="37">
        <v>2870428012</v>
      </c>
      <c r="Q244" s="37">
        <v>60915907870.489998</v>
      </c>
      <c r="R244" s="36">
        <f>SUM(S244:Y244)</f>
        <v>3537817898043.4404</v>
      </c>
      <c r="S244" s="37">
        <v>1156471377151.8201</v>
      </c>
      <c r="T244" s="37">
        <v>597943501328.15991</v>
      </c>
      <c r="U244" s="37">
        <v>979259289139.27002</v>
      </c>
      <c r="V244" s="37">
        <v>2696805898017.5103</v>
      </c>
      <c r="W244" s="37">
        <v>31036299793.700001</v>
      </c>
      <c r="X244" s="37">
        <v>217935000</v>
      </c>
      <c r="Y244" s="37">
        <v>-1923916402387.0198</v>
      </c>
      <c r="Z244" s="36">
        <f>SUM(AA244)</f>
        <v>0</v>
      </c>
      <c r="AA244" s="38"/>
      <c r="AB244" s="36">
        <f>SUM(AC244:AF244)</f>
        <v>146314208413.92999</v>
      </c>
      <c r="AC244" s="38"/>
      <c r="AD244" s="38"/>
      <c r="AE244" s="38"/>
      <c r="AF244" s="37">
        <v>146314208413.92999</v>
      </c>
      <c r="AG244" s="36">
        <f>SUM(AH244)</f>
        <v>0</v>
      </c>
      <c r="AH244" s="38"/>
      <c r="AI244" s="35">
        <f>AJ244+AQ244+AT244</f>
        <v>18031585063.110001</v>
      </c>
      <c r="AJ244" s="36">
        <f>SUM(AK244:AP244)</f>
        <v>18018609463.110001</v>
      </c>
      <c r="AK244" s="37">
        <v>10003655140.559999</v>
      </c>
      <c r="AL244" s="38"/>
      <c r="AM244" s="37">
        <v>425000</v>
      </c>
      <c r="AN244" s="37">
        <v>117038564.75</v>
      </c>
      <c r="AO244" s="37">
        <v>7417161226.7999992</v>
      </c>
      <c r="AP244" s="37">
        <v>480329531</v>
      </c>
      <c r="AQ244" s="36">
        <f>SUM(AR244:AS244)</f>
        <v>12975600</v>
      </c>
      <c r="AR244" s="38"/>
      <c r="AS244" s="37">
        <v>12975600</v>
      </c>
      <c r="AT244" s="36">
        <f>AU244</f>
        <v>0</v>
      </c>
      <c r="AU244" s="37"/>
      <c r="AV244" s="35">
        <f>AW244</f>
        <v>4007461863521.9302</v>
      </c>
      <c r="AW244" s="36">
        <f>SUM(AX244:AY244)</f>
        <v>4007461863521.9302</v>
      </c>
      <c r="AX244" s="37">
        <v>4007461863521.9302</v>
      </c>
      <c r="AY244" s="38"/>
      <c r="AZ244" s="39">
        <f>E244-(AI244+AV244)</f>
        <v>0</v>
      </c>
    </row>
    <row r="245" spans="1:52" x14ac:dyDescent="0.25">
      <c r="A245" s="32" t="s">
        <v>522</v>
      </c>
      <c r="B245" s="33" t="s">
        <v>523</v>
      </c>
      <c r="C245" s="34" t="s">
        <v>1150</v>
      </c>
      <c r="D245" s="34" t="s">
        <v>1151</v>
      </c>
      <c r="E245" s="35">
        <f>F245+O245+R245+Z245+AB245+AG245</f>
        <v>20794692034468.074</v>
      </c>
      <c r="F245" s="36">
        <f>SUM(G245:N245)</f>
        <v>1552183861974.0403</v>
      </c>
      <c r="G245" s="37">
        <v>1128386371743.5901</v>
      </c>
      <c r="H245" s="38"/>
      <c r="I245" s="37">
        <v>366370496920.5</v>
      </c>
      <c r="J245" s="38"/>
      <c r="K245" s="38"/>
      <c r="L245" s="37">
        <v>98399649.25</v>
      </c>
      <c r="M245" s="37">
        <v>57328593660.700195</v>
      </c>
      <c r="N245" s="38"/>
      <c r="O245" s="36">
        <f>SUM(P245:Q245)</f>
        <v>541767510262.90002</v>
      </c>
      <c r="P245" s="37">
        <v>7366351445.5</v>
      </c>
      <c r="Q245" s="37">
        <v>534401158817.40002</v>
      </c>
      <c r="R245" s="36">
        <f>SUM(S245:Y245)</f>
        <v>18253241778383.711</v>
      </c>
      <c r="S245" s="37">
        <v>14201226851378.539</v>
      </c>
      <c r="T245" s="37">
        <v>1460047734430.7</v>
      </c>
      <c r="U245" s="37">
        <v>3184456151635.1001</v>
      </c>
      <c r="V245" s="37">
        <v>3994585021831.6001</v>
      </c>
      <c r="W245" s="37">
        <v>66394203141.519997</v>
      </c>
      <c r="X245" s="37">
        <v>68759128377.25</v>
      </c>
      <c r="Y245" s="37">
        <v>-4722227312411</v>
      </c>
      <c r="Z245" s="36">
        <f>SUM(AA245)</f>
        <v>0</v>
      </c>
      <c r="AA245" s="38"/>
      <c r="AB245" s="36">
        <f>SUM(AC245:AF245)</f>
        <v>447498883847.41998</v>
      </c>
      <c r="AC245" s="37">
        <v>1592000</v>
      </c>
      <c r="AD245" s="37">
        <v>275646827980</v>
      </c>
      <c r="AE245" s="37">
        <v>3388049721.5999999</v>
      </c>
      <c r="AF245" s="37">
        <v>168462414145.82001</v>
      </c>
      <c r="AG245" s="36">
        <f>SUM(AH245)</f>
        <v>0</v>
      </c>
      <c r="AH245" s="38"/>
      <c r="AI245" s="35">
        <f>AJ245+AQ245+AT245</f>
        <v>93372824436.790009</v>
      </c>
      <c r="AJ245" s="36">
        <f>SUM(AK245:AP245)</f>
        <v>93372824436.790009</v>
      </c>
      <c r="AK245" s="38"/>
      <c r="AL245" s="38"/>
      <c r="AM245" s="38"/>
      <c r="AN245" s="37">
        <v>22247504712.790001</v>
      </c>
      <c r="AO245" s="38"/>
      <c r="AP245" s="37">
        <v>71125319724</v>
      </c>
      <c r="AQ245" s="36">
        <f>SUM(AR245:AS245)</f>
        <v>0</v>
      </c>
      <c r="AR245" s="38"/>
      <c r="AS245" s="38"/>
      <c r="AT245" s="36">
        <f>AU245</f>
        <v>0</v>
      </c>
      <c r="AU245" s="38"/>
      <c r="AV245" s="35">
        <f>AW245</f>
        <v>20701319210031</v>
      </c>
      <c r="AW245" s="36">
        <f>SUM(AX245:AY245)</f>
        <v>20701319210031</v>
      </c>
      <c r="AX245" s="37">
        <v>20701319210031</v>
      </c>
      <c r="AY245" s="38"/>
      <c r="AZ245" s="39">
        <f>E245-(AI245+AV245)</f>
        <v>0.28515625</v>
      </c>
    </row>
    <row r="246" spans="1:52" x14ac:dyDescent="0.25">
      <c r="A246" s="32" t="s">
        <v>524</v>
      </c>
      <c r="B246" s="33" t="s">
        <v>525</v>
      </c>
      <c r="C246" s="34" t="s">
        <v>1152</v>
      </c>
      <c r="D246" s="34" t="s">
        <v>1151</v>
      </c>
      <c r="E246" s="35">
        <f>F246+O246+R246+Z246+AB246+AG246</f>
        <v>3679611549365.6968</v>
      </c>
      <c r="F246" s="36">
        <f>SUM(G246:N246)</f>
        <v>240435423329.21707</v>
      </c>
      <c r="G246" s="37">
        <v>142195436965.55942</v>
      </c>
      <c r="H246" s="38"/>
      <c r="I246" s="37">
        <v>69763181700.048309</v>
      </c>
      <c r="J246" s="38"/>
      <c r="K246" s="38"/>
      <c r="L246" s="38"/>
      <c r="M246" s="37">
        <v>28476804663.609337</v>
      </c>
      <c r="N246" s="38"/>
      <c r="O246" s="36">
        <f>SUM(P246:Q246)</f>
        <v>46345502589.585297</v>
      </c>
      <c r="P246" s="38"/>
      <c r="Q246" s="37">
        <v>46345502589.585297</v>
      </c>
      <c r="R246" s="36">
        <f>SUM(S246:Y246)</f>
        <v>3309071880648.833</v>
      </c>
      <c r="S246" s="37">
        <v>1154379067706.0015</v>
      </c>
      <c r="T246" s="37">
        <v>657454261496.67151</v>
      </c>
      <c r="U246" s="37">
        <v>1127992988265.4399</v>
      </c>
      <c r="V246" s="37">
        <v>1925385595935.7546</v>
      </c>
      <c r="W246" s="37">
        <v>45082121144.25589</v>
      </c>
      <c r="X246" s="37">
        <v>12010320545</v>
      </c>
      <c r="Y246" s="37">
        <v>-1613232474444.29</v>
      </c>
      <c r="Z246" s="36">
        <f>SUM(AA246)</f>
        <v>0</v>
      </c>
      <c r="AA246" s="38"/>
      <c r="AB246" s="36">
        <f>SUM(AC246:AF246)</f>
        <v>83758742798.061493</v>
      </c>
      <c r="AC246" s="37">
        <v>414445706</v>
      </c>
      <c r="AD246" s="38"/>
      <c r="AE246" s="37">
        <v>1131852825.0038433</v>
      </c>
      <c r="AF246" s="37">
        <v>82212444267.057648</v>
      </c>
      <c r="AG246" s="36">
        <f>SUM(AH246)</f>
        <v>0</v>
      </c>
      <c r="AH246" s="38"/>
      <c r="AI246" s="35">
        <f>AJ246+AQ246+AT246</f>
        <v>20356800512.518616</v>
      </c>
      <c r="AJ246" s="36">
        <f>SUM(AK246:AP246)</f>
        <v>20356800512.518616</v>
      </c>
      <c r="AK246" s="37">
        <v>16152709883.706001</v>
      </c>
      <c r="AL246" s="38"/>
      <c r="AM246" s="38"/>
      <c r="AN246" s="37">
        <v>554472153.81161165</v>
      </c>
      <c r="AO246" s="37">
        <v>1.000523567199707E-3</v>
      </c>
      <c r="AP246" s="37">
        <v>3649618475</v>
      </c>
      <c r="AQ246" s="36">
        <f>SUM(AR246:AS246)</f>
        <v>0</v>
      </c>
      <c r="AR246" s="38"/>
      <c r="AS246" s="38"/>
      <c r="AT246" s="36">
        <f>AU246</f>
        <v>0</v>
      </c>
      <c r="AU246" s="38"/>
      <c r="AV246" s="35">
        <f>AW246</f>
        <v>3659254748853.1802</v>
      </c>
      <c r="AW246" s="36">
        <f>SUM(AX246:AY246)</f>
        <v>3659254748853.1802</v>
      </c>
      <c r="AX246" s="37">
        <v>3659254748853.1802</v>
      </c>
      <c r="AY246" s="38"/>
      <c r="AZ246" s="39">
        <f>E246-(AI246+AV246)</f>
        <v>0</v>
      </c>
    </row>
    <row r="247" spans="1:52" x14ac:dyDescent="0.25">
      <c r="A247" s="32" t="s">
        <v>526</v>
      </c>
      <c r="B247" s="33" t="s">
        <v>527</v>
      </c>
      <c r="C247" s="34" t="s">
        <v>1152</v>
      </c>
      <c r="D247" s="34" t="s">
        <v>1154</v>
      </c>
      <c r="E247" s="35">
        <f>F247+O247+R247+Z247+AB247+AG247</f>
        <v>3857805753607.4092</v>
      </c>
      <c r="F247" s="36">
        <f>SUM(G247:N247)</f>
        <v>770858840573.42004</v>
      </c>
      <c r="G247" s="37">
        <v>666170543079</v>
      </c>
      <c r="H247" s="38"/>
      <c r="I247" s="37">
        <v>56296467133.510002</v>
      </c>
      <c r="J247" s="37">
        <v>16351468166.120001</v>
      </c>
      <c r="K247" s="37">
        <v>-5311883466.6400003</v>
      </c>
      <c r="L247" s="37"/>
      <c r="M247" s="37">
        <v>37352245661.43</v>
      </c>
      <c r="N247" s="37"/>
      <c r="O247" s="36">
        <f>SUM(P247:Q247)</f>
        <v>223047489798.01999</v>
      </c>
      <c r="P247" s="38"/>
      <c r="Q247" s="37">
        <v>223047489798.01999</v>
      </c>
      <c r="R247" s="36">
        <f>SUM(S247:Y247)</f>
        <v>2767865605581.0796</v>
      </c>
      <c r="S247" s="37">
        <v>515817157090.32001</v>
      </c>
      <c r="T247" s="37">
        <v>680981948283.70996</v>
      </c>
      <c r="U247" s="37">
        <v>954116947719.02002</v>
      </c>
      <c r="V247" s="37">
        <v>2387770254342.6602</v>
      </c>
      <c r="W247" s="37">
        <v>28958272733.919998</v>
      </c>
      <c r="X247" s="37">
        <v>23884750613.099998</v>
      </c>
      <c r="Y247" s="37">
        <v>-1823663725201.6499</v>
      </c>
      <c r="Z247" s="36">
        <f>SUM(AA247)</f>
        <v>54640019399.629997</v>
      </c>
      <c r="AA247" s="37">
        <v>54640019399.629997</v>
      </c>
      <c r="AB247" s="36">
        <f>SUM(AC247:AF247)</f>
        <v>41393798255.259995</v>
      </c>
      <c r="AC247" s="38"/>
      <c r="AD247" s="37">
        <v>26254889279.299999</v>
      </c>
      <c r="AE247" s="37">
        <v>2254323060.8000002</v>
      </c>
      <c r="AF247" s="37">
        <v>12884585915.16</v>
      </c>
      <c r="AG247" s="36">
        <f>SUM(AH247)</f>
        <v>0</v>
      </c>
      <c r="AH247" s="38"/>
      <c r="AI247" s="35">
        <f>AJ247+AQ247+AT247</f>
        <v>66583709576.660004</v>
      </c>
      <c r="AJ247" s="36">
        <f>SUM(AK247:AP247)</f>
        <v>66583709576.660004</v>
      </c>
      <c r="AK247" s="37">
        <v>25900</v>
      </c>
      <c r="AL247" s="38"/>
      <c r="AM247" s="38"/>
      <c r="AN247" s="37">
        <v>234037117</v>
      </c>
      <c r="AO247" s="37">
        <v>1764516858</v>
      </c>
      <c r="AP247" s="37">
        <v>64585129701.660004</v>
      </c>
      <c r="AQ247" s="36">
        <f>SUM(AR247:AS247)</f>
        <v>0</v>
      </c>
      <c r="AR247" s="38"/>
      <c r="AS247" s="38"/>
      <c r="AT247" s="36">
        <f>AU247</f>
        <v>0</v>
      </c>
      <c r="AU247" s="38"/>
      <c r="AV247" s="35">
        <f>AW247</f>
        <v>3791222044030.75</v>
      </c>
      <c r="AW247" s="36">
        <f>SUM(AX247:AY247)</f>
        <v>3791222044030.75</v>
      </c>
      <c r="AX247" s="37">
        <v>3791222044030.75</v>
      </c>
      <c r="AY247" s="38"/>
      <c r="AZ247" s="39">
        <f>E247-(AI247+AV247)</f>
        <v>0</v>
      </c>
    </row>
    <row r="248" spans="1:52" x14ac:dyDescent="0.25">
      <c r="A248" s="32" t="s">
        <v>528</v>
      </c>
      <c r="B248" s="33" t="s">
        <v>529</v>
      </c>
      <c r="C248" s="34" t="s">
        <v>1152</v>
      </c>
      <c r="D248" s="34" t="s">
        <v>1151</v>
      </c>
      <c r="E248" s="35">
        <f>F248+O248+R248+Z248+AB248+AG248</f>
        <v>2412125612364.0498</v>
      </c>
      <c r="F248" s="36">
        <f>SUM(G248:N248)</f>
        <v>292553560596.45996</v>
      </c>
      <c r="G248" s="37">
        <v>190817561152.66998</v>
      </c>
      <c r="H248" s="38"/>
      <c r="I248" s="37">
        <v>49028589654.979996</v>
      </c>
      <c r="J248" s="38"/>
      <c r="K248" s="38"/>
      <c r="L248" s="37">
        <v>5138333367.3400002</v>
      </c>
      <c r="M248" s="37">
        <v>47569076421.470001</v>
      </c>
      <c r="N248" s="38"/>
      <c r="O248" s="36">
        <f>SUM(P248:Q248)</f>
        <v>74757539280.770004</v>
      </c>
      <c r="P248" s="37">
        <v>6880757.1300001144</v>
      </c>
      <c r="Q248" s="37">
        <v>74750658523.639999</v>
      </c>
      <c r="R248" s="36">
        <f>SUM(S248:Y248)</f>
        <v>2018215673257.6101</v>
      </c>
      <c r="S248" s="37">
        <v>385938293988</v>
      </c>
      <c r="T248" s="37">
        <v>575444673699</v>
      </c>
      <c r="U248" s="37">
        <v>921525829626.72998</v>
      </c>
      <c r="V248" s="37">
        <v>1926291758228</v>
      </c>
      <c r="W248" s="37">
        <v>18897341703</v>
      </c>
      <c r="X248" s="37">
        <v>20025948959.080002</v>
      </c>
      <c r="Y248" s="37">
        <v>-1829908172946.2</v>
      </c>
      <c r="Z248" s="36">
        <f>SUM(AA248)</f>
        <v>16176413698.4</v>
      </c>
      <c r="AA248" s="37">
        <v>16176413698.4</v>
      </c>
      <c r="AB248" s="36">
        <f>SUM(AC248:AF248)</f>
        <v>10422425530.809999</v>
      </c>
      <c r="AC248" s="38"/>
      <c r="AD248" s="37">
        <v>805900000</v>
      </c>
      <c r="AE248" s="37">
        <v>746893066.01000023</v>
      </c>
      <c r="AF248" s="37">
        <v>8869632464.7999992</v>
      </c>
      <c r="AG248" s="36">
        <f>SUM(AH248)</f>
        <v>0</v>
      </c>
      <c r="AH248" s="38"/>
      <c r="AI248" s="35">
        <f>AJ248+AQ248+AT248</f>
        <v>25371065888.938999</v>
      </c>
      <c r="AJ248" s="36">
        <f>SUM(AK248:AP248)</f>
        <v>25371065888.938999</v>
      </c>
      <c r="AK248" s="38"/>
      <c r="AL248" s="38"/>
      <c r="AM248" s="38"/>
      <c r="AN248" s="37">
        <v>1244664946.1400001</v>
      </c>
      <c r="AO248" s="37">
        <v>4335649823.7989998</v>
      </c>
      <c r="AP248" s="37">
        <v>19790751119</v>
      </c>
      <c r="AQ248" s="36">
        <f>SUM(AR248:AS248)</f>
        <v>0</v>
      </c>
      <c r="AR248" s="38"/>
      <c r="AS248" s="38"/>
      <c r="AT248" s="36">
        <f>AU248</f>
        <v>0</v>
      </c>
      <c r="AU248" s="38"/>
      <c r="AV248" s="35">
        <f>AW248</f>
        <v>2386754546475.1001</v>
      </c>
      <c r="AW248" s="36">
        <f>SUM(AX248:AY248)</f>
        <v>2386754546475.1001</v>
      </c>
      <c r="AX248" s="37">
        <v>2386754546475.1001</v>
      </c>
      <c r="AY248" s="38"/>
      <c r="AZ248" s="39">
        <f>E248-(AI248+AV248)</f>
        <v>1.07421875E-2</v>
      </c>
    </row>
    <row r="249" spans="1:52" x14ac:dyDescent="0.25">
      <c r="A249" s="32" t="s">
        <v>530</v>
      </c>
      <c r="B249" s="33" t="s">
        <v>531</v>
      </c>
      <c r="C249" s="34" t="s">
        <v>1152</v>
      </c>
      <c r="D249" s="34" t="s">
        <v>1151</v>
      </c>
      <c r="E249" s="35">
        <f>F249+O249+R249+Z249+AB249+AG249</f>
        <v>7141285838190.6611</v>
      </c>
      <c r="F249" s="36">
        <f>SUM(G249:N249)</f>
        <v>523848172625.67999</v>
      </c>
      <c r="G249" s="37">
        <v>403314013227.98999</v>
      </c>
      <c r="H249" s="38"/>
      <c r="I249" s="37">
        <v>53099301498.659996</v>
      </c>
      <c r="J249" s="38"/>
      <c r="K249" s="38"/>
      <c r="L249" s="37">
        <v>17137545.329999998</v>
      </c>
      <c r="M249" s="37">
        <v>67417720353.699997</v>
      </c>
      <c r="N249" s="38"/>
      <c r="O249" s="36">
        <f>SUM(P249:Q249)</f>
        <v>180804029343.98001</v>
      </c>
      <c r="P249" s="38"/>
      <c r="Q249" s="37">
        <v>180804029343.98001</v>
      </c>
      <c r="R249" s="36">
        <f>SUM(S249:Y249)</f>
        <v>6415335076480.4609</v>
      </c>
      <c r="S249" s="37">
        <v>3705491190547.1001</v>
      </c>
      <c r="T249" s="37">
        <v>723194230751</v>
      </c>
      <c r="U249" s="37">
        <v>1344841892836.2</v>
      </c>
      <c r="V249" s="37">
        <v>3122896166782.2002</v>
      </c>
      <c r="W249" s="37">
        <v>103639455542.96001</v>
      </c>
      <c r="X249" s="37">
        <v>5637652834.5</v>
      </c>
      <c r="Y249" s="37">
        <v>-2590365512813.4995</v>
      </c>
      <c r="Z249" s="36">
        <f>SUM(AA249)</f>
        <v>0</v>
      </c>
      <c r="AA249" s="38"/>
      <c r="AB249" s="36">
        <f>SUM(AC249:AF249)</f>
        <v>21298559740.540001</v>
      </c>
      <c r="AC249" s="38"/>
      <c r="AD249" s="37">
        <v>10527175022.709999</v>
      </c>
      <c r="AE249" s="37">
        <v>521334116</v>
      </c>
      <c r="AF249" s="37">
        <v>10250050601.83</v>
      </c>
      <c r="AG249" s="36">
        <f>SUM(AH249)</f>
        <v>0</v>
      </c>
      <c r="AH249" s="38"/>
      <c r="AI249" s="35">
        <f>AJ249+AQ249+AT249</f>
        <v>22453724796.09</v>
      </c>
      <c r="AJ249" s="36">
        <f>SUM(AK249:AP249)</f>
        <v>22453724796.09</v>
      </c>
      <c r="AK249" s="38"/>
      <c r="AL249" s="38"/>
      <c r="AM249" s="38"/>
      <c r="AN249" s="37">
        <v>84617095.890000001</v>
      </c>
      <c r="AO249" s="37">
        <v>22189458800.200001</v>
      </c>
      <c r="AP249" s="37">
        <v>179648900</v>
      </c>
      <c r="AQ249" s="36">
        <f>SUM(AR249:AS249)</f>
        <v>0</v>
      </c>
      <c r="AR249" s="38"/>
      <c r="AS249" s="38"/>
      <c r="AT249" s="36">
        <f>AU249</f>
        <v>0</v>
      </c>
      <c r="AU249" s="38"/>
      <c r="AV249" s="35">
        <f>AW249</f>
        <v>7118832113394.5</v>
      </c>
      <c r="AW249" s="36">
        <f>SUM(AX249:AY249)</f>
        <v>7118832113394.5</v>
      </c>
      <c r="AX249" s="37">
        <v>7118832113394.5</v>
      </c>
      <c r="AY249" s="38"/>
      <c r="AZ249" s="39">
        <f>E249-(AI249+AV249)</f>
        <v>7.12890625E-2</v>
      </c>
    </row>
    <row r="250" spans="1:52" x14ac:dyDescent="0.25">
      <c r="A250" s="32" t="s">
        <v>532</v>
      </c>
      <c r="B250" s="33" t="s">
        <v>533</v>
      </c>
      <c r="C250" s="34" t="s">
        <v>1152</v>
      </c>
      <c r="D250" s="34" t="s">
        <v>1151</v>
      </c>
      <c r="E250" s="35">
        <f>F250+O250+R250+Z250+AB250+AG250</f>
        <v>4070130778316.2295</v>
      </c>
      <c r="F250" s="36">
        <f>SUM(G250:N250)</f>
        <v>600953279430.79993</v>
      </c>
      <c r="G250" s="37">
        <v>505911399228.66998</v>
      </c>
      <c r="H250" s="38"/>
      <c r="I250" s="37">
        <v>53514224249.260002</v>
      </c>
      <c r="J250" s="38"/>
      <c r="K250" s="38"/>
      <c r="L250" s="37">
        <v>6288797806.6899996</v>
      </c>
      <c r="M250" s="37">
        <v>35238858146.18</v>
      </c>
      <c r="N250" s="38"/>
      <c r="O250" s="36">
        <f>SUM(P250:Q250)</f>
        <v>126316040512.48</v>
      </c>
      <c r="P250" s="38"/>
      <c r="Q250" s="37">
        <v>126316040512.48</v>
      </c>
      <c r="R250" s="36">
        <f>SUM(S250:Y250)</f>
        <v>3243547821167.2998</v>
      </c>
      <c r="S250" s="37">
        <v>1026152675936</v>
      </c>
      <c r="T250" s="37">
        <v>698080271051.80005</v>
      </c>
      <c r="U250" s="37">
        <v>836799160437.80005</v>
      </c>
      <c r="V250" s="37">
        <v>2183754570125.6001</v>
      </c>
      <c r="W250" s="37">
        <v>104781051146.81</v>
      </c>
      <c r="X250" s="37">
        <v>18098488275.59</v>
      </c>
      <c r="Y250" s="37">
        <v>-1624118395806.3</v>
      </c>
      <c r="Z250" s="36">
        <f>SUM(AA250)</f>
        <v>0</v>
      </c>
      <c r="AA250" s="38"/>
      <c r="AB250" s="36">
        <f>SUM(AC250:AF250)</f>
        <v>99313637205.649994</v>
      </c>
      <c r="AC250" s="38"/>
      <c r="AD250" s="37">
        <v>72717990984</v>
      </c>
      <c r="AE250" s="37">
        <v>1454799250</v>
      </c>
      <c r="AF250" s="37">
        <v>25140846971.650002</v>
      </c>
      <c r="AG250" s="36">
        <f>SUM(AH250)</f>
        <v>0</v>
      </c>
      <c r="AH250" s="38"/>
      <c r="AI250" s="35">
        <f>AJ250+AQ250+AT250</f>
        <v>52755447325.68</v>
      </c>
      <c r="AJ250" s="36">
        <f>SUM(AK250:AP250)</f>
        <v>52755447325.68</v>
      </c>
      <c r="AK250" s="37">
        <v>510401255.81999999</v>
      </c>
      <c r="AL250" s="38"/>
      <c r="AM250" s="38"/>
      <c r="AN250" s="37">
        <v>184494760.15000001</v>
      </c>
      <c r="AO250" s="37">
        <v>52060551309.709999</v>
      </c>
      <c r="AP250" s="38"/>
      <c r="AQ250" s="36">
        <f>SUM(AR250:AS250)</f>
        <v>0</v>
      </c>
      <c r="AR250" s="38"/>
      <c r="AS250" s="38"/>
      <c r="AT250" s="36">
        <f>AU250</f>
        <v>0</v>
      </c>
      <c r="AU250" s="38"/>
      <c r="AV250" s="35">
        <f>AW250</f>
        <v>4017375330990.6001</v>
      </c>
      <c r="AW250" s="36">
        <f>SUM(AX250:AY250)</f>
        <v>4017375330990.6001</v>
      </c>
      <c r="AX250" s="37">
        <v>4017375330990.6001</v>
      </c>
      <c r="AY250" s="38"/>
      <c r="AZ250" s="39">
        <f>E250-(AI250+AV250)</f>
        <v>-5.078125E-2</v>
      </c>
    </row>
    <row r="251" spans="1:52" x14ac:dyDescent="0.25">
      <c r="A251" s="32" t="s">
        <v>534</v>
      </c>
      <c r="B251" s="33" t="s">
        <v>535</v>
      </c>
      <c r="C251" s="34" t="s">
        <v>1152</v>
      </c>
      <c r="D251" s="34" t="s">
        <v>1151</v>
      </c>
      <c r="E251" s="35">
        <f>F251+O251+R251+Z251+AB251+AG251</f>
        <v>2644733042031.1699</v>
      </c>
      <c r="F251" s="36">
        <f>SUM(G251:N251)</f>
        <v>264306569848.22998</v>
      </c>
      <c r="G251" s="37">
        <v>174910236930.87</v>
      </c>
      <c r="H251" s="38"/>
      <c r="I251" s="37">
        <v>75054315559.550003</v>
      </c>
      <c r="J251" s="38"/>
      <c r="K251" s="38"/>
      <c r="L251" s="37">
        <v>10454166.67</v>
      </c>
      <c r="M251" s="37">
        <v>14331563191.139999</v>
      </c>
      <c r="N251" s="38"/>
      <c r="O251" s="36">
        <f>SUM(P251:Q251)</f>
        <v>26777811805.440002</v>
      </c>
      <c r="P251" s="37">
        <v>2031611260.3999996</v>
      </c>
      <c r="Q251" s="37">
        <v>24746200545.040001</v>
      </c>
      <c r="R251" s="36">
        <f>SUM(S251:Y251)</f>
        <v>2343271736653.4502</v>
      </c>
      <c r="S251" s="37">
        <v>1241309792331</v>
      </c>
      <c r="T251" s="37">
        <v>462624820786.91998</v>
      </c>
      <c r="U251" s="37">
        <v>812529119338.04004</v>
      </c>
      <c r="V251" s="37">
        <v>748545212935.91003</v>
      </c>
      <c r="W251" s="37">
        <v>36806720619.339996</v>
      </c>
      <c r="X251" s="37">
        <v>8817496055</v>
      </c>
      <c r="Y251" s="37">
        <v>-967361425412.76001</v>
      </c>
      <c r="Z251" s="36">
        <f>SUM(AA251)</f>
        <v>0</v>
      </c>
      <c r="AA251" s="38"/>
      <c r="AB251" s="36">
        <f>SUM(AC251:AF251)</f>
        <v>10376923724.049999</v>
      </c>
      <c r="AC251" s="37">
        <v>394418750</v>
      </c>
      <c r="AD251" s="37">
        <v>3114000000</v>
      </c>
      <c r="AE251" s="37">
        <v>5141043314</v>
      </c>
      <c r="AF251" s="37">
        <v>1727461660.05</v>
      </c>
      <c r="AG251" s="36">
        <f>SUM(AH251)</f>
        <v>0</v>
      </c>
      <c r="AH251" s="38"/>
      <c r="AI251" s="35">
        <f>AJ251+AQ251+AT251</f>
        <v>18095925157.990002</v>
      </c>
      <c r="AJ251" s="36">
        <f>SUM(AK251:AP251)</f>
        <v>18095925157.990002</v>
      </c>
      <c r="AK251" s="37">
        <v>2631417225.29</v>
      </c>
      <c r="AL251" s="38"/>
      <c r="AM251" s="38"/>
      <c r="AN251" s="37">
        <v>225796500.00999999</v>
      </c>
      <c r="AO251" s="37">
        <v>14776923750.690001</v>
      </c>
      <c r="AP251" s="37">
        <v>461787682</v>
      </c>
      <c r="AQ251" s="36">
        <f>SUM(AR251:AS251)</f>
        <v>0</v>
      </c>
      <c r="AR251" s="38"/>
      <c r="AS251" s="38"/>
      <c r="AT251" s="36">
        <f>AU251</f>
        <v>0</v>
      </c>
      <c r="AU251" s="38"/>
      <c r="AV251" s="35">
        <f>AW251</f>
        <v>2626637116873.2002</v>
      </c>
      <c r="AW251" s="36">
        <f>SUM(AX251:AY251)</f>
        <v>2626637116873.2002</v>
      </c>
      <c r="AX251" s="37">
        <v>2626637116873.2002</v>
      </c>
      <c r="AY251" s="38"/>
      <c r="AZ251" s="39">
        <f>E251-(AI251+AV251)</f>
        <v>-2.05078125E-2</v>
      </c>
    </row>
    <row r="252" spans="1:52" x14ac:dyDescent="0.25">
      <c r="A252" s="32" t="s">
        <v>536</v>
      </c>
      <c r="B252" s="33" t="s">
        <v>537</v>
      </c>
      <c r="C252" s="34" t="s">
        <v>1152</v>
      </c>
      <c r="D252" s="34" t="s">
        <v>1151</v>
      </c>
      <c r="E252" s="35">
        <f>F252+O252+R252+Z252+AB252+AG252</f>
        <v>3038283656820.1782</v>
      </c>
      <c r="F252" s="36">
        <f>SUM(G252:N252)</f>
        <v>344829687763.64001</v>
      </c>
      <c r="G252" s="37">
        <v>267343527350.01001</v>
      </c>
      <c r="H252" s="38"/>
      <c r="I252" s="37">
        <v>58203887092.25</v>
      </c>
      <c r="J252" s="38"/>
      <c r="K252" s="38"/>
      <c r="L252" s="37">
        <v>842934517</v>
      </c>
      <c r="M252" s="37">
        <v>18439338804.380001</v>
      </c>
      <c r="N252" s="38"/>
      <c r="O252" s="36">
        <f>SUM(P252:Q252)</f>
        <v>216892835092.12</v>
      </c>
      <c r="P252" s="37">
        <v>9050048744.1200008</v>
      </c>
      <c r="Q252" s="37">
        <v>207842786348</v>
      </c>
      <c r="R252" s="36">
        <f>SUM(S252:Y252)</f>
        <v>2442546327332.1665</v>
      </c>
      <c r="S252" s="37">
        <v>973892278589.16003</v>
      </c>
      <c r="T252" s="37">
        <v>666015241341.10901</v>
      </c>
      <c r="U252" s="37">
        <v>1049821195440.55</v>
      </c>
      <c r="V252" s="37">
        <v>775330555442.66003</v>
      </c>
      <c r="W252" s="37">
        <v>47440678905.68</v>
      </c>
      <c r="X252" s="37">
        <v>9681733771</v>
      </c>
      <c r="Y252" s="37">
        <v>-1079635356157.9933</v>
      </c>
      <c r="Z252" s="36">
        <f>SUM(AA252)</f>
        <v>0</v>
      </c>
      <c r="AA252" s="38"/>
      <c r="AB252" s="36">
        <f>SUM(AC252:AF252)</f>
        <v>34014806632.251602</v>
      </c>
      <c r="AC252" s="37">
        <v>209000000</v>
      </c>
      <c r="AD252" s="37">
        <v>7750157968.2299995</v>
      </c>
      <c r="AE252" s="37">
        <v>2232544253.9200001</v>
      </c>
      <c r="AF252" s="37">
        <v>23823104410.101601</v>
      </c>
      <c r="AG252" s="36">
        <f>SUM(AH252)</f>
        <v>0</v>
      </c>
      <c r="AH252" s="38"/>
      <c r="AI252" s="35">
        <f>AJ252+AQ252+AT252</f>
        <v>16557459092.369999</v>
      </c>
      <c r="AJ252" s="36">
        <f>SUM(AK252:AP252)</f>
        <v>16557459092.369999</v>
      </c>
      <c r="AK252" s="37">
        <v>3297360</v>
      </c>
      <c r="AL252" s="38"/>
      <c r="AM252" s="38"/>
      <c r="AN252" s="37">
        <v>7274398866.0699997</v>
      </c>
      <c r="AO252" s="37">
        <v>8826944916.2999992</v>
      </c>
      <c r="AP252" s="37">
        <v>452817950</v>
      </c>
      <c r="AQ252" s="36">
        <f>SUM(AR252:AS252)</f>
        <v>0</v>
      </c>
      <c r="AR252" s="38"/>
      <c r="AS252" s="38"/>
      <c r="AT252" s="36">
        <f>AU252</f>
        <v>0</v>
      </c>
      <c r="AU252" s="38"/>
      <c r="AV252" s="35">
        <f>AW252</f>
        <v>3021726197727.8062</v>
      </c>
      <c r="AW252" s="36">
        <f>SUM(AX252:AY252)</f>
        <v>3021726197727.8062</v>
      </c>
      <c r="AX252" s="37">
        <v>3021726197727.8062</v>
      </c>
      <c r="AY252" s="38"/>
      <c r="AZ252" s="39">
        <f>E252-(AI252+AV252)</f>
        <v>0</v>
      </c>
    </row>
    <row r="253" spans="1:52" x14ac:dyDescent="0.25">
      <c r="A253" s="32" t="s">
        <v>538</v>
      </c>
      <c r="B253" s="33" t="s">
        <v>539</v>
      </c>
      <c r="C253" s="34" t="s">
        <v>1152</v>
      </c>
      <c r="D253" s="34" t="s">
        <v>1151</v>
      </c>
      <c r="E253" s="35">
        <f>F253+O253+R253+Z253+AB253+AG253</f>
        <v>2658741300273.4497</v>
      </c>
      <c r="F253" s="36">
        <f>SUM(G253:N253)</f>
        <v>285340774811.42999</v>
      </c>
      <c r="G253" s="37">
        <v>223698605054.81</v>
      </c>
      <c r="H253" s="37">
        <v>134863951.5</v>
      </c>
      <c r="I253" s="37">
        <v>41847945308.979996</v>
      </c>
      <c r="J253" s="38"/>
      <c r="K253" s="38"/>
      <c r="L253" s="37">
        <v>2657866888.1399999</v>
      </c>
      <c r="M253" s="37">
        <v>17001493608</v>
      </c>
      <c r="N253" s="38"/>
      <c r="O253" s="36">
        <f>SUM(P253:Q253)</f>
        <v>149286293367.91</v>
      </c>
      <c r="P253" s="37">
        <v>19504379255.139999</v>
      </c>
      <c r="Q253" s="37">
        <v>129781914112.77</v>
      </c>
      <c r="R253" s="36">
        <f>SUM(S253:Y253)</f>
        <v>2090514505680.71</v>
      </c>
      <c r="S253" s="37">
        <v>709974665568</v>
      </c>
      <c r="T253" s="37">
        <v>148644430252.45999</v>
      </c>
      <c r="U253" s="37">
        <v>634569489811.32996</v>
      </c>
      <c r="V253" s="37">
        <v>586494149486.72998</v>
      </c>
      <c r="W253" s="37">
        <v>5915704660.1899996</v>
      </c>
      <c r="X253" s="37">
        <v>4916065902</v>
      </c>
      <c r="Y253" s="38"/>
      <c r="Z253" s="36">
        <f>SUM(AA253)</f>
        <v>0</v>
      </c>
      <c r="AA253" s="38"/>
      <c r="AB253" s="36">
        <f>SUM(AC253:AF253)</f>
        <v>133599726413.39999</v>
      </c>
      <c r="AC253" s="37">
        <v>155654318.43000001</v>
      </c>
      <c r="AD253" s="37">
        <v>119532900004</v>
      </c>
      <c r="AE253" s="37">
        <v>3410647806</v>
      </c>
      <c r="AF253" s="37">
        <v>10500524284.969999</v>
      </c>
      <c r="AG253" s="36">
        <f>SUM(AH253)</f>
        <v>0</v>
      </c>
      <c r="AH253" s="38"/>
      <c r="AI253" s="35">
        <f>AJ253+AQ253+AT253</f>
        <v>16882059880.049999</v>
      </c>
      <c r="AJ253" s="36">
        <f>SUM(AK253:AP253)</f>
        <v>16882059880.049999</v>
      </c>
      <c r="AK253" s="37">
        <v>48991741</v>
      </c>
      <c r="AL253" s="38"/>
      <c r="AM253" s="38"/>
      <c r="AN253" s="37">
        <v>5782080261.0500002</v>
      </c>
      <c r="AO253" s="37">
        <v>11050987878</v>
      </c>
      <c r="AP253" s="38"/>
      <c r="AQ253" s="36">
        <f>SUM(AR253:AS253)</f>
        <v>0</v>
      </c>
      <c r="AR253" s="38"/>
      <c r="AS253" s="38"/>
      <c r="AT253" s="36">
        <f>AU253</f>
        <v>0</v>
      </c>
      <c r="AU253" s="38"/>
      <c r="AV253" s="35">
        <f>AW253</f>
        <v>2641859240393.3999</v>
      </c>
      <c r="AW253" s="36">
        <f>SUM(AX253:AY253)</f>
        <v>2641859240393.3999</v>
      </c>
      <c r="AX253" s="37">
        <v>2641859240393.3999</v>
      </c>
      <c r="AY253" s="38"/>
      <c r="AZ253" s="39">
        <f>E253-(AI253+AV253)</f>
        <v>0</v>
      </c>
    </row>
    <row r="254" spans="1:52" x14ac:dyDescent="0.25">
      <c r="A254" s="32" t="s">
        <v>540</v>
      </c>
      <c r="B254" s="33" t="s">
        <v>541</v>
      </c>
      <c r="C254" s="34" t="s">
        <v>1152</v>
      </c>
      <c r="D254" s="34" t="s">
        <v>1151</v>
      </c>
      <c r="E254" s="35">
        <f>F254+O254+R254+Z254+AB254+AG254</f>
        <v>6391773253297.209</v>
      </c>
      <c r="F254" s="36">
        <f>SUM(G254:N254)</f>
        <v>860429262272.03992</v>
      </c>
      <c r="G254" s="37">
        <v>742770327352.93994</v>
      </c>
      <c r="H254" s="38"/>
      <c r="I254" s="37">
        <v>97111250616.220001</v>
      </c>
      <c r="J254" s="38"/>
      <c r="K254" s="38"/>
      <c r="L254" s="37">
        <v>694628866.38999999</v>
      </c>
      <c r="M254" s="37">
        <v>19853055436.490002</v>
      </c>
      <c r="N254" s="38"/>
      <c r="O254" s="36">
        <f>SUM(P254:Q254)</f>
        <v>374508909229</v>
      </c>
      <c r="P254" s="38"/>
      <c r="Q254" s="37">
        <v>374508909229</v>
      </c>
      <c r="R254" s="36">
        <f>SUM(S254:Y254)</f>
        <v>5004550872144.2188</v>
      </c>
      <c r="S254" s="37">
        <v>2646600381267</v>
      </c>
      <c r="T254" s="37">
        <v>852192730277.51001</v>
      </c>
      <c r="U254" s="37">
        <v>1293138813847.1001</v>
      </c>
      <c r="V254" s="37">
        <v>1991556907021.3</v>
      </c>
      <c r="W254" s="37">
        <v>65588044383.010002</v>
      </c>
      <c r="X254" s="37">
        <v>32635869400</v>
      </c>
      <c r="Y254" s="37">
        <v>-1877161874051.7</v>
      </c>
      <c r="Z254" s="36">
        <f>SUM(AA254)</f>
        <v>0</v>
      </c>
      <c r="AA254" s="38"/>
      <c r="AB254" s="36">
        <f>SUM(AC254:AF254)</f>
        <v>152284209651.95001</v>
      </c>
      <c r="AC254" s="38"/>
      <c r="AD254" s="37">
        <v>106449318000</v>
      </c>
      <c r="AE254" s="37">
        <v>8449293987.5</v>
      </c>
      <c r="AF254" s="37">
        <v>37385597664.449997</v>
      </c>
      <c r="AG254" s="36">
        <f>SUM(AH254)</f>
        <v>0</v>
      </c>
      <c r="AH254" s="38"/>
      <c r="AI254" s="35">
        <f>AJ254+AQ254+AT254</f>
        <v>12096894513.230001</v>
      </c>
      <c r="AJ254" s="36">
        <f>SUM(AK254:AP254)</f>
        <v>12096894513.230001</v>
      </c>
      <c r="AK254" s="38"/>
      <c r="AL254" s="38"/>
      <c r="AM254" s="38"/>
      <c r="AN254" s="37">
        <v>851525261.12</v>
      </c>
      <c r="AO254" s="37">
        <v>9679341348.8500004</v>
      </c>
      <c r="AP254" s="37">
        <v>1566027903.26</v>
      </c>
      <c r="AQ254" s="36">
        <f>SUM(AR254:AS254)</f>
        <v>0</v>
      </c>
      <c r="AR254" s="38"/>
      <c r="AS254" s="38"/>
      <c r="AT254" s="36">
        <f>AU254</f>
        <v>0</v>
      </c>
      <c r="AU254" s="38"/>
      <c r="AV254" s="35">
        <f>AW254</f>
        <v>6379676358784</v>
      </c>
      <c r="AW254" s="36">
        <f>SUM(AX254:AY254)</f>
        <v>6379676358784</v>
      </c>
      <c r="AX254" s="37">
        <v>6379676358784</v>
      </c>
      <c r="AY254" s="38"/>
      <c r="AZ254" s="39">
        <f>E254-(AI254+AV254)</f>
        <v>-2.1484375E-2</v>
      </c>
    </row>
    <row r="255" spans="1:52" x14ac:dyDescent="0.25">
      <c r="A255" s="32" t="s">
        <v>542</v>
      </c>
      <c r="B255" s="33" t="s">
        <v>543</v>
      </c>
      <c r="C255" s="34" t="s">
        <v>1152</v>
      </c>
      <c r="D255" s="34" t="s">
        <v>1151</v>
      </c>
      <c r="E255" s="35">
        <f>F255+O255+R255+Z255+AB255+AG255</f>
        <v>1972997116579.3777</v>
      </c>
      <c r="F255" s="36">
        <f>SUM(G255:N255)</f>
        <v>294815862118.69904</v>
      </c>
      <c r="G255" s="37">
        <v>187647247328.97</v>
      </c>
      <c r="H255" s="38"/>
      <c r="I255" s="37">
        <v>86239697539.540009</v>
      </c>
      <c r="J255" s="38"/>
      <c r="K255" s="38"/>
      <c r="L255" s="37">
        <v>3434604729.8400002</v>
      </c>
      <c r="M255" s="37">
        <v>17494312520.348999</v>
      </c>
      <c r="N255" s="38"/>
      <c r="O255" s="36">
        <f>SUM(P255:Q255)</f>
        <v>50666497388.099998</v>
      </c>
      <c r="P255" s="38"/>
      <c r="Q255" s="37">
        <v>50666497388.099998</v>
      </c>
      <c r="R255" s="36">
        <f>SUM(S255:Y255)</f>
        <v>1613843822117.6587</v>
      </c>
      <c r="S255" s="37">
        <v>684312550868.64001</v>
      </c>
      <c r="T255" s="37">
        <v>528779381231.83002</v>
      </c>
      <c r="U255" s="37">
        <v>451227303483.60999</v>
      </c>
      <c r="V255" s="37">
        <v>715624279099.63989</v>
      </c>
      <c r="W255" s="37">
        <v>15061454410.73</v>
      </c>
      <c r="X255" s="37">
        <v>7892642388.8091002</v>
      </c>
      <c r="Y255" s="37">
        <v>-789053789365.59998</v>
      </c>
      <c r="Z255" s="36">
        <f>SUM(AA255)</f>
        <v>0</v>
      </c>
      <c r="AA255" s="38"/>
      <c r="AB255" s="36">
        <f>SUM(AC255:AF255)</f>
        <v>13670934954.92</v>
      </c>
      <c r="AC255" s="38"/>
      <c r="AD255" s="37">
        <v>4686450000</v>
      </c>
      <c r="AE255" s="37">
        <v>2341581723.3299999</v>
      </c>
      <c r="AF255" s="37">
        <v>6642903231.5900002</v>
      </c>
      <c r="AG255" s="36">
        <f>SUM(AH255)</f>
        <v>0</v>
      </c>
      <c r="AH255" s="38"/>
      <c r="AI255" s="35">
        <f>AJ255+AQ255+AT255</f>
        <v>36956992832.339996</v>
      </c>
      <c r="AJ255" s="36">
        <f>SUM(AK255:AP255)</f>
        <v>36956992832.339996</v>
      </c>
      <c r="AK255" s="37">
        <v>3338195.86</v>
      </c>
      <c r="AL255" s="38"/>
      <c r="AM255" s="38"/>
      <c r="AN255" s="37">
        <v>166492676.78</v>
      </c>
      <c r="AO255" s="37">
        <v>22718922793.029999</v>
      </c>
      <c r="AP255" s="37">
        <v>14068239166.67</v>
      </c>
      <c r="AQ255" s="36">
        <f>SUM(AR255:AS255)</f>
        <v>0</v>
      </c>
      <c r="AR255" s="38"/>
      <c r="AS255" s="38"/>
      <c r="AT255" s="36">
        <f>AU255</f>
        <v>0</v>
      </c>
      <c r="AU255" s="38"/>
      <c r="AV255" s="35">
        <f>AW255</f>
        <v>1936040123747.0391</v>
      </c>
      <c r="AW255" s="36">
        <f>SUM(AX255:AY255)</f>
        <v>1936040123747.0391</v>
      </c>
      <c r="AX255" s="37">
        <v>1936040123747.0391</v>
      </c>
      <c r="AY255" s="38"/>
      <c r="AZ255" s="39">
        <f>E255-(AI255+AV255)</f>
        <v>0</v>
      </c>
    </row>
    <row r="256" spans="1:52" x14ac:dyDescent="0.25">
      <c r="A256" s="32" t="s">
        <v>544</v>
      </c>
      <c r="B256" s="33" t="s">
        <v>545</v>
      </c>
      <c r="C256" s="34" t="s">
        <v>1150</v>
      </c>
      <c r="D256" s="34" t="s">
        <v>1151</v>
      </c>
      <c r="E256" s="35">
        <f>F256+O256+R256+Z256+AB256+AG256</f>
        <v>3097452246774.3296</v>
      </c>
      <c r="F256" s="36">
        <f>SUM(G256:N256)</f>
        <v>313128015492.73993</v>
      </c>
      <c r="G256" s="37">
        <v>243084420077.62</v>
      </c>
      <c r="H256" s="38"/>
      <c r="I256" s="37">
        <v>56396346461.490005</v>
      </c>
      <c r="J256" s="38"/>
      <c r="K256" s="38"/>
      <c r="L256" s="37">
        <v>239580574.16</v>
      </c>
      <c r="M256" s="37">
        <v>13407668379.469999</v>
      </c>
      <c r="N256" s="38"/>
      <c r="O256" s="36">
        <f>SUM(P256:Q256)</f>
        <v>70622507947.559998</v>
      </c>
      <c r="P256" s="38"/>
      <c r="Q256" s="37">
        <v>70622507947.559998</v>
      </c>
      <c r="R256" s="36">
        <f>SUM(S256:Y256)</f>
        <v>2609179219368.3599</v>
      </c>
      <c r="S256" s="37">
        <v>1475674439607.2</v>
      </c>
      <c r="T256" s="37">
        <v>385917960976.28003</v>
      </c>
      <c r="U256" s="37">
        <v>675986806043.96997</v>
      </c>
      <c r="V256" s="37">
        <v>817064846978.58997</v>
      </c>
      <c r="W256" s="37">
        <v>11953833027.799999</v>
      </c>
      <c r="X256" s="37">
        <v>6427023714</v>
      </c>
      <c r="Y256" s="37">
        <v>-763845690979.47998</v>
      </c>
      <c r="Z256" s="36">
        <f>SUM(AA256)</f>
        <v>77599178933.070007</v>
      </c>
      <c r="AA256" s="37">
        <v>77599178933.070007</v>
      </c>
      <c r="AB256" s="36">
        <f>SUM(AC256:AF256)</f>
        <v>26923325032.599998</v>
      </c>
      <c r="AC256" s="37">
        <v>1598029426.3499999</v>
      </c>
      <c r="AD256" s="37">
        <v>18581691000</v>
      </c>
      <c r="AE256" s="37">
        <v>5797253083</v>
      </c>
      <c r="AF256" s="37">
        <v>946351523.25</v>
      </c>
      <c r="AG256" s="36">
        <f>SUM(AH256)</f>
        <v>0</v>
      </c>
      <c r="AH256" s="38"/>
      <c r="AI256" s="35">
        <f>AJ256+AQ256+AT256</f>
        <v>25359377472.43</v>
      </c>
      <c r="AJ256" s="36">
        <f>SUM(AK256:AP256)</f>
        <v>25359377472.43</v>
      </c>
      <c r="AK256" s="37">
        <v>4990623</v>
      </c>
      <c r="AL256" s="38"/>
      <c r="AM256" s="38"/>
      <c r="AN256" s="37">
        <v>733273650.17999995</v>
      </c>
      <c r="AO256" s="38"/>
      <c r="AP256" s="37">
        <v>24621113199.25</v>
      </c>
      <c r="AQ256" s="36">
        <f>SUM(AR256:AS256)</f>
        <v>0</v>
      </c>
      <c r="AR256" s="38"/>
      <c r="AS256" s="38"/>
      <c r="AT256" s="36">
        <f>AU256</f>
        <v>0</v>
      </c>
      <c r="AU256" s="38"/>
      <c r="AV256" s="35">
        <f>AW256</f>
        <v>3072092869301.8999</v>
      </c>
      <c r="AW256" s="36">
        <f>SUM(AX256:AY256)</f>
        <v>3072092869301.8999</v>
      </c>
      <c r="AX256" s="37">
        <v>3072092869301.8999</v>
      </c>
      <c r="AY256" s="38"/>
      <c r="AZ256" s="39">
        <f>E256-(AI256+AV256)</f>
        <v>0</v>
      </c>
    </row>
    <row r="257" spans="1:52" x14ac:dyDescent="0.25">
      <c r="A257" s="32" t="s">
        <v>546</v>
      </c>
      <c r="B257" s="33" t="s">
        <v>547</v>
      </c>
      <c r="C257" s="34" t="s">
        <v>1150</v>
      </c>
      <c r="D257" s="34" t="s">
        <v>1151</v>
      </c>
      <c r="E257" s="35">
        <f>F257+O257+R257+Z257+AB257+AG257</f>
        <v>1688836085886.6987</v>
      </c>
      <c r="F257" s="36">
        <f>SUM(G257:N257)</f>
        <v>238221732570.31985</v>
      </c>
      <c r="G257" s="37">
        <v>169603170797.95984</v>
      </c>
      <c r="H257" s="38"/>
      <c r="I257" s="37">
        <v>56821917891.580002</v>
      </c>
      <c r="J257" s="38"/>
      <c r="K257" s="38"/>
      <c r="L257" s="37">
        <v>401544054.81999999</v>
      </c>
      <c r="M257" s="37">
        <v>11395099825.959999</v>
      </c>
      <c r="N257" s="38"/>
      <c r="O257" s="36">
        <f>SUM(P257:Q257)</f>
        <v>20893095872.990002</v>
      </c>
      <c r="P257" s="37">
        <v>3861072459.5600004</v>
      </c>
      <c r="Q257" s="37">
        <v>17032023413.430002</v>
      </c>
      <c r="R257" s="36">
        <f>SUM(S257:Y257)</f>
        <v>1316698900446.019</v>
      </c>
      <c r="S257" s="37">
        <v>478112162032.12</v>
      </c>
      <c r="T257" s="37">
        <v>528188380083.46008</v>
      </c>
      <c r="U257" s="37">
        <v>558064312969.60999</v>
      </c>
      <c r="V257" s="37">
        <v>767478380456.56995</v>
      </c>
      <c r="W257" s="37">
        <v>20103143618.5</v>
      </c>
      <c r="X257" s="37">
        <v>14218566055.950001</v>
      </c>
      <c r="Y257" s="37">
        <v>-1049466044770.191</v>
      </c>
      <c r="Z257" s="36">
        <f>SUM(AA257)</f>
        <v>0</v>
      </c>
      <c r="AA257" s="38"/>
      <c r="AB257" s="36">
        <f>SUM(AC257:AF257)</f>
        <v>113022356997.36998</v>
      </c>
      <c r="AC257" s="38"/>
      <c r="AD257" s="38"/>
      <c r="AE257" s="37">
        <v>2165810200</v>
      </c>
      <c r="AF257" s="37">
        <v>110856546797.36998</v>
      </c>
      <c r="AG257" s="36">
        <f>SUM(AH257)</f>
        <v>0</v>
      </c>
      <c r="AH257" s="38"/>
      <c r="AI257" s="35">
        <f>AJ257+AQ257+AT257</f>
        <v>7084525875.9399834</v>
      </c>
      <c r="AJ257" s="36">
        <f>SUM(AK257:AP257)</f>
        <v>7084525875.9399834</v>
      </c>
      <c r="AK257" s="38"/>
      <c r="AL257" s="38"/>
      <c r="AM257" s="38"/>
      <c r="AN257" s="37">
        <v>29788700</v>
      </c>
      <c r="AO257" s="38"/>
      <c r="AP257" s="37">
        <v>7054737175.9399834</v>
      </c>
      <c r="AQ257" s="36">
        <f>SUM(AR257:AS257)</f>
        <v>0</v>
      </c>
      <c r="AR257" s="38"/>
      <c r="AS257" s="38"/>
      <c r="AT257" s="36">
        <f>AU257</f>
        <v>0</v>
      </c>
      <c r="AU257" s="38"/>
      <c r="AV257" s="35">
        <f>AW257</f>
        <v>1512127203816.5945</v>
      </c>
      <c r="AW257" s="36">
        <f>SUM(AX257:AY257)</f>
        <v>1512127203816.5945</v>
      </c>
      <c r="AX257" s="37">
        <v>1512127203816.5945</v>
      </c>
      <c r="AY257" s="38"/>
      <c r="AZ257" s="39">
        <f>E257-(AI257+AV257)</f>
        <v>169624356194.16431</v>
      </c>
    </row>
    <row r="258" spans="1:52" x14ac:dyDescent="0.25">
      <c r="A258" s="32" t="s">
        <v>548</v>
      </c>
      <c r="B258" s="33" t="s">
        <v>549</v>
      </c>
      <c r="C258" s="34" t="s">
        <v>1150</v>
      </c>
      <c r="D258" s="34" t="s">
        <v>1151</v>
      </c>
      <c r="E258" s="35">
        <f>F258+O258+R258+Z258+AB258+AG258</f>
        <v>44693653396745.266</v>
      </c>
      <c r="F258" s="36">
        <f>SUM(G258:N258)</f>
        <v>1516289678236.28</v>
      </c>
      <c r="G258" s="37">
        <v>828232610715.78003</v>
      </c>
      <c r="H258" s="38"/>
      <c r="I258" s="37">
        <v>484438268496.92004</v>
      </c>
      <c r="J258" s="38"/>
      <c r="K258" s="38"/>
      <c r="L258" s="37">
        <v>4140285128.6700001</v>
      </c>
      <c r="M258" s="37">
        <v>199478513894.91</v>
      </c>
      <c r="N258" s="38"/>
      <c r="O258" s="36">
        <f>SUM(P258:Q258)</f>
        <v>2241415052935.6001</v>
      </c>
      <c r="P258" s="38"/>
      <c r="Q258" s="37">
        <v>2241415052935.6001</v>
      </c>
      <c r="R258" s="36">
        <f>SUM(S258:Y258)</f>
        <v>40360097339752.383</v>
      </c>
      <c r="S258" s="37">
        <v>30240552399264</v>
      </c>
      <c r="T258" s="37">
        <v>3429274337163.7998</v>
      </c>
      <c r="U258" s="37">
        <v>5302661147933.5996</v>
      </c>
      <c r="V258" s="37">
        <v>6471361934435.4004</v>
      </c>
      <c r="W258" s="37">
        <v>178366323740.60999</v>
      </c>
      <c r="X258" s="37">
        <v>752950152255.57996</v>
      </c>
      <c r="Y258" s="37">
        <v>-6015068955040.5996</v>
      </c>
      <c r="Z258" s="36">
        <f>SUM(AA258)</f>
        <v>0</v>
      </c>
      <c r="AA258" s="38"/>
      <c r="AB258" s="36">
        <f>SUM(AC258:AF258)</f>
        <v>575851325821</v>
      </c>
      <c r="AC258" s="38"/>
      <c r="AD258" s="37">
        <v>188497218741.62</v>
      </c>
      <c r="AE258" s="37">
        <v>9657779500.5</v>
      </c>
      <c r="AF258" s="37">
        <v>377696327578.88</v>
      </c>
      <c r="AG258" s="36">
        <f>SUM(AH258)</f>
        <v>0</v>
      </c>
      <c r="AH258" s="38"/>
      <c r="AI258" s="35">
        <f>AJ258+AQ258+AT258</f>
        <v>647566645466.90002</v>
      </c>
      <c r="AJ258" s="36">
        <f>SUM(AK258:AP258)</f>
        <v>647566645466.90002</v>
      </c>
      <c r="AK258" s="37">
        <v>172859465.75999999</v>
      </c>
      <c r="AL258" s="38"/>
      <c r="AM258" s="38"/>
      <c r="AN258" s="37">
        <v>447223268408.35999</v>
      </c>
      <c r="AO258" s="37">
        <v>132985428597.53</v>
      </c>
      <c r="AP258" s="37">
        <v>67185088995.25</v>
      </c>
      <c r="AQ258" s="36">
        <f>SUM(AR258:AS258)</f>
        <v>0</v>
      </c>
      <c r="AR258" s="38"/>
      <c r="AS258" s="38"/>
      <c r="AT258" s="36">
        <f>AU258</f>
        <v>0</v>
      </c>
      <c r="AU258" s="38"/>
      <c r="AV258" s="35">
        <f>AW258</f>
        <v>44046086751279</v>
      </c>
      <c r="AW258" s="36">
        <f>SUM(AX258:AY258)</f>
        <v>44046086751279</v>
      </c>
      <c r="AX258" s="37">
        <v>44046086751279</v>
      </c>
      <c r="AY258" s="38"/>
      <c r="AZ258" s="39">
        <f>E258-(AI258+AV258)</f>
        <v>-0.6328125</v>
      </c>
    </row>
    <row r="259" spans="1:52" x14ac:dyDescent="0.25">
      <c r="A259" s="32" t="s">
        <v>550</v>
      </c>
      <c r="B259" s="33" t="s">
        <v>551</v>
      </c>
      <c r="C259" s="34" t="s">
        <v>1152</v>
      </c>
      <c r="D259" s="34" t="s">
        <v>1151</v>
      </c>
      <c r="E259" s="35">
        <f>F259+O259+R259+Z259+AB259+AG259</f>
        <v>2009936155097.2405</v>
      </c>
      <c r="F259" s="36">
        <f>SUM(G259:N259)</f>
        <v>372519911108.79004</v>
      </c>
      <c r="G259" s="37">
        <v>310687383087.77002</v>
      </c>
      <c r="H259" s="38"/>
      <c r="I259" s="37">
        <v>51648711834.639999</v>
      </c>
      <c r="J259" s="38"/>
      <c r="K259" s="38"/>
      <c r="L259" s="37">
        <v>131975606.25</v>
      </c>
      <c r="M259" s="37">
        <v>10051840580.129999</v>
      </c>
      <c r="N259" s="38"/>
      <c r="O259" s="36">
        <f>SUM(P259:Q259)</f>
        <v>34417361181.980003</v>
      </c>
      <c r="P259" s="38"/>
      <c r="Q259" s="37">
        <v>34417361181.980003</v>
      </c>
      <c r="R259" s="36">
        <f>SUM(S259:Y259)</f>
        <v>1566884827580.6204</v>
      </c>
      <c r="S259" s="37">
        <v>533716069946</v>
      </c>
      <c r="T259" s="37">
        <v>416679999631.65997</v>
      </c>
      <c r="U259" s="37">
        <v>559961768663.54004</v>
      </c>
      <c r="V259" s="37">
        <v>672218315295.96997</v>
      </c>
      <c r="W259" s="37">
        <v>32559913367.700001</v>
      </c>
      <c r="X259" s="37">
        <v>11718858074.969999</v>
      </c>
      <c r="Y259" s="37">
        <v>-659970097399.21997</v>
      </c>
      <c r="Z259" s="36">
        <f>SUM(AA259)</f>
        <v>0</v>
      </c>
      <c r="AA259" s="38"/>
      <c r="AB259" s="36">
        <f>SUM(AC259:AF259)</f>
        <v>36114055225.849998</v>
      </c>
      <c r="AC259" s="37">
        <v>361321000</v>
      </c>
      <c r="AD259" s="38"/>
      <c r="AE259" s="37">
        <v>4234519666.1399994</v>
      </c>
      <c r="AF259" s="37">
        <v>31518214559.709999</v>
      </c>
      <c r="AG259" s="36">
        <f>SUM(AH259)</f>
        <v>0</v>
      </c>
      <c r="AH259" s="38"/>
      <c r="AI259" s="35">
        <f>AJ259+AQ259+AT259</f>
        <v>8439984894.1800003</v>
      </c>
      <c r="AJ259" s="36">
        <f>SUM(AK259:AP259)</f>
        <v>8439984894.1800003</v>
      </c>
      <c r="AK259" s="38"/>
      <c r="AL259" s="38"/>
      <c r="AM259" s="38"/>
      <c r="AN259" s="37">
        <v>219258327.03999999</v>
      </c>
      <c r="AO259" s="37">
        <v>8220726567.1400003</v>
      </c>
      <c r="AP259" s="38"/>
      <c r="AQ259" s="36">
        <f>SUM(AR259:AS259)</f>
        <v>0</v>
      </c>
      <c r="AR259" s="38"/>
      <c r="AS259" s="38"/>
      <c r="AT259" s="36">
        <f>AU259</f>
        <v>0</v>
      </c>
      <c r="AU259" s="38"/>
      <c r="AV259" s="35">
        <f>AW259</f>
        <v>2001496170203.1001</v>
      </c>
      <c r="AW259" s="36">
        <f>SUM(AX259:AY259)</f>
        <v>2001496170203.1001</v>
      </c>
      <c r="AX259" s="37">
        <v>2001496170203.1001</v>
      </c>
      <c r="AY259" s="38"/>
      <c r="AZ259" s="39">
        <f>E259-(AI259+AV259)</f>
        <v>-3.955078125E-2</v>
      </c>
    </row>
    <row r="260" spans="1:52" x14ac:dyDescent="0.25">
      <c r="A260" s="32" t="s">
        <v>552</v>
      </c>
      <c r="B260" s="33" t="s">
        <v>1166</v>
      </c>
      <c r="C260" s="34" t="s">
        <v>1150</v>
      </c>
      <c r="D260" s="34" t="s">
        <v>1151</v>
      </c>
      <c r="E260" s="35">
        <f>F260+O260+R260+Z260+AB260+AG260</f>
        <v>12135003022267.58</v>
      </c>
      <c r="F260" s="36">
        <f>SUM(G260:N260)</f>
        <v>787446044789.30994</v>
      </c>
      <c r="G260" s="37">
        <v>581953070630.86987</v>
      </c>
      <c r="H260" s="38"/>
      <c r="I260" s="37">
        <v>138367469677.48999</v>
      </c>
      <c r="J260" s="38"/>
      <c r="K260" s="38"/>
      <c r="L260" s="37">
        <v>1493730735.9300001</v>
      </c>
      <c r="M260" s="37">
        <v>65631773745.019997</v>
      </c>
      <c r="N260" s="38"/>
      <c r="O260" s="36">
        <f>SUM(P260:Q260)</f>
        <v>1649972265748.6001</v>
      </c>
      <c r="P260" s="38"/>
      <c r="Q260" s="37">
        <v>1649972265748.6001</v>
      </c>
      <c r="R260" s="36">
        <f>SUM(S260:Y260)</f>
        <v>8523682261114.5205</v>
      </c>
      <c r="S260" s="37">
        <v>4228642630036.6001</v>
      </c>
      <c r="T260" s="37">
        <v>1424868277539.3999</v>
      </c>
      <c r="U260" s="37">
        <v>2477545950447.2002</v>
      </c>
      <c r="V260" s="37">
        <v>2906303046350.6001</v>
      </c>
      <c r="W260" s="37">
        <v>357664112652.91998</v>
      </c>
      <c r="X260" s="37">
        <v>139169981809</v>
      </c>
      <c r="Y260" s="37">
        <v>-3010511737721.2002</v>
      </c>
      <c r="Z260" s="36">
        <f>SUM(AA260)</f>
        <v>0</v>
      </c>
      <c r="AA260" s="38"/>
      <c r="AB260" s="36">
        <f>SUM(AC260:AF260)</f>
        <v>1173902450615.1499</v>
      </c>
      <c r="AC260" s="37">
        <v>3244663070</v>
      </c>
      <c r="AD260" s="37">
        <v>549957081155.13</v>
      </c>
      <c r="AE260" s="37">
        <v>5828336717</v>
      </c>
      <c r="AF260" s="37">
        <v>614872369673.02002</v>
      </c>
      <c r="AG260" s="36">
        <f>SUM(AH260)</f>
        <v>0</v>
      </c>
      <c r="AH260" s="38"/>
      <c r="AI260" s="35">
        <f>AJ260+AQ260+AT260</f>
        <v>245881765726.35999</v>
      </c>
      <c r="AJ260" s="36">
        <f>SUM(AK260:AP260)</f>
        <v>245881765726.35999</v>
      </c>
      <c r="AK260" s="37">
        <v>4690930934.6999998</v>
      </c>
      <c r="AL260" s="38"/>
      <c r="AM260" s="38"/>
      <c r="AN260" s="37">
        <v>586677063.65999997</v>
      </c>
      <c r="AO260" s="37">
        <v>240604157728</v>
      </c>
      <c r="AP260" s="38"/>
      <c r="AQ260" s="36">
        <f>SUM(AR260:AS260)</f>
        <v>0</v>
      </c>
      <c r="AR260" s="38"/>
      <c r="AS260" s="38"/>
      <c r="AT260" s="36">
        <f>AU260</f>
        <v>0</v>
      </c>
      <c r="AU260" s="38"/>
      <c r="AV260" s="35">
        <f>AW260</f>
        <v>11889256256540</v>
      </c>
      <c r="AW260" s="36">
        <f>SUM(AX260:AY260)</f>
        <v>11889256256540</v>
      </c>
      <c r="AX260" s="37">
        <v>11889256256540</v>
      </c>
      <c r="AY260" s="38"/>
      <c r="AZ260" s="39">
        <f>E260-(AI260+AV260)</f>
        <v>-134999998.77929688</v>
      </c>
    </row>
    <row r="261" spans="1:52" x14ac:dyDescent="0.25">
      <c r="A261" s="40" t="s">
        <v>553</v>
      </c>
      <c r="B261" s="33" t="s">
        <v>554</v>
      </c>
      <c r="C261" s="34" t="s">
        <v>1150</v>
      </c>
      <c r="D261" s="34" t="s">
        <v>1151</v>
      </c>
      <c r="E261" s="35">
        <f>F261+O261+R261+Z261+AB261+AG261</f>
        <v>1986668236276.2498</v>
      </c>
      <c r="F261" s="36">
        <f>SUM(G261:N261)</f>
        <v>109051333294.41</v>
      </c>
      <c r="G261" s="37">
        <v>68755540323.150009</v>
      </c>
      <c r="H261" s="38"/>
      <c r="I261" s="37">
        <v>28173938992.219994</v>
      </c>
      <c r="J261" s="38"/>
      <c r="K261" s="38"/>
      <c r="L261" s="37">
        <v>132898265</v>
      </c>
      <c r="M261" s="37">
        <v>11988955714.040001</v>
      </c>
      <c r="N261" s="38"/>
      <c r="O261" s="36">
        <f>SUM(P261:Q261)</f>
        <v>42815000000</v>
      </c>
      <c r="P261" s="38"/>
      <c r="Q261" s="37">
        <v>42815000000</v>
      </c>
      <c r="R261" s="36">
        <f>SUM(S261:Y261)</f>
        <v>1738450547417.6599</v>
      </c>
      <c r="S261" s="37">
        <v>99261526105</v>
      </c>
      <c r="T261" s="37">
        <v>298085163703.40997</v>
      </c>
      <c r="U261" s="37">
        <v>876373829302.09998</v>
      </c>
      <c r="V261" s="37">
        <v>1572276772333.7</v>
      </c>
      <c r="W261" s="37">
        <v>56821660559.75</v>
      </c>
      <c r="X261" s="37">
        <v>12818258249</v>
      </c>
      <c r="Y261" s="37">
        <v>-1177186662835.3</v>
      </c>
      <c r="Z261" s="36">
        <f>SUM(AA261)</f>
        <v>0</v>
      </c>
      <c r="AA261" s="38"/>
      <c r="AB261" s="36">
        <f>SUM(AC261:AF261)</f>
        <v>96351355564.179993</v>
      </c>
      <c r="AC261" s="37">
        <v>1349397213</v>
      </c>
      <c r="AD261" s="38"/>
      <c r="AE261" s="37">
        <v>382676764</v>
      </c>
      <c r="AF261" s="37">
        <v>94619281587.179993</v>
      </c>
      <c r="AG261" s="36">
        <f>SUM(AH261)</f>
        <v>0</v>
      </c>
      <c r="AH261" s="38"/>
      <c r="AI261" s="35">
        <f>AJ261+AQ261+AT261</f>
        <v>11223670616.42</v>
      </c>
      <c r="AJ261" s="36">
        <f>SUM(AK261:AP261)</f>
        <v>11223670616.42</v>
      </c>
      <c r="AK261" s="38"/>
      <c r="AL261" s="38"/>
      <c r="AM261" s="38"/>
      <c r="AN261" s="37">
        <v>31611652.920000002</v>
      </c>
      <c r="AO261" s="37">
        <v>7223676314</v>
      </c>
      <c r="AP261" s="37">
        <v>3968382649.5</v>
      </c>
      <c r="AQ261" s="36">
        <f>SUM(AR261:AS261)</f>
        <v>0</v>
      </c>
      <c r="AR261" s="38"/>
      <c r="AS261" s="38"/>
      <c r="AT261" s="36">
        <f>AU261</f>
        <v>0</v>
      </c>
      <c r="AU261" s="38"/>
      <c r="AV261" s="35">
        <f>AW261</f>
        <v>1975444565659.8</v>
      </c>
      <c r="AW261" s="36">
        <f>SUM(AX261:AY261)</f>
        <v>1975444565659.8</v>
      </c>
      <c r="AX261" s="37">
        <v>1975444565659.8</v>
      </c>
      <c r="AY261" s="38"/>
      <c r="AZ261" s="39">
        <f>E261-(AI261+AV261)</f>
        <v>2.978515625E-2</v>
      </c>
    </row>
    <row r="262" spans="1:52" x14ac:dyDescent="0.25">
      <c r="A262" s="40" t="s">
        <v>555</v>
      </c>
      <c r="B262" s="33" t="s">
        <v>556</v>
      </c>
      <c r="C262" s="34" t="s">
        <v>1150</v>
      </c>
      <c r="D262" s="34" t="s">
        <v>1151</v>
      </c>
      <c r="E262" s="35">
        <f>F262+O262+R262+Z262+AB262+AG262</f>
        <v>3089695783665.3594</v>
      </c>
      <c r="F262" s="36">
        <f>SUM(G262:N262)</f>
        <v>159868054420.91</v>
      </c>
      <c r="G262" s="37">
        <v>58774907508.550003</v>
      </c>
      <c r="H262" s="38"/>
      <c r="I262" s="37">
        <v>31208535822.299999</v>
      </c>
      <c r="J262" s="38"/>
      <c r="K262" s="38"/>
      <c r="L262" s="38"/>
      <c r="M262" s="37">
        <v>69884611090.059998</v>
      </c>
      <c r="N262" s="38"/>
      <c r="O262" s="36">
        <f>SUM(P262:Q262)</f>
        <v>53604622403.849998</v>
      </c>
      <c r="P262" s="37">
        <v>2035976813.2</v>
      </c>
      <c r="Q262" s="37">
        <v>51568645590.650002</v>
      </c>
      <c r="R262" s="36">
        <f>SUM(S262:Y262)</f>
        <v>2803202387654.5098</v>
      </c>
      <c r="S262" s="37">
        <v>300675088650.15002</v>
      </c>
      <c r="T262" s="37">
        <v>341160361707.40002</v>
      </c>
      <c r="U262" s="37">
        <v>1095096739575.5</v>
      </c>
      <c r="V262" s="37">
        <v>2635882369200.2002</v>
      </c>
      <c r="W262" s="37">
        <v>41014439975.260002</v>
      </c>
      <c r="X262" s="37">
        <v>19904409960</v>
      </c>
      <c r="Y262" s="37">
        <v>-1630531021414</v>
      </c>
      <c r="Z262" s="36">
        <f>SUM(AA262)</f>
        <v>0</v>
      </c>
      <c r="AA262" s="38"/>
      <c r="AB262" s="36">
        <f>SUM(AC262:AF262)</f>
        <v>73020719186.089996</v>
      </c>
      <c r="AC262" s="38"/>
      <c r="AD262" s="37">
        <v>372542777.86000001</v>
      </c>
      <c r="AE262" s="37">
        <v>24334414462</v>
      </c>
      <c r="AF262" s="37">
        <v>48313761946.230003</v>
      </c>
      <c r="AG262" s="36">
        <f>SUM(AH262)</f>
        <v>0</v>
      </c>
      <c r="AH262" s="38"/>
      <c r="AI262" s="35">
        <f>AJ262+AQ262+AT262</f>
        <v>9875415342.7299995</v>
      </c>
      <c r="AJ262" s="36">
        <f>SUM(AK262:AP262)</f>
        <v>9875415342.7299995</v>
      </c>
      <c r="AK262" s="37">
        <v>7401775</v>
      </c>
      <c r="AL262" s="38"/>
      <c r="AM262" s="38"/>
      <c r="AN262" s="37">
        <v>54120994.729999997</v>
      </c>
      <c r="AO262" s="37">
        <v>8825641251</v>
      </c>
      <c r="AP262" s="37">
        <v>988251322</v>
      </c>
      <c r="AQ262" s="36">
        <f>SUM(AR262:AS262)</f>
        <v>0</v>
      </c>
      <c r="AR262" s="38"/>
      <c r="AS262" s="38"/>
      <c r="AT262" s="36">
        <f>AU262</f>
        <v>0</v>
      </c>
      <c r="AU262" s="38"/>
      <c r="AV262" s="35">
        <f>AW262</f>
        <v>3079820368322.6001</v>
      </c>
      <c r="AW262" s="36">
        <f>SUM(AX262:AY262)</f>
        <v>3079820368322.6001</v>
      </c>
      <c r="AX262" s="37">
        <v>3079820368322.6001</v>
      </c>
      <c r="AY262" s="38"/>
      <c r="AZ262" s="39">
        <f>E262-(AI262+AV262)</f>
        <v>2.9296875E-2</v>
      </c>
    </row>
    <row r="263" spans="1:52" x14ac:dyDescent="0.25">
      <c r="A263" s="40" t="s">
        <v>557</v>
      </c>
      <c r="B263" s="33" t="s">
        <v>558</v>
      </c>
      <c r="C263" s="34" t="s">
        <v>1150</v>
      </c>
      <c r="D263" s="34" t="s">
        <v>1151</v>
      </c>
      <c r="E263" s="35">
        <f>F263+O263+R263+Z263+AB263+AG263</f>
        <v>3292252923985.3296</v>
      </c>
      <c r="F263" s="36">
        <f>SUM(G263:N263)</f>
        <v>108379891463.81</v>
      </c>
      <c r="G263" s="37">
        <v>51441070865.439995</v>
      </c>
      <c r="H263" s="38"/>
      <c r="I263" s="37">
        <v>38736360328.839996</v>
      </c>
      <c r="J263" s="38"/>
      <c r="K263" s="38"/>
      <c r="L263" s="38"/>
      <c r="M263" s="37">
        <v>18202460269.529999</v>
      </c>
      <c r="N263" s="38"/>
      <c r="O263" s="36">
        <f>SUM(P263:Q263)</f>
        <v>147409413484.29999</v>
      </c>
      <c r="P263" s="38"/>
      <c r="Q263" s="37">
        <v>147409413484.29999</v>
      </c>
      <c r="R263" s="36">
        <f>SUM(S263:Y263)</f>
        <v>2891172588427.0596</v>
      </c>
      <c r="S263" s="37">
        <v>244315757713.54001</v>
      </c>
      <c r="T263" s="37">
        <v>332405253202.84998</v>
      </c>
      <c r="U263" s="37">
        <v>1243937820689.1001</v>
      </c>
      <c r="V263" s="37">
        <v>2907162063775.7998</v>
      </c>
      <c r="W263" s="37">
        <v>17122556133.17</v>
      </c>
      <c r="X263" s="37">
        <v>70198003041.300003</v>
      </c>
      <c r="Y263" s="37">
        <v>-1923968866128.7</v>
      </c>
      <c r="Z263" s="36">
        <f>SUM(AA263)</f>
        <v>0</v>
      </c>
      <c r="AA263" s="38"/>
      <c r="AB263" s="36">
        <f>SUM(AC263:AF263)</f>
        <v>145291030610.15997</v>
      </c>
      <c r="AC263" s="37">
        <v>2227577500</v>
      </c>
      <c r="AD263" s="38"/>
      <c r="AE263" s="37">
        <v>280822333.32999998</v>
      </c>
      <c r="AF263" s="37">
        <v>142782630776.82999</v>
      </c>
      <c r="AG263" s="36">
        <f>SUM(AH263)</f>
        <v>0</v>
      </c>
      <c r="AH263" s="38"/>
      <c r="AI263" s="35">
        <f>AJ263+AQ263+AT263</f>
        <v>11632594461.360001</v>
      </c>
      <c r="AJ263" s="36">
        <f>SUM(AK263:AP263)</f>
        <v>11632594461.360001</v>
      </c>
      <c r="AK263" s="38"/>
      <c r="AL263" s="38"/>
      <c r="AM263" s="38"/>
      <c r="AN263" s="38"/>
      <c r="AO263" s="37">
        <v>1382409000</v>
      </c>
      <c r="AP263" s="37">
        <v>10250185461.360001</v>
      </c>
      <c r="AQ263" s="36">
        <f>SUM(AR263:AS263)</f>
        <v>0</v>
      </c>
      <c r="AR263" s="38"/>
      <c r="AS263" s="38"/>
      <c r="AT263" s="36">
        <f>AU263</f>
        <v>0</v>
      </c>
      <c r="AU263" s="38"/>
      <c r="AV263" s="35">
        <f>AW263</f>
        <v>3280620329523.8901</v>
      </c>
      <c r="AW263" s="36">
        <f>SUM(AX263:AY263)</f>
        <v>3280620329523.8901</v>
      </c>
      <c r="AX263" s="37">
        <v>-9.765625E-3</v>
      </c>
      <c r="AY263" s="37">
        <v>3280620329523.8999</v>
      </c>
      <c r="AZ263" s="39">
        <f>E263-(AI263+AV263)</f>
        <v>7.958984375E-2</v>
      </c>
    </row>
    <row r="264" spans="1:52" x14ac:dyDescent="0.25">
      <c r="A264" s="40" t="s">
        <v>559</v>
      </c>
      <c r="B264" s="33" t="s">
        <v>560</v>
      </c>
      <c r="C264" s="34" t="s">
        <v>1150</v>
      </c>
      <c r="D264" s="34" t="s">
        <v>1151</v>
      </c>
      <c r="E264" s="35">
        <f>F264+O264+R264+Z264+AB264+AG264</f>
        <v>4844561389559.3105</v>
      </c>
      <c r="F264" s="36">
        <f>SUM(G264:N264)</f>
        <v>235880191638.54001</v>
      </c>
      <c r="G264" s="37">
        <v>122223391744.40001</v>
      </c>
      <c r="H264" s="38"/>
      <c r="I264" s="37">
        <v>99096401702.520004</v>
      </c>
      <c r="J264" s="38"/>
      <c r="K264" s="38"/>
      <c r="L264" s="38"/>
      <c r="M264" s="37">
        <v>14560398191.620001</v>
      </c>
      <c r="N264" s="38"/>
      <c r="O264" s="36">
        <f>SUM(P264:Q264)</f>
        <v>55379739936.800003</v>
      </c>
      <c r="P264" s="38"/>
      <c r="Q264" s="37">
        <v>55379739936.800003</v>
      </c>
      <c r="R264" s="36">
        <f>SUM(S264:Y264)</f>
        <v>4120692976642.7002</v>
      </c>
      <c r="S264" s="37">
        <v>558614073236.15002</v>
      </c>
      <c r="T264" s="37">
        <v>488713013058.94</v>
      </c>
      <c r="U264" s="37">
        <v>1453905758152.2</v>
      </c>
      <c r="V264" s="37">
        <v>3846731633025.7998</v>
      </c>
      <c r="W264" s="37">
        <v>98051819869.610001</v>
      </c>
      <c r="X264" s="37">
        <v>7111513325</v>
      </c>
      <c r="Y264" s="37">
        <v>-2332434834025</v>
      </c>
      <c r="Z264" s="36">
        <f>SUM(AA264)</f>
        <v>0</v>
      </c>
      <c r="AA264" s="38"/>
      <c r="AB264" s="36">
        <f>SUM(AC264:AF264)</f>
        <v>432608481341.27002</v>
      </c>
      <c r="AC264" s="38"/>
      <c r="AD264" s="38"/>
      <c r="AE264" s="37">
        <v>10554761235.5</v>
      </c>
      <c r="AF264" s="37">
        <v>422053720105.77002</v>
      </c>
      <c r="AG264" s="36">
        <f>SUM(AH264)</f>
        <v>0</v>
      </c>
      <c r="AH264" s="38"/>
      <c r="AI264" s="35">
        <f>AJ264+AQ264+AT264</f>
        <v>85994433253.339996</v>
      </c>
      <c r="AJ264" s="36">
        <f>SUM(AK264:AP264)</f>
        <v>85994433253.339996</v>
      </c>
      <c r="AK264" s="37">
        <v>51157491</v>
      </c>
      <c r="AL264" s="38"/>
      <c r="AM264" s="37">
        <v>70054917748.610001</v>
      </c>
      <c r="AN264" s="37">
        <v>1022827292.23</v>
      </c>
      <c r="AO264" s="38"/>
      <c r="AP264" s="37">
        <v>14865530721.5</v>
      </c>
      <c r="AQ264" s="36">
        <f>SUM(AR264:AS264)</f>
        <v>0</v>
      </c>
      <c r="AR264" s="38"/>
      <c r="AS264" s="38"/>
      <c r="AT264" s="36">
        <f>AU264</f>
        <v>0</v>
      </c>
      <c r="AU264" s="38"/>
      <c r="AV264" s="35">
        <f>AW264</f>
        <v>4758566956306</v>
      </c>
      <c r="AW264" s="36">
        <f>SUM(AX264:AY264)</f>
        <v>4758566956306</v>
      </c>
      <c r="AX264" s="37">
        <v>4758566956306</v>
      </c>
      <c r="AY264" s="38"/>
      <c r="AZ264" s="39">
        <f>E264-(AI264+AV264)</f>
        <v>-2.9296875E-2</v>
      </c>
    </row>
    <row r="265" spans="1:52" x14ac:dyDescent="0.25">
      <c r="A265" s="40" t="s">
        <v>561</v>
      </c>
      <c r="B265" s="33" t="s">
        <v>562</v>
      </c>
      <c r="C265" s="34" t="s">
        <v>1150</v>
      </c>
      <c r="D265" s="34" t="s">
        <v>1151</v>
      </c>
      <c r="E265" s="35">
        <f>F265+O265+R265+Z265+AB265+AG265</f>
        <v>1453536186155.9858</v>
      </c>
      <c r="F265" s="36">
        <f>SUM(G265:N265)</f>
        <v>120041414124.89511</v>
      </c>
      <c r="G265" s="37">
        <v>58733051222.5</v>
      </c>
      <c r="H265" s="38"/>
      <c r="I265" s="37">
        <v>35281210115.075104</v>
      </c>
      <c r="J265" s="38"/>
      <c r="K265" s="38"/>
      <c r="L265" s="38"/>
      <c r="M265" s="37">
        <v>26027152787.32</v>
      </c>
      <c r="N265" s="38"/>
      <c r="O265" s="36">
        <f>SUM(P265:Q265)</f>
        <v>31735000000</v>
      </c>
      <c r="P265" s="38"/>
      <c r="Q265" s="37">
        <v>31735000000</v>
      </c>
      <c r="R265" s="36">
        <f>SUM(S265:Y265)</f>
        <v>1270237367250.2407</v>
      </c>
      <c r="S265" s="37">
        <v>200249328580.82999</v>
      </c>
      <c r="T265" s="37">
        <v>308489456835.97998</v>
      </c>
      <c r="U265" s="37">
        <v>702033391147.56006</v>
      </c>
      <c r="V265" s="37">
        <v>1103158397685.3601</v>
      </c>
      <c r="W265" s="37">
        <v>63171900411.449997</v>
      </c>
      <c r="X265" s="37">
        <v>36075187891.5</v>
      </c>
      <c r="Y265" s="37">
        <v>-1142940295302.4399</v>
      </c>
      <c r="Z265" s="36">
        <f>SUM(AA265)</f>
        <v>0</v>
      </c>
      <c r="AA265" s="38"/>
      <c r="AB265" s="36">
        <f>SUM(AC265:AF265)</f>
        <v>31522404780.849998</v>
      </c>
      <c r="AC265" s="38"/>
      <c r="AD265" s="37">
        <v>3054130900</v>
      </c>
      <c r="AE265" s="37">
        <v>784222033.96000004</v>
      </c>
      <c r="AF265" s="37">
        <v>27684051846.889999</v>
      </c>
      <c r="AG265" s="36">
        <f>SUM(AH265)</f>
        <v>0</v>
      </c>
      <c r="AH265" s="38"/>
      <c r="AI265" s="35">
        <f>AJ265+AQ265+AT265</f>
        <v>7056674545.2399998</v>
      </c>
      <c r="AJ265" s="36">
        <f>SUM(AK265:AP265)</f>
        <v>7056674545.2399998</v>
      </c>
      <c r="AK265" s="37">
        <v>41909770.869999997</v>
      </c>
      <c r="AL265" s="38"/>
      <c r="AM265" s="38"/>
      <c r="AN265" s="37">
        <v>438210478.37</v>
      </c>
      <c r="AO265" s="37">
        <v>5878643643</v>
      </c>
      <c r="AP265" s="37">
        <v>697910653</v>
      </c>
      <c r="AQ265" s="36">
        <f>SUM(AR265:AS265)</f>
        <v>0</v>
      </c>
      <c r="AR265" s="38"/>
      <c r="AS265" s="38"/>
      <c r="AT265" s="36">
        <f>AU265</f>
        <v>0</v>
      </c>
      <c r="AU265" s="38"/>
      <c r="AV265" s="35">
        <f>AW265</f>
        <v>1446479511610.751</v>
      </c>
      <c r="AW265" s="36">
        <f>SUM(AX265:AY265)</f>
        <v>1446479511610.751</v>
      </c>
      <c r="AX265" s="37">
        <v>1446479511610.751</v>
      </c>
      <c r="AY265" s="38"/>
      <c r="AZ265" s="39">
        <f>E265-(AI265+AV265)</f>
        <v>-5.126953125E-3</v>
      </c>
    </row>
    <row r="266" spans="1:52" x14ac:dyDescent="0.25">
      <c r="A266" s="40" t="s">
        <v>563</v>
      </c>
      <c r="B266" s="33" t="s">
        <v>564</v>
      </c>
      <c r="C266" s="34" t="s">
        <v>1150</v>
      </c>
      <c r="D266" s="34" t="s">
        <v>1151</v>
      </c>
      <c r="E266" s="35">
        <f>F266+O266+R266+Z266+AB266+AG266</f>
        <v>2627525636373.4902</v>
      </c>
      <c r="F266" s="36">
        <f>SUM(G266:N266)</f>
        <v>110595411742.44998</v>
      </c>
      <c r="G266" s="37">
        <v>32760246904.509998</v>
      </c>
      <c r="H266" s="38"/>
      <c r="I266" s="37">
        <v>49727373054.479996</v>
      </c>
      <c r="J266" s="38"/>
      <c r="K266" s="38"/>
      <c r="L266" s="37">
        <v>298730176.52999997</v>
      </c>
      <c r="M266" s="37">
        <v>27809061606.93</v>
      </c>
      <c r="N266" s="38"/>
      <c r="O266" s="36">
        <f>SUM(P266:Q266)</f>
        <v>38679940866.660004</v>
      </c>
      <c r="P266" s="37">
        <v>29573610.829999998</v>
      </c>
      <c r="Q266" s="37">
        <v>38650367255.830002</v>
      </c>
      <c r="R266" s="36">
        <f>SUM(S266:Y266)</f>
        <v>2265555624595.7705</v>
      </c>
      <c r="S266" s="37">
        <v>342020218619.95001</v>
      </c>
      <c r="T266" s="37">
        <v>454480626969.51996</v>
      </c>
      <c r="U266" s="37">
        <v>984515098353.19995</v>
      </c>
      <c r="V266" s="37">
        <v>1669561944823.4705</v>
      </c>
      <c r="W266" s="37">
        <v>93526619401.860001</v>
      </c>
      <c r="X266" s="37">
        <v>18657752584.02</v>
      </c>
      <c r="Y266" s="37">
        <v>-1297206636156.25</v>
      </c>
      <c r="Z266" s="36">
        <f>SUM(AA266)</f>
        <v>0</v>
      </c>
      <c r="AA266" s="38"/>
      <c r="AB266" s="36">
        <f>SUM(AC266:AF266)</f>
        <v>212694659168.61002</v>
      </c>
      <c r="AC266" s="37">
        <v>7787540</v>
      </c>
      <c r="AD266" s="38"/>
      <c r="AE266" s="37">
        <v>432685910.69000006</v>
      </c>
      <c r="AF266" s="37">
        <v>212254185717.92001</v>
      </c>
      <c r="AG266" s="36">
        <f>SUM(AH266)</f>
        <v>0</v>
      </c>
      <c r="AH266" s="38"/>
      <c r="AI266" s="35">
        <f>AJ266+AQ266+AT266</f>
        <v>119888899539.86</v>
      </c>
      <c r="AJ266" s="36">
        <f>SUM(AK266:AP266)</f>
        <v>119888899539.86</v>
      </c>
      <c r="AK266" s="37">
        <v>7029139.9100000001</v>
      </c>
      <c r="AL266" s="38"/>
      <c r="AM266" s="38"/>
      <c r="AN266" s="37">
        <v>96722239.590000004</v>
      </c>
      <c r="AO266" s="37">
        <v>48495950</v>
      </c>
      <c r="AP266" s="37">
        <v>119736652210.36</v>
      </c>
      <c r="AQ266" s="36">
        <f>SUM(AR266:AS266)</f>
        <v>0</v>
      </c>
      <c r="AR266" s="38"/>
      <c r="AS266" s="38"/>
      <c r="AT266" s="36">
        <f>AU266</f>
        <v>0</v>
      </c>
      <c r="AU266" s="38"/>
      <c r="AV266" s="35">
        <f>AW266</f>
        <v>2507636736833.6299</v>
      </c>
      <c r="AW266" s="36">
        <f>SUM(AX266:AY266)</f>
        <v>2507636736833.6299</v>
      </c>
      <c r="AX266" s="37">
        <v>2507636736833.6299</v>
      </c>
      <c r="AY266" s="38"/>
      <c r="AZ266" s="39">
        <f>E266-(AI266+AV266)</f>
        <v>0</v>
      </c>
    </row>
    <row r="267" spans="1:52" x14ac:dyDescent="0.25">
      <c r="A267" s="40" t="s">
        <v>565</v>
      </c>
      <c r="B267" s="33" t="s">
        <v>566</v>
      </c>
      <c r="C267" s="34" t="s">
        <v>1150</v>
      </c>
      <c r="D267" s="34" t="s">
        <v>1151</v>
      </c>
      <c r="E267" s="35">
        <f>F267+O267+R267+Z267+AB267+AG267</f>
        <v>2763036340484.2202</v>
      </c>
      <c r="F267" s="36">
        <f>SUM(G267:N267)</f>
        <v>366992688394.39996</v>
      </c>
      <c r="G267" s="37">
        <v>198142943865.63998</v>
      </c>
      <c r="H267" s="38"/>
      <c r="I267" s="37">
        <v>44838032811.730003</v>
      </c>
      <c r="J267" s="38"/>
      <c r="K267" s="38"/>
      <c r="L267" s="37">
        <v>596086674.61000001</v>
      </c>
      <c r="M267" s="37">
        <v>123415625042.42</v>
      </c>
      <c r="N267" s="38"/>
      <c r="O267" s="36">
        <f>SUM(P267:Q267)</f>
        <v>86249368006.160004</v>
      </c>
      <c r="P267" s="38"/>
      <c r="Q267" s="37">
        <v>86249368006.160004</v>
      </c>
      <c r="R267" s="36">
        <f>SUM(S267:Y267)</f>
        <v>2248270732861.6504</v>
      </c>
      <c r="S267" s="37">
        <v>470045071838.52002</v>
      </c>
      <c r="T267" s="37">
        <v>574915121270.23999</v>
      </c>
      <c r="U267" s="37">
        <v>1016762840737.4</v>
      </c>
      <c r="V267" s="37">
        <v>1620029545675.8</v>
      </c>
      <c r="W267" s="37">
        <v>105661506934.49001</v>
      </c>
      <c r="X267" s="37">
        <v>51895598805.199997</v>
      </c>
      <c r="Y267" s="37">
        <v>-1591038952400</v>
      </c>
      <c r="Z267" s="36">
        <f>SUM(AA267)</f>
        <v>0</v>
      </c>
      <c r="AA267" s="38"/>
      <c r="AB267" s="36">
        <f>SUM(AC267:AF267)</f>
        <v>61523551222.010002</v>
      </c>
      <c r="AC267" s="38"/>
      <c r="AD267" s="38"/>
      <c r="AE267" s="37">
        <v>1047318513.55</v>
      </c>
      <c r="AF267" s="37">
        <v>60476232708.459999</v>
      </c>
      <c r="AG267" s="36">
        <f>SUM(AH267)</f>
        <v>0</v>
      </c>
      <c r="AH267" s="38"/>
      <c r="AI267" s="35">
        <f>AJ267+AQ267+AT267</f>
        <v>20139017776.84</v>
      </c>
      <c r="AJ267" s="36">
        <f>SUM(AK267:AP267)</f>
        <v>20139017776.84</v>
      </c>
      <c r="AK267" s="37">
        <v>12819155</v>
      </c>
      <c r="AL267" s="38"/>
      <c r="AM267" s="38"/>
      <c r="AN267" s="38"/>
      <c r="AO267" s="37">
        <v>10776770544.24</v>
      </c>
      <c r="AP267" s="37">
        <v>9349428077.6000004</v>
      </c>
      <c r="AQ267" s="36">
        <f>SUM(AR267:AS267)</f>
        <v>0</v>
      </c>
      <c r="AR267" s="38"/>
      <c r="AS267" s="38"/>
      <c r="AT267" s="36">
        <f>AU267</f>
        <v>0</v>
      </c>
      <c r="AU267" s="38"/>
      <c r="AV267" s="35">
        <f>AW267</f>
        <v>2742897322707.3999</v>
      </c>
      <c r="AW267" s="36">
        <f>SUM(AX267:AY267)</f>
        <v>2742897322707.3999</v>
      </c>
      <c r="AX267" s="37">
        <v>2742897322707.3999</v>
      </c>
      <c r="AY267" s="38"/>
      <c r="AZ267" s="39">
        <f>E267-(AI267+AV267)</f>
        <v>-1.953125E-2</v>
      </c>
    </row>
    <row r="268" spans="1:52" x14ac:dyDescent="0.25">
      <c r="A268" s="40" t="s">
        <v>567</v>
      </c>
      <c r="B268" s="33" t="s">
        <v>568</v>
      </c>
      <c r="C268" s="34" t="s">
        <v>1150</v>
      </c>
      <c r="D268" s="34" t="s">
        <v>1151</v>
      </c>
      <c r="E268" s="35">
        <f>F268+O268+R268+Z268+AB268+AG268</f>
        <v>4186495738524.3516</v>
      </c>
      <c r="F268" s="36">
        <f>SUM(G268:N268)</f>
        <v>198880195073.13007</v>
      </c>
      <c r="G268" s="37">
        <v>145003864134.00003</v>
      </c>
      <c r="H268" s="38"/>
      <c r="I268" s="37">
        <v>36029006624.32</v>
      </c>
      <c r="J268" s="38"/>
      <c r="K268" s="38"/>
      <c r="L268" s="37">
        <v>3096788259.6700001</v>
      </c>
      <c r="M268" s="37">
        <v>14750536055.139999</v>
      </c>
      <c r="N268" s="38"/>
      <c r="O268" s="36">
        <f>SUM(P268:Q268)</f>
        <v>130836487247.84001</v>
      </c>
      <c r="P268" s="37">
        <v>300000000</v>
      </c>
      <c r="Q268" s="37">
        <v>130536487247.84001</v>
      </c>
      <c r="R268" s="36">
        <f>SUM(S268:Y268)</f>
        <v>3848721031683.5215</v>
      </c>
      <c r="S268" s="37">
        <v>1392856638450.9302</v>
      </c>
      <c r="T268" s="37">
        <v>530635886427.87</v>
      </c>
      <c r="U268" s="37">
        <v>1352209700912.9299</v>
      </c>
      <c r="V268" s="37">
        <v>1871425141192.4202</v>
      </c>
      <c r="W268" s="37">
        <v>73228614388.669998</v>
      </c>
      <c r="X268" s="37">
        <v>85780628685.400009</v>
      </c>
      <c r="Y268" s="37">
        <v>-1457415578374.6992</v>
      </c>
      <c r="Z268" s="36">
        <f>SUM(AA268)</f>
        <v>0</v>
      </c>
      <c r="AA268" s="38"/>
      <c r="AB268" s="36">
        <f>SUM(AC268:AF268)</f>
        <v>8058024519.8600006</v>
      </c>
      <c r="AC268" s="37">
        <v>3191043022.5</v>
      </c>
      <c r="AD268" s="38"/>
      <c r="AE268" s="37">
        <v>3133195803.3400002</v>
      </c>
      <c r="AF268" s="37">
        <v>1733785694.0200002</v>
      </c>
      <c r="AG268" s="36">
        <f>SUM(AH268)</f>
        <v>0</v>
      </c>
      <c r="AH268" s="38"/>
      <c r="AI268" s="35">
        <f>AJ268+AQ268+AT268</f>
        <v>32480793058.040001</v>
      </c>
      <c r="AJ268" s="36">
        <f>SUM(AK268:AP268)</f>
        <v>32480793058.040001</v>
      </c>
      <c r="AK268" s="37">
        <v>163675253.49000007</v>
      </c>
      <c r="AL268" s="38"/>
      <c r="AM268" s="38"/>
      <c r="AN268" s="37">
        <v>16765977</v>
      </c>
      <c r="AO268" s="37">
        <v>32084696328.549999</v>
      </c>
      <c r="AP268" s="37">
        <v>215655499</v>
      </c>
      <c r="AQ268" s="36">
        <f>SUM(AR268:AS268)</f>
        <v>0</v>
      </c>
      <c r="AR268" s="38"/>
      <c r="AS268" s="38"/>
      <c r="AT268" s="36">
        <f>AU268</f>
        <v>0</v>
      </c>
      <c r="AU268" s="38"/>
      <c r="AV268" s="35">
        <f>AW268</f>
        <v>4154014945466.3081</v>
      </c>
      <c r="AW268" s="36">
        <f>SUM(AX268:AY268)</f>
        <v>4154014945466.3081</v>
      </c>
      <c r="AX268" s="37">
        <v>4154014945466.3081</v>
      </c>
      <c r="AY268" s="38"/>
      <c r="AZ268" s="39">
        <f>E268-(AI268+AV268)</f>
        <v>0</v>
      </c>
    </row>
    <row r="269" spans="1:52" x14ac:dyDescent="0.25">
      <c r="A269" s="40" t="s">
        <v>569</v>
      </c>
      <c r="B269" s="33" t="s">
        <v>570</v>
      </c>
      <c r="C269" s="34" t="s">
        <v>1150</v>
      </c>
      <c r="D269" s="34" t="s">
        <v>1151</v>
      </c>
      <c r="E269" s="35">
        <f>F269+O269+R269+Z269+AB269+AG269</f>
        <v>8411362105492.3887</v>
      </c>
      <c r="F269" s="36">
        <f>SUM(G269:N269)</f>
        <v>344062146026.20001</v>
      </c>
      <c r="G269" s="46">
        <v>185954006232.35999</v>
      </c>
      <c r="H269" s="46"/>
      <c r="I269" s="46">
        <v>110307349610.02</v>
      </c>
      <c r="J269" s="46"/>
      <c r="K269" s="46"/>
      <c r="L269" s="46">
        <v>192650077.77000001</v>
      </c>
      <c r="M269" s="46">
        <v>47608140106.050003</v>
      </c>
      <c r="N269" s="46"/>
      <c r="O269" s="36">
        <f>SUM(P269:Q269)</f>
        <v>338267304056.51001</v>
      </c>
      <c r="P269" s="46"/>
      <c r="Q269" s="46">
        <v>338267304056.51001</v>
      </c>
      <c r="R269" s="36">
        <f>SUM(S269:Y269)</f>
        <v>7574115785663.249</v>
      </c>
      <c r="S269" s="46">
        <v>5820266141467.7197</v>
      </c>
      <c r="T269" s="46">
        <v>539541059245.62</v>
      </c>
      <c r="U269" s="46">
        <v>1497137732463.1899</v>
      </c>
      <c r="V269" s="46">
        <v>2925766870962.2598</v>
      </c>
      <c r="W269" s="46">
        <v>48611644823.339996</v>
      </c>
      <c r="X269" s="46">
        <v>7633560766</v>
      </c>
      <c r="Y269" s="46">
        <v>-3264841224064.8799</v>
      </c>
      <c r="Z269" s="36">
        <f>SUM(AA269)</f>
        <v>0</v>
      </c>
      <c r="AA269" s="46"/>
      <c r="AB269" s="36">
        <f>SUM(AC269:AF269)</f>
        <v>313378409474.71997</v>
      </c>
      <c r="AC269" s="46"/>
      <c r="AD269" s="46">
        <v>90916467141.279999</v>
      </c>
      <c r="AE269" s="46">
        <v>-7812171216.7700005</v>
      </c>
      <c r="AF269" s="46">
        <v>230274113550.20999</v>
      </c>
      <c r="AG269" s="36">
        <f>SUM(AH269)</f>
        <v>-158461539728.29001</v>
      </c>
      <c r="AH269" s="46">
        <v>-158461539728.29001</v>
      </c>
      <c r="AI269" s="35">
        <f>AJ269+AQ269+AT269</f>
        <v>31580528190.66</v>
      </c>
      <c r="AJ269" s="36">
        <f>SUM(AK269:AP269)</f>
        <v>31560528190.66</v>
      </c>
      <c r="AK269" s="46">
        <v>280309762.54000002</v>
      </c>
      <c r="AL269" s="46"/>
      <c r="AM269" s="46"/>
      <c r="AN269" s="46">
        <v>5805751632.8199997</v>
      </c>
      <c r="AO269" s="46">
        <v>25474466795.299999</v>
      </c>
      <c r="AP269" s="46"/>
      <c r="AQ269" s="36">
        <f>SUM(AR269:AS269)</f>
        <v>20000000</v>
      </c>
      <c r="AR269" s="46"/>
      <c r="AS269" s="46">
        <v>20000000</v>
      </c>
      <c r="AT269" s="36">
        <f>AU269</f>
        <v>0</v>
      </c>
      <c r="AU269" s="46"/>
      <c r="AV269" s="35">
        <f>AW269</f>
        <v>8379781577301.7305</v>
      </c>
      <c r="AW269" s="36">
        <f>SUM(AX269:AY269)</f>
        <v>8379781577301.7305</v>
      </c>
      <c r="AX269" s="46">
        <v>8379781577301.7305</v>
      </c>
      <c r="AY269" s="46"/>
      <c r="AZ269" s="39">
        <f>E269-(AI269+AV269)</f>
        <v>0</v>
      </c>
    </row>
    <row r="270" spans="1:52" x14ac:dyDescent="0.25">
      <c r="A270" s="45" t="s">
        <v>571</v>
      </c>
      <c r="B270" s="33" t="s">
        <v>572</v>
      </c>
      <c r="C270" s="34" t="s">
        <v>1150</v>
      </c>
      <c r="D270" s="34" t="s">
        <v>1151</v>
      </c>
      <c r="E270" s="35">
        <f>F270+O270+R270+Z270+AB270+AG270</f>
        <v>2056276097841.25</v>
      </c>
      <c r="F270" s="36">
        <f>SUM(G270:N270)</f>
        <v>160744056821.25</v>
      </c>
      <c r="G270" s="37">
        <v>87356265903.169998</v>
      </c>
      <c r="H270" s="38"/>
      <c r="I270" s="37">
        <v>48492120223.620003</v>
      </c>
      <c r="J270" s="38"/>
      <c r="K270" s="38"/>
      <c r="L270" s="38"/>
      <c r="M270" s="37">
        <v>24895670694.459999</v>
      </c>
      <c r="N270" s="38"/>
      <c r="O270" s="36">
        <f>SUM(P270:Q270)</f>
        <v>97088460075.580002</v>
      </c>
      <c r="P270" s="38"/>
      <c r="Q270" s="37">
        <v>97088460075.580002</v>
      </c>
      <c r="R270" s="36">
        <f>SUM(S270:Y270)</f>
        <v>1748801369465.1099</v>
      </c>
      <c r="S270" s="37">
        <v>453575188804.20001</v>
      </c>
      <c r="T270" s="37">
        <v>490298428264.66998</v>
      </c>
      <c r="U270" s="37">
        <v>651861658983.43994</v>
      </c>
      <c r="V270" s="37">
        <v>1375229386601.99</v>
      </c>
      <c r="W270" s="37">
        <v>66817295910</v>
      </c>
      <c r="X270" s="37">
        <v>14235845554.889999</v>
      </c>
      <c r="Y270" s="37">
        <v>-1303216434654.0801</v>
      </c>
      <c r="Z270" s="36">
        <f>SUM(AA270)</f>
        <v>0</v>
      </c>
      <c r="AA270" s="38"/>
      <c r="AB270" s="36">
        <f>SUM(AC270:AF270)</f>
        <v>49642211479.309998</v>
      </c>
      <c r="AC270" s="38"/>
      <c r="AD270" s="38"/>
      <c r="AE270" s="37">
        <v>4515728200.04</v>
      </c>
      <c r="AF270" s="37">
        <v>45126483279.269997</v>
      </c>
      <c r="AG270" s="36">
        <f>SUM(AH270)</f>
        <v>0</v>
      </c>
      <c r="AH270" s="38"/>
      <c r="AI270" s="35">
        <f>AJ270+AQ270+AT270</f>
        <v>35515632609.240005</v>
      </c>
      <c r="AJ270" s="36">
        <f>SUM(AK270:AP270)</f>
        <v>17849278239</v>
      </c>
      <c r="AK270" s="38"/>
      <c r="AL270" s="38"/>
      <c r="AM270" s="38"/>
      <c r="AN270" s="37">
        <v>162442413</v>
      </c>
      <c r="AO270" s="37">
        <v>17686835826</v>
      </c>
      <c r="AP270" s="38"/>
      <c r="AQ270" s="36">
        <f>SUM(AR270:AS270)</f>
        <v>17666354370.240002</v>
      </c>
      <c r="AR270" s="38"/>
      <c r="AS270" s="37">
        <v>17666354370.240002</v>
      </c>
      <c r="AT270" s="36">
        <f>AU270</f>
        <v>0</v>
      </c>
      <c r="AU270" s="37"/>
      <c r="AV270" s="35">
        <f>AW270</f>
        <v>2020760465232.01</v>
      </c>
      <c r="AW270" s="36">
        <f>SUM(AX270:AY270)</f>
        <v>2020760465232.01</v>
      </c>
      <c r="AX270" s="37">
        <v>2020760465232.01</v>
      </c>
      <c r="AY270" s="38"/>
      <c r="AZ270" s="39">
        <f>E270-(AI270+AV270)</f>
        <v>0</v>
      </c>
    </row>
    <row r="271" spans="1:52" x14ac:dyDescent="0.25">
      <c r="A271" s="45" t="s">
        <v>573</v>
      </c>
      <c r="B271" s="33" t="s">
        <v>574</v>
      </c>
      <c r="C271" s="34" t="s">
        <v>1150</v>
      </c>
      <c r="D271" s="34" t="s">
        <v>1151</v>
      </c>
      <c r="E271" s="35">
        <f>F271+O271+R271+Z271+AB271+AG271</f>
        <v>1916875538894.4995</v>
      </c>
      <c r="F271" s="36">
        <f>SUM(G271:N271)</f>
        <v>73119488619.440002</v>
      </c>
      <c r="G271" s="37">
        <v>27587883027.34</v>
      </c>
      <c r="H271" s="38"/>
      <c r="I271" s="37">
        <v>32929190339.650002</v>
      </c>
      <c r="J271" s="38"/>
      <c r="K271" s="38"/>
      <c r="L271" s="37">
        <v>172166666.66999999</v>
      </c>
      <c r="M271" s="37">
        <v>12430248585.780001</v>
      </c>
      <c r="N271" s="38"/>
      <c r="O271" s="36">
        <f>SUM(P271:Q271)</f>
        <v>177502623732</v>
      </c>
      <c r="P271" s="38"/>
      <c r="Q271" s="37">
        <v>177502623732</v>
      </c>
      <c r="R271" s="36">
        <f>SUM(S271:Y271)</f>
        <v>1628708930788.6797</v>
      </c>
      <c r="S271" s="37">
        <v>188903048356.91</v>
      </c>
      <c r="T271" s="37">
        <v>303629332121.42999</v>
      </c>
      <c r="U271" s="37">
        <v>765604693191.73999</v>
      </c>
      <c r="V271" s="37">
        <v>1288263618607.6399</v>
      </c>
      <c r="W271" s="37">
        <v>33101321181.150002</v>
      </c>
      <c r="X271" s="37">
        <v>19210010924.400002</v>
      </c>
      <c r="Y271" s="37">
        <v>-970003093594.58997</v>
      </c>
      <c r="Z271" s="36">
        <f>SUM(AA271)</f>
        <v>0</v>
      </c>
      <c r="AA271" s="38"/>
      <c r="AB271" s="36">
        <f>SUM(AC271:AF271)</f>
        <v>37544495754.379997</v>
      </c>
      <c r="AC271" s="38"/>
      <c r="AD271" s="38"/>
      <c r="AE271" s="37">
        <v>1342571000</v>
      </c>
      <c r="AF271" s="37">
        <v>36201924754.379997</v>
      </c>
      <c r="AG271" s="36">
        <f>SUM(AH271)</f>
        <v>0</v>
      </c>
      <c r="AH271" s="38"/>
      <c r="AI271" s="35">
        <f>AJ271+AQ271+AT271</f>
        <v>5995276519</v>
      </c>
      <c r="AJ271" s="36">
        <f>SUM(AK271:AP271)</f>
        <v>5995276519</v>
      </c>
      <c r="AK271" s="38"/>
      <c r="AL271" s="38"/>
      <c r="AM271" s="38"/>
      <c r="AN271" s="37">
        <v>271630104</v>
      </c>
      <c r="AO271" s="37">
        <v>4449061003</v>
      </c>
      <c r="AP271" s="37">
        <v>1274585412</v>
      </c>
      <c r="AQ271" s="36">
        <f>SUM(AR271:AS271)</f>
        <v>0</v>
      </c>
      <c r="AR271" s="38"/>
      <c r="AS271" s="38"/>
      <c r="AT271" s="36">
        <f>AU271</f>
        <v>0</v>
      </c>
      <c r="AU271" s="38"/>
      <c r="AV271" s="35">
        <f>AW271</f>
        <v>1910880262375.5</v>
      </c>
      <c r="AW271" s="36">
        <f>SUM(AX271:AY271)</f>
        <v>1910880262375.5</v>
      </c>
      <c r="AX271" s="37">
        <v>1910880262375.5</v>
      </c>
      <c r="AY271" s="38"/>
      <c r="AZ271" s="39">
        <f>E271-(AI271+AV271)</f>
        <v>0</v>
      </c>
    </row>
    <row r="272" spans="1:52" x14ac:dyDescent="0.25">
      <c r="A272" s="45" t="s">
        <v>575</v>
      </c>
      <c r="B272" s="33" t="s">
        <v>576</v>
      </c>
      <c r="C272" s="34" t="s">
        <v>1150</v>
      </c>
      <c r="D272" s="34" t="s">
        <v>1151</v>
      </c>
      <c r="E272" s="35">
        <f>F272+O272+R272+Z272+AB272+AG272</f>
        <v>2362888703640.1201</v>
      </c>
      <c r="F272" s="36">
        <f>SUM(G272:N272)</f>
        <v>79043640712.790009</v>
      </c>
      <c r="G272" s="37">
        <v>40581795056.720001</v>
      </c>
      <c r="H272" s="38"/>
      <c r="I272" s="37">
        <v>24347561931.800003</v>
      </c>
      <c r="J272" s="38"/>
      <c r="K272" s="38"/>
      <c r="L272" s="37">
        <v>189560260.25999999</v>
      </c>
      <c r="M272" s="37">
        <v>13924723464.01</v>
      </c>
      <c r="N272" s="38"/>
      <c r="O272" s="36">
        <f>SUM(P272:Q272)</f>
        <v>18500000000</v>
      </c>
      <c r="P272" s="37">
        <v>18500000000</v>
      </c>
      <c r="Q272" s="38"/>
      <c r="R272" s="36">
        <f>SUM(S272:Y272)</f>
        <v>1898802983662.04</v>
      </c>
      <c r="S272" s="37">
        <v>271370564203</v>
      </c>
      <c r="T272" s="37">
        <v>362355103578.04999</v>
      </c>
      <c r="U272" s="37">
        <v>830864551350.07996</v>
      </c>
      <c r="V272" s="37">
        <v>1435339416896.2</v>
      </c>
      <c r="W272" s="37">
        <v>43112058761.110001</v>
      </c>
      <c r="X272" s="37">
        <v>66794665635</v>
      </c>
      <c r="Y272" s="37">
        <v>-1111033376761.3999</v>
      </c>
      <c r="Z272" s="36">
        <f>SUM(AA272)</f>
        <v>0</v>
      </c>
      <c r="AA272" s="38"/>
      <c r="AB272" s="36">
        <f>SUM(AC272:AF272)</f>
        <v>366542079265.28998</v>
      </c>
      <c r="AC272" s="38"/>
      <c r="AD272" s="38"/>
      <c r="AE272" s="37">
        <v>8252967918</v>
      </c>
      <c r="AF272" s="37">
        <v>358289111347.28998</v>
      </c>
      <c r="AG272" s="36">
        <f>SUM(AH272)</f>
        <v>0</v>
      </c>
      <c r="AH272" s="38"/>
      <c r="AI272" s="35">
        <f>AJ272+AQ272+AT272</f>
        <v>12639009907.890001</v>
      </c>
      <c r="AJ272" s="36">
        <f>SUM(AK272:AP272)</f>
        <v>12639009907.890001</v>
      </c>
      <c r="AK272" s="37">
        <v>412765232</v>
      </c>
      <c r="AL272" s="38"/>
      <c r="AM272" s="38"/>
      <c r="AN272" s="37">
        <v>153752711.62</v>
      </c>
      <c r="AO272" s="38"/>
      <c r="AP272" s="37">
        <v>12072491964.27</v>
      </c>
      <c r="AQ272" s="36">
        <f>SUM(AR272:AS272)</f>
        <v>0</v>
      </c>
      <c r="AR272" s="38"/>
      <c r="AS272" s="38"/>
      <c r="AT272" s="36">
        <f>AU272</f>
        <v>0</v>
      </c>
      <c r="AU272" s="38"/>
      <c r="AV272" s="35">
        <f>AW272</f>
        <v>2350249693732.1001</v>
      </c>
      <c r="AW272" s="36">
        <f>SUM(AX272:AY272)</f>
        <v>2350249693732.1001</v>
      </c>
      <c r="AX272" s="37">
        <v>2350249693732.1001</v>
      </c>
      <c r="AY272" s="38"/>
      <c r="AZ272" s="39">
        <f>E272-(AI272+AV272)</f>
        <v>0.1298828125</v>
      </c>
    </row>
    <row r="273" spans="1:52" x14ac:dyDescent="0.25">
      <c r="A273" s="32" t="s">
        <v>577</v>
      </c>
      <c r="B273" s="33" t="s">
        <v>578</v>
      </c>
      <c r="C273" s="34" t="s">
        <v>1150</v>
      </c>
      <c r="D273" s="34" t="s">
        <v>1151</v>
      </c>
      <c r="E273" s="35">
        <f>F273+O273+R273+Z273+AB273+AG273</f>
        <v>1736254981380.3701</v>
      </c>
      <c r="F273" s="36">
        <f>SUM(G273:N273)</f>
        <v>86760565568.139999</v>
      </c>
      <c r="G273" s="37">
        <v>62095464257.910004</v>
      </c>
      <c r="H273" s="38"/>
      <c r="I273" s="37">
        <v>17046254093.360001</v>
      </c>
      <c r="J273" s="38"/>
      <c r="K273" s="38"/>
      <c r="L273" s="37">
        <v>120833333.33</v>
      </c>
      <c r="M273" s="37">
        <v>7498013883.54</v>
      </c>
      <c r="N273" s="38"/>
      <c r="O273" s="36">
        <f>SUM(P273:Q273)</f>
        <v>16000000000</v>
      </c>
      <c r="P273" s="38"/>
      <c r="Q273" s="37">
        <v>16000000000</v>
      </c>
      <c r="R273" s="36">
        <f>SUM(S273:Y273)</f>
        <v>1569778522189.1201</v>
      </c>
      <c r="S273" s="37">
        <v>99163767731.169998</v>
      </c>
      <c r="T273" s="37">
        <v>242347756593.97</v>
      </c>
      <c r="U273" s="37">
        <v>526737127166.84998</v>
      </c>
      <c r="V273" s="37">
        <v>1038827803632.2</v>
      </c>
      <c r="W273" s="37">
        <v>36234027200.540001</v>
      </c>
      <c r="X273" s="37">
        <v>3438800336.3400002</v>
      </c>
      <c r="Y273" s="37">
        <v>-376970760471.95001</v>
      </c>
      <c r="Z273" s="36">
        <f>SUM(AA273)</f>
        <v>0</v>
      </c>
      <c r="AA273" s="38"/>
      <c r="AB273" s="36">
        <f>SUM(AC273:AF273)</f>
        <v>63715893623.110001</v>
      </c>
      <c r="AC273" s="38"/>
      <c r="AD273" s="38"/>
      <c r="AE273" s="37">
        <v>1312299519.6600001</v>
      </c>
      <c r="AF273" s="37">
        <v>62403594103.449997</v>
      </c>
      <c r="AG273" s="36">
        <f>SUM(AH273)</f>
        <v>0</v>
      </c>
      <c r="AH273" s="38"/>
      <c r="AI273" s="35">
        <f>AJ273+AQ273+AT273</f>
        <v>329304351.29000002</v>
      </c>
      <c r="AJ273" s="36">
        <f>SUM(AK273:AP273)</f>
        <v>329304351.29000002</v>
      </c>
      <c r="AK273" s="37">
        <v>168094360</v>
      </c>
      <c r="AL273" s="38"/>
      <c r="AM273" s="38"/>
      <c r="AN273" s="37">
        <v>91821202.290000007</v>
      </c>
      <c r="AO273" s="37">
        <v>66888789</v>
      </c>
      <c r="AP273" s="37">
        <v>2500000</v>
      </c>
      <c r="AQ273" s="36">
        <f>SUM(AR273:AS273)</f>
        <v>0</v>
      </c>
      <c r="AR273" s="38"/>
      <c r="AS273" s="38"/>
      <c r="AT273" s="36">
        <f>AU273</f>
        <v>0</v>
      </c>
      <c r="AU273" s="38"/>
      <c r="AV273" s="35">
        <f>AW273</f>
        <v>1735925677029.1001</v>
      </c>
      <c r="AW273" s="36">
        <f>SUM(AX273:AY273)</f>
        <v>1735925677029.1001</v>
      </c>
      <c r="AX273" s="37">
        <v>1735925677029.1001</v>
      </c>
      <c r="AY273" s="38"/>
      <c r="AZ273" s="39">
        <f>E273-(AI273+AV273)</f>
        <v>-2.001953125E-2</v>
      </c>
    </row>
    <row r="274" spans="1:52" x14ac:dyDescent="0.25">
      <c r="A274" s="32" t="s">
        <v>579</v>
      </c>
      <c r="B274" s="33" t="s">
        <v>580</v>
      </c>
      <c r="C274" s="34" t="s">
        <v>1150</v>
      </c>
      <c r="D274" s="34" t="s">
        <v>1151</v>
      </c>
      <c r="E274" s="35">
        <f>F274+O274+R274+Z274+AB274+AG274</f>
        <v>2050681925822.28</v>
      </c>
      <c r="F274" s="36">
        <f>SUM(G274:N274)</f>
        <v>139476601358.49002</v>
      </c>
      <c r="G274" s="37">
        <v>62088787900.790009</v>
      </c>
      <c r="H274" s="38"/>
      <c r="I274" s="37">
        <v>65323645273.729996</v>
      </c>
      <c r="J274" s="38"/>
      <c r="K274" s="38"/>
      <c r="L274" s="37">
        <v>1492320645.77</v>
      </c>
      <c r="M274" s="37">
        <v>10571847538.200001</v>
      </c>
      <c r="N274" s="38"/>
      <c r="O274" s="36">
        <f>SUM(P274:Q274)</f>
        <v>58123078630</v>
      </c>
      <c r="P274" s="38"/>
      <c r="Q274" s="37">
        <v>58123078630</v>
      </c>
      <c r="R274" s="36">
        <f>SUM(S274:Y274)</f>
        <v>1849705761461.1301</v>
      </c>
      <c r="S274" s="37">
        <v>100726050627.60001</v>
      </c>
      <c r="T274" s="37">
        <v>285249026199.52002</v>
      </c>
      <c r="U274" s="37">
        <v>815393588649.05005</v>
      </c>
      <c r="V274" s="37">
        <v>1276832380269.27</v>
      </c>
      <c r="W274" s="37">
        <v>74100767505.990005</v>
      </c>
      <c r="X274" s="37">
        <v>7457037358</v>
      </c>
      <c r="Y274" s="37">
        <v>-710053089148.30005</v>
      </c>
      <c r="Z274" s="36">
        <f>SUM(AA274)</f>
        <v>0</v>
      </c>
      <c r="AA274" s="38"/>
      <c r="AB274" s="36">
        <f>SUM(AC274:AF274)</f>
        <v>3376484372.6599998</v>
      </c>
      <c r="AC274" s="38"/>
      <c r="AD274" s="38"/>
      <c r="AE274" s="37">
        <v>1342948506.1400001</v>
      </c>
      <c r="AF274" s="37">
        <v>2033535866.52</v>
      </c>
      <c r="AG274" s="36">
        <f>SUM(AH274)</f>
        <v>0</v>
      </c>
      <c r="AH274" s="38"/>
      <c r="AI274" s="35">
        <f>AJ274+AQ274+AT274</f>
        <v>5206106496.2399998</v>
      </c>
      <c r="AJ274" s="36">
        <f>SUM(AK274:AP274)</f>
        <v>5206106496.2399998</v>
      </c>
      <c r="AK274" s="37">
        <v>5677544</v>
      </c>
      <c r="AL274" s="38"/>
      <c r="AM274" s="38"/>
      <c r="AN274" s="37">
        <v>736677201.24000001</v>
      </c>
      <c r="AO274" s="37">
        <v>4281566463</v>
      </c>
      <c r="AP274" s="37">
        <v>182185288</v>
      </c>
      <c r="AQ274" s="36">
        <f>SUM(AR274:AS274)</f>
        <v>0</v>
      </c>
      <c r="AR274" s="38"/>
      <c r="AS274" s="38"/>
      <c r="AT274" s="36">
        <f>AU274</f>
        <v>0</v>
      </c>
      <c r="AU274" s="38"/>
      <c r="AV274" s="35">
        <f>AW274</f>
        <v>2045475819326.04</v>
      </c>
      <c r="AW274" s="36">
        <f>SUM(AX274:AY274)</f>
        <v>2045475819326.04</v>
      </c>
      <c r="AX274" s="37">
        <v>2045475819326.04</v>
      </c>
      <c r="AY274" s="38"/>
      <c r="AZ274" s="39">
        <f>E274-(AI274+AV274)</f>
        <v>0</v>
      </c>
    </row>
    <row r="275" spans="1:52" x14ac:dyDescent="0.25">
      <c r="A275" s="32" t="s">
        <v>581</v>
      </c>
      <c r="B275" s="33" t="s">
        <v>1167</v>
      </c>
      <c r="C275" s="34" t="s">
        <v>1150</v>
      </c>
      <c r="D275" s="34" t="s">
        <v>1151</v>
      </c>
      <c r="E275" s="35">
        <f>F275+O275+R275+Z275+AB275+AG275</f>
        <v>11697945573177.826</v>
      </c>
      <c r="F275" s="36">
        <f>SUM(G275:N275)</f>
        <v>1092246201178.314</v>
      </c>
      <c r="G275" s="37">
        <v>611166337943.43494</v>
      </c>
      <c r="H275" s="38"/>
      <c r="I275" s="37">
        <v>63175591433.209999</v>
      </c>
      <c r="J275" s="38"/>
      <c r="K275" s="38"/>
      <c r="L275" s="37">
        <v>402231803.5</v>
      </c>
      <c r="M275" s="37">
        <v>417502039998.16901</v>
      </c>
      <c r="N275" s="38"/>
      <c r="O275" s="36">
        <f>SUM(P275:Q275)</f>
        <v>730815719069.25</v>
      </c>
      <c r="P275" s="38"/>
      <c r="Q275" s="37">
        <v>730815719069.25</v>
      </c>
      <c r="R275" s="36">
        <f>SUM(S275:Y275)</f>
        <v>8512184608681.8389</v>
      </c>
      <c r="S275" s="37">
        <v>1944646878890.03</v>
      </c>
      <c r="T275" s="37">
        <v>1182638189144.6958</v>
      </c>
      <c r="U275" s="37">
        <v>2167446753821.877</v>
      </c>
      <c r="V275" s="37">
        <v>6053598799821.7197</v>
      </c>
      <c r="W275" s="37">
        <v>144706303647.59</v>
      </c>
      <c r="X275" s="37">
        <v>930414053053.33997</v>
      </c>
      <c r="Y275" s="37">
        <v>-3911266369697.4131</v>
      </c>
      <c r="Z275" s="36">
        <f>SUM(AA275)</f>
        <v>0</v>
      </c>
      <c r="AA275" s="38"/>
      <c r="AB275" s="36">
        <f>SUM(AC275:AF275)</f>
        <v>1362699044248.4238</v>
      </c>
      <c r="AC275" s="37">
        <v>630670913</v>
      </c>
      <c r="AD275" s="38"/>
      <c r="AE275" s="37">
        <v>65222410793.430008</v>
      </c>
      <c r="AF275" s="37">
        <v>1296845962541.9939</v>
      </c>
      <c r="AG275" s="36">
        <f>SUM(AH275)</f>
        <v>0</v>
      </c>
      <c r="AH275" s="38"/>
      <c r="AI275" s="35">
        <f>AJ275+AQ275+AT275</f>
        <v>284604817751.84003</v>
      </c>
      <c r="AJ275" s="36">
        <f>SUM(AK275:AP275)</f>
        <v>284604817751.84003</v>
      </c>
      <c r="AK275" s="37">
        <v>160642644.40000001</v>
      </c>
      <c r="AL275" s="38"/>
      <c r="AM275" s="38"/>
      <c r="AN275" s="37">
        <v>124196800</v>
      </c>
      <c r="AO275" s="37">
        <v>284282689154.97998</v>
      </c>
      <c r="AP275" s="37">
        <v>37289152.460000001</v>
      </c>
      <c r="AQ275" s="36">
        <f>SUM(AR275:AS275)</f>
        <v>0</v>
      </c>
      <c r="AR275" s="38"/>
      <c r="AS275" s="38"/>
      <c r="AT275" s="36">
        <f>AU275</f>
        <v>0</v>
      </c>
      <c r="AU275" s="38"/>
      <c r="AV275" s="35">
        <f>AW275</f>
        <v>11413340755425.99</v>
      </c>
      <c r="AW275" s="36">
        <f>SUM(AX275:AY275)</f>
        <v>11413340755425.99</v>
      </c>
      <c r="AX275" s="37">
        <v>11413340755425.99</v>
      </c>
      <c r="AY275" s="38"/>
      <c r="AZ275" s="39">
        <f>E275-(AI275+AV275)</f>
        <v>0</v>
      </c>
    </row>
    <row r="276" spans="1:52" x14ac:dyDescent="0.25">
      <c r="A276" s="40" t="s">
        <v>582</v>
      </c>
      <c r="B276" s="33" t="s">
        <v>583</v>
      </c>
      <c r="C276" s="34" t="s">
        <v>1150</v>
      </c>
      <c r="D276" s="34" t="s">
        <v>1151</v>
      </c>
      <c r="E276" s="35">
        <f>F276+O276+R276+Z276+AB276+AG276</f>
        <v>1781691904683.6997</v>
      </c>
      <c r="F276" s="36">
        <f>SUM(G276:N276)</f>
        <v>107669837038.99997</v>
      </c>
      <c r="G276" s="37">
        <v>74960900516.029984</v>
      </c>
      <c r="H276" s="38"/>
      <c r="I276" s="37">
        <v>26267442577.649998</v>
      </c>
      <c r="J276" s="38"/>
      <c r="K276" s="38"/>
      <c r="L276" s="38"/>
      <c r="M276" s="37">
        <v>6441493945.3199997</v>
      </c>
      <c r="N276" s="38"/>
      <c r="O276" s="36">
        <f>SUM(P276:Q276)</f>
        <v>66856406495</v>
      </c>
      <c r="P276" s="37">
        <v>39275750</v>
      </c>
      <c r="Q276" s="37">
        <v>66817130745</v>
      </c>
      <c r="R276" s="36">
        <f>SUM(S276:Y276)</f>
        <v>1506509501229.2097</v>
      </c>
      <c r="S276" s="37">
        <v>263485932198.48001</v>
      </c>
      <c r="T276" s="37">
        <v>219751205277.19</v>
      </c>
      <c r="U276" s="37">
        <v>622774372480.83997</v>
      </c>
      <c r="V276" s="37">
        <v>924378668975.28003</v>
      </c>
      <c r="W276" s="37">
        <v>16675110663.139999</v>
      </c>
      <c r="X276" s="37">
        <v>171525684568</v>
      </c>
      <c r="Y276" s="37">
        <v>-712081472933.71997</v>
      </c>
      <c r="Z276" s="36">
        <f>SUM(AA276)</f>
        <v>0</v>
      </c>
      <c r="AA276" s="38"/>
      <c r="AB276" s="36">
        <f>SUM(AC276:AF276)</f>
        <v>100656159920.48999</v>
      </c>
      <c r="AC276" s="37">
        <v>576659456.51999998</v>
      </c>
      <c r="AD276" s="38"/>
      <c r="AE276" s="37">
        <v>1035969917.0700001</v>
      </c>
      <c r="AF276" s="37">
        <v>99043530546.899994</v>
      </c>
      <c r="AG276" s="36">
        <f>SUM(AH276)</f>
        <v>0</v>
      </c>
      <c r="AH276" s="38"/>
      <c r="AI276" s="35">
        <f>AJ276+AQ276+AT276</f>
        <v>43078384737.540001</v>
      </c>
      <c r="AJ276" s="36">
        <f>SUM(AK276:AP276)</f>
        <v>18126384737.540001</v>
      </c>
      <c r="AK276" s="38"/>
      <c r="AL276" s="37">
        <v>30672818</v>
      </c>
      <c r="AM276" s="38"/>
      <c r="AN276" s="37">
        <v>298577104</v>
      </c>
      <c r="AO276" s="37">
        <v>44713589</v>
      </c>
      <c r="AP276" s="37">
        <v>17752421226.540001</v>
      </c>
      <c r="AQ276" s="36">
        <f>SUM(AR276:AS276)</f>
        <v>24952000000</v>
      </c>
      <c r="AR276" s="37">
        <v>24952000000</v>
      </c>
      <c r="AS276" s="38"/>
      <c r="AT276" s="36">
        <f>AU276</f>
        <v>0</v>
      </c>
      <c r="AU276" s="38"/>
      <c r="AV276" s="35">
        <f>AW276</f>
        <v>1691519281262.8999</v>
      </c>
      <c r="AW276" s="36">
        <f>SUM(AX276:AY276)</f>
        <v>1691519281262.8999</v>
      </c>
      <c r="AX276" s="37">
        <v>1691519281262.8999</v>
      </c>
      <c r="AY276" s="38"/>
      <c r="AZ276" s="39">
        <f>E276-(AI276+AV276)</f>
        <v>47094238683.259766</v>
      </c>
    </row>
    <row r="277" spans="1:52" x14ac:dyDescent="0.25">
      <c r="A277" s="40" t="s">
        <v>584</v>
      </c>
      <c r="B277" s="33" t="s">
        <v>585</v>
      </c>
      <c r="C277" s="34" t="s">
        <v>1150</v>
      </c>
      <c r="D277" s="34" t="s">
        <v>1151</v>
      </c>
      <c r="E277" s="35">
        <f>F277+O277+R277+Z277+AB277+AG277</f>
        <v>3750473226073.0098</v>
      </c>
      <c r="F277" s="36">
        <f>SUM(G277:N277)</f>
        <v>294671392733.72998</v>
      </c>
      <c r="G277" s="37">
        <v>218660108300.69998</v>
      </c>
      <c r="H277" s="38"/>
      <c r="I277" s="37">
        <v>53925600052.479996</v>
      </c>
      <c r="J277" s="38"/>
      <c r="K277" s="38"/>
      <c r="L277" s="37">
        <v>330788201</v>
      </c>
      <c r="M277" s="37">
        <v>21754896179.549999</v>
      </c>
      <c r="N277" s="38"/>
      <c r="O277" s="36">
        <f>SUM(P277:Q277)</f>
        <v>61122291484</v>
      </c>
      <c r="P277" s="38"/>
      <c r="Q277" s="37">
        <v>61122291484</v>
      </c>
      <c r="R277" s="36">
        <f>SUM(S277:Y277)</f>
        <v>3383998775008.6597</v>
      </c>
      <c r="S277" s="37">
        <v>572296589933.40002</v>
      </c>
      <c r="T277" s="37">
        <v>472963693069.33002</v>
      </c>
      <c r="U277" s="37">
        <v>1238965355503.53</v>
      </c>
      <c r="V277" s="37">
        <v>1936729020634.3201</v>
      </c>
      <c r="W277" s="37">
        <v>10970682409.959999</v>
      </c>
      <c r="X277" s="37">
        <v>315098040669.96997</v>
      </c>
      <c r="Y277" s="37">
        <v>-1163024607211.8501</v>
      </c>
      <c r="Z277" s="36">
        <f>SUM(AA277)</f>
        <v>0</v>
      </c>
      <c r="AA277" s="38"/>
      <c r="AB277" s="36">
        <f>SUM(AC277:AF277)</f>
        <v>10680766846.619999</v>
      </c>
      <c r="AC277" s="37">
        <v>504026069.62</v>
      </c>
      <c r="AD277" s="38"/>
      <c r="AE277" s="37">
        <v>3934036432</v>
      </c>
      <c r="AF277" s="37">
        <v>6242704345</v>
      </c>
      <c r="AG277" s="36">
        <f>SUM(AH277)</f>
        <v>0</v>
      </c>
      <c r="AH277" s="38"/>
      <c r="AI277" s="35">
        <f>AJ277+AQ277+AT277</f>
        <v>15796070805</v>
      </c>
      <c r="AJ277" s="36">
        <f>SUM(AK277:AP277)</f>
        <v>15796070805</v>
      </c>
      <c r="AK277" s="37">
        <v>23852500</v>
      </c>
      <c r="AL277" s="38"/>
      <c r="AM277" s="38"/>
      <c r="AN277" s="38"/>
      <c r="AO277" s="37">
        <v>5677801755</v>
      </c>
      <c r="AP277" s="37">
        <v>10094416550</v>
      </c>
      <c r="AQ277" s="36">
        <f>SUM(AR277:AS277)</f>
        <v>0</v>
      </c>
      <c r="AR277" s="38"/>
      <c r="AS277" s="38"/>
      <c r="AT277" s="36">
        <f>AU277</f>
        <v>0</v>
      </c>
      <c r="AU277" s="38"/>
      <c r="AV277" s="35">
        <f>AW277</f>
        <v>3734677155268.0098</v>
      </c>
      <c r="AW277" s="36">
        <f>SUM(AX277:AY277)</f>
        <v>3734677155268.0098</v>
      </c>
      <c r="AX277" s="37">
        <v>3734677155268.0098</v>
      </c>
      <c r="AY277" s="38"/>
      <c r="AZ277" s="39">
        <f>E277-(AI277+AV277)</f>
        <v>0</v>
      </c>
    </row>
    <row r="278" spans="1:52" x14ac:dyDescent="0.25">
      <c r="A278" s="40" t="s">
        <v>586</v>
      </c>
      <c r="B278" s="33" t="s">
        <v>587</v>
      </c>
      <c r="C278" s="34" t="s">
        <v>1150</v>
      </c>
      <c r="D278" s="34" t="s">
        <v>1151</v>
      </c>
      <c r="E278" s="35">
        <f>F278+O278+R278+Z278+AB278+AG278</f>
        <v>3633538189566.4565</v>
      </c>
      <c r="F278" s="36">
        <f>SUM(G278:N278)</f>
        <v>201647848231.63702</v>
      </c>
      <c r="G278" s="37">
        <v>146920594844.767</v>
      </c>
      <c r="H278" s="38"/>
      <c r="I278" s="37">
        <v>42024915340.630005</v>
      </c>
      <c r="J278" s="38"/>
      <c r="K278" s="38"/>
      <c r="L278" s="37">
        <v>20381990.420000002</v>
      </c>
      <c r="M278" s="37">
        <v>12681956055.82</v>
      </c>
      <c r="N278" s="38"/>
      <c r="O278" s="36">
        <f>SUM(P278:Q278)</f>
        <v>103202287511</v>
      </c>
      <c r="P278" s="38"/>
      <c r="Q278" s="37">
        <v>103202287511</v>
      </c>
      <c r="R278" s="36">
        <f>SUM(S278:Y278)</f>
        <v>3299638225219.8096</v>
      </c>
      <c r="S278" s="37">
        <v>488796572778</v>
      </c>
      <c r="T278" s="37">
        <v>371859095882.01001</v>
      </c>
      <c r="U278" s="37">
        <v>964003987923.68994</v>
      </c>
      <c r="V278" s="37">
        <v>3188672147502.1401</v>
      </c>
      <c r="W278" s="37">
        <v>8640132825.5200005</v>
      </c>
      <c r="X278" s="37">
        <v>38316807301</v>
      </c>
      <c r="Y278" s="37">
        <v>-1760650518992.55</v>
      </c>
      <c r="Z278" s="36">
        <f>SUM(AA278)</f>
        <v>0</v>
      </c>
      <c r="AA278" s="38"/>
      <c r="AB278" s="36">
        <f>SUM(AC278:AF278)</f>
        <v>29049828604.009998</v>
      </c>
      <c r="AC278" s="37">
        <v>4989928095.6700001</v>
      </c>
      <c r="AD278" s="38"/>
      <c r="AE278" s="37">
        <v>5568273882.6700001</v>
      </c>
      <c r="AF278" s="37">
        <v>18491626625.669998</v>
      </c>
      <c r="AG278" s="36">
        <f>SUM(AH278)</f>
        <v>0</v>
      </c>
      <c r="AH278" s="38"/>
      <c r="AI278" s="35">
        <f>AJ278+AQ278+AT278</f>
        <v>80896712457.266998</v>
      </c>
      <c r="AJ278" s="36">
        <f>SUM(AK278:AP278)</f>
        <v>48237504310.917007</v>
      </c>
      <c r="AK278" s="37">
        <v>-3.0000000000000001E-3</v>
      </c>
      <c r="AL278" s="38"/>
      <c r="AM278" s="37">
        <v>2516129032.2600002</v>
      </c>
      <c r="AN278" s="37">
        <v>8621215</v>
      </c>
      <c r="AO278" s="37">
        <v>43796395238.660004</v>
      </c>
      <c r="AP278" s="37">
        <v>1916358825</v>
      </c>
      <c r="AQ278" s="36">
        <f>SUM(AR278:AS278)</f>
        <v>32659208146.349998</v>
      </c>
      <c r="AR278" s="37">
        <v>32659208146.349998</v>
      </c>
      <c r="AS278" s="38"/>
      <c r="AT278" s="36">
        <f>AU278</f>
        <v>0</v>
      </c>
      <c r="AU278" s="38"/>
      <c r="AV278" s="35">
        <f>AW278</f>
        <v>3552641477109.1899</v>
      </c>
      <c r="AW278" s="36">
        <f>SUM(AX278:AY278)</f>
        <v>3552641477109.1899</v>
      </c>
      <c r="AX278" s="37">
        <v>3552641477109.1899</v>
      </c>
      <c r="AY278" s="38"/>
      <c r="AZ278" s="39">
        <f>E278-(AI278+AV278)</f>
        <v>0</v>
      </c>
    </row>
    <row r="279" spans="1:52" x14ac:dyDescent="0.25">
      <c r="A279" s="40" t="s">
        <v>588</v>
      </c>
      <c r="B279" s="33" t="s">
        <v>589</v>
      </c>
      <c r="C279" s="34" t="s">
        <v>1150</v>
      </c>
      <c r="D279" s="34" t="s">
        <v>1151</v>
      </c>
      <c r="E279" s="35">
        <f>F279+O279+R279+Z279+AB279+AG279</f>
        <v>2725432346294.7417</v>
      </c>
      <c r="F279" s="36">
        <f>SUM(G279:N279)</f>
        <v>78095116263.259995</v>
      </c>
      <c r="G279" s="37">
        <v>15363633096.43</v>
      </c>
      <c r="H279" s="38"/>
      <c r="I279" s="37">
        <v>35579110201.619995</v>
      </c>
      <c r="J279" s="38"/>
      <c r="K279" s="38"/>
      <c r="L279" s="37">
        <v>317892613.45999998</v>
      </c>
      <c r="M279" s="37">
        <v>26834480351.75</v>
      </c>
      <c r="N279" s="38"/>
      <c r="O279" s="36">
        <f>SUM(P279:Q279)</f>
        <v>128155804057.25</v>
      </c>
      <c r="P279" s="37">
        <v>232705204</v>
      </c>
      <c r="Q279" s="37">
        <v>127923098853.25</v>
      </c>
      <c r="R279" s="36">
        <f>SUM(S279:Y279)</f>
        <v>2444426031812.4214</v>
      </c>
      <c r="S279" s="37">
        <v>491179690204.07001</v>
      </c>
      <c r="T279" s="37">
        <v>502297771577.41998</v>
      </c>
      <c r="U279" s="37">
        <v>946795518678.19995</v>
      </c>
      <c r="V279" s="37">
        <v>2717274864457.2002</v>
      </c>
      <c r="W279" s="37">
        <v>38476186662.400002</v>
      </c>
      <c r="X279" s="37">
        <v>77189127975.029999</v>
      </c>
      <c r="Y279" s="37">
        <v>-2328787127741.8999</v>
      </c>
      <c r="Z279" s="36">
        <f>SUM(AA279)</f>
        <v>0</v>
      </c>
      <c r="AA279" s="38"/>
      <c r="AB279" s="36">
        <f>SUM(AC279:AF279)</f>
        <v>74755394161.809998</v>
      </c>
      <c r="AC279" s="37">
        <v>177389331</v>
      </c>
      <c r="AD279" s="38"/>
      <c r="AE279" s="37">
        <v>13705253932</v>
      </c>
      <c r="AF279" s="37">
        <v>60872750898.809998</v>
      </c>
      <c r="AG279" s="36">
        <f>SUM(AH279)</f>
        <v>0</v>
      </c>
      <c r="AH279" s="38"/>
      <c r="AI279" s="35">
        <f>AJ279+AQ279+AT279</f>
        <v>38678771352.900002</v>
      </c>
      <c r="AJ279" s="36">
        <f>SUM(AK279:AP279)</f>
        <v>38678771352.900002</v>
      </c>
      <c r="AK279" s="38"/>
      <c r="AL279" s="38"/>
      <c r="AM279" s="38"/>
      <c r="AN279" s="37">
        <v>40600000</v>
      </c>
      <c r="AO279" s="37">
        <v>38638171352.900002</v>
      </c>
      <c r="AP279" s="38"/>
      <c r="AQ279" s="36">
        <f>SUM(AR279:AS279)</f>
        <v>0</v>
      </c>
      <c r="AR279" s="38"/>
      <c r="AS279" s="38"/>
      <c r="AT279" s="36">
        <f>AU279</f>
        <v>0</v>
      </c>
      <c r="AU279" s="38"/>
      <c r="AV279" s="35">
        <f>AW279</f>
        <v>2686753574941.8999</v>
      </c>
      <c r="AW279" s="36">
        <f>SUM(AX279:AY279)</f>
        <v>2686753574941.8999</v>
      </c>
      <c r="AX279" s="37">
        <v>2686753574941.8999</v>
      </c>
      <c r="AY279" s="38"/>
      <c r="AZ279" s="39">
        <f>E279-(AI279+AV279)</f>
        <v>-5.810546875E-2</v>
      </c>
    </row>
    <row r="280" spans="1:52" x14ac:dyDescent="0.25">
      <c r="A280" s="40" t="s">
        <v>590</v>
      </c>
      <c r="B280" s="33" t="s">
        <v>591</v>
      </c>
      <c r="C280" s="34" t="s">
        <v>1150</v>
      </c>
      <c r="D280" s="34" t="s">
        <v>1151</v>
      </c>
      <c r="E280" s="35">
        <f>F280+O280+R280+Z280+AB280+AG280</f>
        <v>3537781350795.8193</v>
      </c>
      <c r="F280" s="36">
        <f>SUM(G280:N280)</f>
        <v>302672462691.27997</v>
      </c>
      <c r="G280" s="37">
        <v>211624800037.44998</v>
      </c>
      <c r="H280" s="38"/>
      <c r="I280" s="37">
        <v>68508772938.449997</v>
      </c>
      <c r="J280" s="38"/>
      <c r="K280" s="38"/>
      <c r="L280" s="38"/>
      <c r="M280" s="37">
        <v>22538889715.380001</v>
      </c>
      <c r="N280" s="38"/>
      <c r="O280" s="36">
        <f>SUM(P280:Q280)</f>
        <v>127679466962.97</v>
      </c>
      <c r="P280" s="38"/>
      <c r="Q280" s="37">
        <v>127679466962.97</v>
      </c>
      <c r="R280" s="36">
        <f>SUM(S280:Y280)</f>
        <v>3050505492901.3594</v>
      </c>
      <c r="S280" s="37">
        <v>834619470913.66003</v>
      </c>
      <c r="T280" s="37">
        <v>504559003385.06</v>
      </c>
      <c r="U280" s="37">
        <v>1347899220437.8301</v>
      </c>
      <c r="V280" s="37">
        <v>1477561813274.8799</v>
      </c>
      <c r="W280" s="37">
        <v>17710848158</v>
      </c>
      <c r="X280" s="37">
        <v>339158981866.53998</v>
      </c>
      <c r="Y280" s="37">
        <v>-1471003845134.6101</v>
      </c>
      <c r="Z280" s="36">
        <f>SUM(AA280)</f>
        <v>0</v>
      </c>
      <c r="AA280" s="38"/>
      <c r="AB280" s="36">
        <f>SUM(AC280:AF280)</f>
        <v>56923928240.209999</v>
      </c>
      <c r="AC280" s="38"/>
      <c r="AD280" s="38"/>
      <c r="AE280" s="37">
        <v>1246295333.3299999</v>
      </c>
      <c r="AF280" s="37">
        <v>55677632906.879997</v>
      </c>
      <c r="AG280" s="36">
        <f>SUM(AH280)</f>
        <v>0</v>
      </c>
      <c r="AH280" s="38"/>
      <c r="AI280" s="35">
        <f>AJ280+AQ280+AT280</f>
        <v>29294005933</v>
      </c>
      <c r="AJ280" s="36">
        <f>SUM(AK280:AP280)</f>
        <v>29294005933</v>
      </c>
      <c r="AK280" s="37">
        <v>39117</v>
      </c>
      <c r="AL280" s="38"/>
      <c r="AM280" s="38"/>
      <c r="AN280" s="37">
        <v>136000000</v>
      </c>
      <c r="AO280" s="37">
        <v>29078982066</v>
      </c>
      <c r="AP280" s="37">
        <v>78984750</v>
      </c>
      <c r="AQ280" s="36">
        <f>SUM(AR280:AS280)</f>
        <v>0</v>
      </c>
      <c r="AR280" s="38"/>
      <c r="AS280" s="38"/>
      <c r="AT280" s="36">
        <f>AU280</f>
        <v>0</v>
      </c>
      <c r="AU280" s="38"/>
      <c r="AV280" s="35">
        <f>AW280</f>
        <v>3508487344862.8198</v>
      </c>
      <c r="AW280" s="36">
        <f>SUM(AX280:AY280)</f>
        <v>3508487344862.8198</v>
      </c>
      <c r="AX280" s="37">
        <v>3508487344862.8198</v>
      </c>
      <c r="AY280" s="38"/>
      <c r="AZ280" s="39">
        <f>E280-(AI280+AV280)</f>
        <v>0</v>
      </c>
    </row>
    <row r="281" spans="1:52" x14ac:dyDescent="0.25">
      <c r="A281" s="40" t="s">
        <v>592</v>
      </c>
      <c r="B281" s="33" t="s">
        <v>593</v>
      </c>
      <c r="C281" s="34" t="s">
        <v>1150</v>
      </c>
      <c r="D281" s="34" t="s">
        <v>1151</v>
      </c>
      <c r="E281" s="35">
        <f>F281+O281+R281+Z281+AB281+AG281</f>
        <v>3350573450998.6099</v>
      </c>
      <c r="F281" s="36">
        <f>SUM(G281:N281)</f>
        <v>259845287599.06</v>
      </c>
      <c r="G281" s="37">
        <v>120145740126.53</v>
      </c>
      <c r="H281" s="38"/>
      <c r="I281" s="37">
        <v>58152673828.75</v>
      </c>
      <c r="J281" s="38"/>
      <c r="K281" s="38"/>
      <c r="L281" s="37">
        <v>230896235.49000001</v>
      </c>
      <c r="M281" s="37">
        <v>81315977408.289993</v>
      </c>
      <c r="N281" s="38"/>
      <c r="O281" s="36">
        <f>SUM(P281:Q281)</f>
        <v>57799563933.910004</v>
      </c>
      <c r="P281" s="38"/>
      <c r="Q281" s="37">
        <v>57799563933.910004</v>
      </c>
      <c r="R281" s="36">
        <f>SUM(S281:Y281)</f>
        <v>2918538088551.1201</v>
      </c>
      <c r="S281" s="37">
        <v>1162223344986.2</v>
      </c>
      <c r="T281" s="37">
        <v>338885695164.88</v>
      </c>
      <c r="U281" s="37">
        <v>801113850277.5</v>
      </c>
      <c r="V281" s="37">
        <v>1512517419928.8</v>
      </c>
      <c r="W281" s="37">
        <v>118637295418.74001</v>
      </c>
      <c r="X281" s="37">
        <v>228298953222</v>
      </c>
      <c r="Y281" s="37">
        <v>-1243138470447</v>
      </c>
      <c r="Z281" s="36">
        <f>SUM(AA281)</f>
        <v>0</v>
      </c>
      <c r="AA281" s="38"/>
      <c r="AB281" s="36">
        <f>SUM(AC281:AF281)</f>
        <v>114390510914.51999</v>
      </c>
      <c r="AC281" s="37">
        <v>18777520239.709999</v>
      </c>
      <c r="AD281" s="37">
        <v>8574580000</v>
      </c>
      <c r="AE281" s="37">
        <v>1896259766</v>
      </c>
      <c r="AF281" s="37">
        <v>85142150908.809998</v>
      </c>
      <c r="AG281" s="36">
        <f>SUM(AH281)</f>
        <v>0</v>
      </c>
      <c r="AH281" s="38"/>
      <c r="AI281" s="35">
        <f>AJ281+AQ281+AT281</f>
        <v>17897755580.43</v>
      </c>
      <c r="AJ281" s="36">
        <f>SUM(AK281:AP281)</f>
        <v>6830371047.0500002</v>
      </c>
      <c r="AK281" s="38"/>
      <c r="AL281" s="38"/>
      <c r="AM281" s="37">
        <v>1383423066.6600001</v>
      </c>
      <c r="AN281" s="37">
        <v>161386666.33000001</v>
      </c>
      <c r="AO281" s="37">
        <v>5285560314.0600004</v>
      </c>
      <c r="AP281" s="37">
        <v>1000</v>
      </c>
      <c r="AQ281" s="36">
        <f>SUM(AR281:AS281)</f>
        <v>11067384533.379999</v>
      </c>
      <c r="AR281" s="37">
        <v>11067384533.379999</v>
      </c>
      <c r="AS281" s="38"/>
      <c r="AT281" s="36">
        <f>AU281</f>
        <v>0</v>
      </c>
      <c r="AU281" s="38"/>
      <c r="AV281" s="35">
        <f>AW281</f>
        <v>3332675695418.2002</v>
      </c>
      <c r="AW281" s="36">
        <f>SUM(AX281:AY281)</f>
        <v>3332675695418.2002</v>
      </c>
      <c r="AX281" s="37">
        <v>3332675695418.2002</v>
      </c>
      <c r="AY281" s="38"/>
      <c r="AZ281" s="39">
        <f>E281-(AI281+AV281)</f>
        <v>-2.05078125E-2</v>
      </c>
    </row>
    <row r="282" spans="1:52" x14ac:dyDescent="0.25">
      <c r="A282" s="40" t="s">
        <v>594</v>
      </c>
      <c r="B282" s="33" t="s">
        <v>595</v>
      </c>
      <c r="C282" s="34" t="s">
        <v>1150</v>
      </c>
      <c r="D282" s="34" t="s">
        <v>1151</v>
      </c>
      <c r="E282" s="35">
        <f>F282+O282+R282+Z282+AB282+AG282</f>
        <v>3296787660271.6221</v>
      </c>
      <c r="F282" s="36">
        <f>SUM(G282:N282)</f>
        <v>200316158328.69189</v>
      </c>
      <c r="G282" s="37">
        <v>144333845128.11191</v>
      </c>
      <c r="H282" s="38"/>
      <c r="I282" s="37">
        <v>17990346064.149998</v>
      </c>
      <c r="J282" s="38"/>
      <c r="K282" s="38"/>
      <c r="L282" s="38"/>
      <c r="M282" s="37">
        <v>37991967136.43</v>
      </c>
      <c r="N282" s="38"/>
      <c r="O282" s="36">
        <f>SUM(P282:Q282)</f>
        <v>49090472337.190002</v>
      </c>
      <c r="P282" s="37">
        <v>402109620</v>
      </c>
      <c r="Q282" s="37">
        <v>48688362717.190002</v>
      </c>
      <c r="R282" s="36">
        <f>SUM(S282:Y282)</f>
        <v>2834311070793.6304</v>
      </c>
      <c r="S282" s="37">
        <v>653140026991.5</v>
      </c>
      <c r="T282" s="37">
        <v>368116925895.34998</v>
      </c>
      <c r="U282" s="37">
        <v>862813932196.47998</v>
      </c>
      <c r="V282" s="37">
        <v>2487762288346.3501</v>
      </c>
      <c r="W282" s="37">
        <v>41530795688.150002</v>
      </c>
      <c r="X282" s="37">
        <v>12269858344.110001</v>
      </c>
      <c r="Y282" s="37">
        <v>-1591322756668.3101</v>
      </c>
      <c r="Z282" s="36">
        <f>SUM(AA282)</f>
        <v>0</v>
      </c>
      <c r="AA282" s="38"/>
      <c r="AB282" s="36">
        <f>SUM(AC282:AF282)</f>
        <v>213069958812.10999</v>
      </c>
      <c r="AC282" s="37">
        <v>707380077</v>
      </c>
      <c r="AD282" s="38"/>
      <c r="AE282" s="37">
        <v>2991921881</v>
      </c>
      <c r="AF282" s="37">
        <v>209370656854.10999</v>
      </c>
      <c r="AG282" s="36">
        <f>SUM(AH282)</f>
        <v>0</v>
      </c>
      <c r="AH282" s="38"/>
      <c r="AI282" s="35">
        <f>AJ282+AQ282+AT282</f>
        <v>6274663343.8800001</v>
      </c>
      <c r="AJ282" s="36">
        <f>SUM(AK282:AP282)</f>
        <v>6274663343.8800001</v>
      </c>
      <c r="AK282" s="38"/>
      <c r="AL282" s="38"/>
      <c r="AM282" s="38"/>
      <c r="AN282" s="37">
        <v>13172000</v>
      </c>
      <c r="AO282" s="37">
        <v>4854041343.8800001</v>
      </c>
      <c r="AP282" s="37">
        <v>1407450000</v>
      </c>
      <c r="AQ282" s="36">
        <f>SUM(AR282:AS282)</f>
        <v>0</v>
      </c>
      <c r="AR282" s="38"/>
      <c r="AS282" s="38"/>
      <c r="AT282" s="36">
        <f>AU282</f>
        <v>0</v>
      </c>
      <c r="AU282" s="38"/>
      <c r="AV282" s="35">
        <f>AW282</f>
        <v>3290512996927.7378</v>
      </c>
      <c r="AW282" s="36">
        <f>SUM(AX282:AY282)</f>
        <v>3290512996927.7378</v>
      </c>
      <c r="AX282" s="37">
        <v>3290512996927.7378</v>
      </c>
      <c r="AY282" s="38"/>
      <c r="AZ282" s="39">
        <f>E282-(AI282+AV282)</f>
        <v>4.39453125E-3</v>
      </c>
    </row>
    <row r="283" spans="1:52" x14ac:dyDescent="0.25">
      <c r="A283" s="40" t="s">
        <v>596</v>
      </c>
      <c r="B283" s="33" t="s">
        <v>597</v>
      </c>
      <c r="C283" s="34" t="s">
        <v>1150</v>
      </c>
      <c r="D283" s="34" t="s">
        <v>1151</v>
      </c>
      <c r="E283" s="35">
        <f>F283+O283+R283+Z283+AB283+AG283</f>
        <v>3279683519259.6802</v>
      </c>
      <c r="F283" s="36">
        <f>SUM(G283:N283)</f>
        <v>297609206206.43994</v>
      </c>
      <c r="G283" s="37">
        <v>239097279437.81</v>
      </c>
      <c r="H283" s="38"/>
      <c r="I283" s="37">
        <v>16677167058.490002</v>
      </c>
      <c r="J283" s="38"/>
      <c r="K283" s="38"/>
      <c r="L283" s="37">
        <v>140958904.11000001</v>
      </c>
      <c r="M283" s="37">
        <v>41693800806.029999</v>
      </c>
      <c r="N283" s="38"/>
      <c r="O283" s="36">
        <f>SUM(P283:Q283)</f>
        <v>56627777604</v>
      </c>
      <c r="P283" s="38"/>
      <c r="Q283" s="37">
        <v>56627777604</v>
      </c>
      <c r="R283" s="36">
        <f>SUM(S283:Y283)</f>
        <v>2831079915719.5703</v>
      </c>
      <c r="S283" s="37">
        <v>199911606997.26001</v>
      </c>
      <c r="T283" s="37">
        <v>378567489672.02002</v>
      </c>
      <c r="U283" s="37">
        <v>854460724153.79004</v>
      </c>
      <c r="V283" s="37">
        <v>2771783471529.7998</v>
      </c>
      <c r="W283" s="37">
        <v>27658155400.02</v>
      </c>
      <c r="X283" s="37">
        <v>114649268306.67999</v>
      </c>
      <c r="Y283" s="37">
        <v>-1515950800340</v>
      </c>
      <c r="Z283" s="36">
        <f>SUM(AA283)</f>
        <v>0</v>
      </c>
      <c r="AA283" s="38"/>
      <c r="AB283" s="36">
        <f>SUM(AC283:AF283)</f>
        <v>94366619729.669998</v>
      </c>
      <c r="AC283" s="37">
        <v>52171729751.029999</v>
      </c>
      <c r="AD283" s="38"/>
      <c r="AE283" s="37">
        <v>7093629845.1199999</v>
      </c>
      <c r="AF283" s="37">
        <v>35101260133.519997</v>
      </c>
      <c r="AG283" s="36">
        <f>SUM(AH283)</f>
        <v>0</v>
      </c>
      <c r="AH283" s="38"/>
      <c r="AI283" s="35">
        <f>AJ283+AQ283+AT283</f>
        <v>2909242243.3099999</v>
      </c>
      <c r="AJ283" s="36">
        <f>SUM(AK283:AP283)</f>
        <v>2909242243.3099999</v>
      </c>
      <c r="AK283" s="38"/>
      <c r="AL283" s="38"/>
      <c r="AM283" s="38"/>
      <c r="AN283" s="37">
        <v>930289.2</v>
      </c>
      <c r="AO283" s="37">
        <v>2908311954.1100001</v>
      </c>
      <c r="AP283" s="38"/>
      <c r="AQ283" s="36">
        <f>SUM(AR283:AS283)</f>
        <v>0</v>
      </c>
      <c r="AR283" s="38"/>
      <c r="AS283" s="38"/>
      <c r="AT283" s="36">
        <f>AU283</f>
        <v>0</v>
      </c>
      <c r="AU283" s="38"/>
      <c r="AV283" s="35">
        <f>AW283</f>
        <v>3276774277016.3999</v>
      </c>
      <c r="AW283" s="36">
        <f>SUM(AX283:AY283)</f>
        <v>3276774277016.3999</v>
      </c>
      <c r="AX283" s="37">
        <v>3276774277016.3999</v>
      </c>
      <c r="AY283" s="38"/>
      <c r="AZ283" s="39">
        <f>E283-(AI283+AV283)</f>
        <v>-2.978515625E-2</v>
      </c>
    </row>
    <row r="284" spans="1:52" x14ac:dyDescent="0.25">
      <c r="A284" s="40" t="s">
        <v>598</v>
      </c>
      <c r="B284" s="33" t="s">
        <v>599</v>
      </c>
      <c r="C284" s="34" t="s">
        <v>1150</v>
      </c>
      <c r="D284" s="34" t="s">
        <v>1151</v>
      </c>
      <c r="E284" s="35">
        <f>F284+O284+R284+Z284+AB284+AG284</f>
        <v>2119923500392.842</v>
      </c>
      <c r="F284" s="36">
        <f>SUM(G284:N284)</f>
        <v>66895601604.021996</v>
      </c>
      <c r="G284" s="37">
        <v>49163138334.631996</v>
      </c>
      <c r="H284" s="38"/>
      <c r="I284" s="37">
        <v>10611948893.029999</v>
      </c>
      <c r="J284" s="38"/>
      <c r="K284" s="38"/>
      <c r="L284" s="38"/>
      <c r="M284" s="37">
        <v>7120514376.3599997</v>
      </c>
      <c r="N284" s="38"/>
      <c r="O284" s="36">
        <f>SUM(P284:Q284)</f>
        <v>93754953903.440002</v>
      </c>
      <c r="P284" s="38"/>
      <c r="Q284" s="37">
        <v>93754953903.440002</v>
      </c>
      <c r="R284" s="36">
        <f>SUM(S284:Y284)</f>
        <v>1891264330772.0601</v>
      </c>
      <c r="S284" s="37">
        <v>59474320963.699997</v>
      </c>
      <c r="T284" s="37">
        <v>285273001158.65002</v>
      </c>
      <c r="U284" s="37">
        <v>722724589041.13</v>
      </c>
      <c r="V284" s="37">
        <v>1974504364033.21</v>
      </c>
      <c r="W284" s="37">
        <v>43431578473.580002</v>
      </c>
      <c r="X284" s="37">
        <v>76972713215.869995</v>
      </c>
      <c r="Y284" s="37">
        <v>-1271116236114.0801</v>
      </c>
      <c r="Z284" s="36">
        <f>SUM(AA284)</f>
        <v>0</v>
      </c>
      <c r="AA284" s="38"/>
      <c r="AB284" s="36">
        <f>SUM(AC284:AF284)</f>
        <v>68008614113.32</v>
      </c>
      <c r="AC284" s="37">
        <v>5431810073</v>
      </c>
      <c r="AD284" s="37">
        <v>12274040000</v>
      </c>
      <c r="AE284" s="37">
        <v>191467687.22</v>
      </c>
      <c r="AF284" s="37">
        <v>50111296353.099998</v>
      </c>
      <c r="AG284" s="36">
        <f>SUM(AH284)</f>
        <v>0</v>
      </c>
      <c r="AH284" s="38"/>
      <c r="AI284" s="35">
        <f>AJ284+AQ284+AT284</f>
        <v>2365268786.8900003</v>
      </c>
      <c r="AJ284" s="36">
        <f>SUM(AK284:AP284)</f>
        <v>2365268786.8900003</v>
      </c>
      <c r="AK284" s="37">
        <v>29686802.5</v>
      </c>
      <c r="AL284" s="38"/>
      <c r="AM284" s="38"/>
      <c r="AN284" s="37">
        <v>9178125</v>
      </c>
      <c r="AO284" s="37">
        <v>2024876012.3900001</v>
      </c>
      <c r="AP284" s="37">
        <v>301527847</v>
      </c>
      <c r="AQ284" s="36">
        <f>SUM(AR284:AS284)</f>
        <v>0</v>
      </c>
      <c r="AR284" s="38"/>
      <c r="AS284" s="38"/>
      <c r="AT284" s="36">
        <f>AU284</f>
        <v>0</v>
      </c>
      <c r="AU284" s="38"/>
      <c r="AV284" s="35">
        <f>AW284</f>
        <v>2117558231605.95</v>
      </c>
      <c r="AW284" s="36">
        <f>SUM(AX284:AY284)</f>
        <v>2117558231605.95</v>
      </c>
      <c r="AX284" s="37">
        <v>2117558231605.95</v>
      </c>
      <c r="AY284" s="38"/>
      <c r="AZ284" s="39">
        <f>E284-(AI284+AV284)</f>
        <v>2.197265625E-3</v>
      </c>
    </row>
    <row r="285" spans="1:52" x14ac:dyDescent="0.25">
      <c r="A285" s="45" t="s">
        <v>600</v>
      </c>
      <c r="B285" s="33" t="s">
        <v>601</v>
      </c>
      <c r="C285" s="34" t="s">
        <v>1150</v>
      </c>
      <c r="D285" s="34" t="s">
        <v>1151</v>
      </c>
      <c r="E285" s="35">
        <f>F285+O285+R285+Z285+AB285+AG285</f>
        <v>1642684272520.9802</v>
      </c>
      <c r="F285" s="36">
        <f>SUM(G285:N285)</f>
        <v>144235873902.59998</v>
      </c>
      <c r="G285" s="37">
        <v>97029275527.139999</v>
      </c>
      <c r="H285" s="38"/>
      <c r="I285" s="37">
        <v>18073947682.619999</v>
      </c>
      <c r="J285" s="38"/>
      <c r="K285" s="38"/>
      <c r="L285" s="37">
        <v>168158440.69999999</v>
      </c>
      <c r="M285" s="37">
        <v>28964492252.139999</v>
      </c>
      <c r="N285" s="38"/>
      <c r="O285" s="36">
        <f>SUM(P285:Q285)</f>
        <v>71630428443.289993</v>
      </c>
      <c r="P285" s="37">
        <v>664000000</v>
      </c>
      <c r="Q285" s="37">
        <v>70966428443.289993</v>
      </c>
      <c r="R285" s="36">
        <f>SUM(S285:Y285)</f>
        <v>1352127233875.9802</v>
      </c>
      <c r="S285" s="37">
        <v>267031937007</v>
      </c>
      <c r="T285" s="37">
        <v>320644201363.78003</v>
      </c>
      <c r="U285" s="37">
        <v>790122928125.21997</v>
      </c>
      <c r="V285" s="37">
        <v>1439678327685.1599</v>
      </c>
      <c r="W285" s="37">
        <v>37329775852.080002</v>
      </c>
      <c r="X285" s="37">
        <v>39757271881.830002</v>
      </c>
      <c r="Y285" s="37">
        <v>-1542437208039.0901</v>
      </c>
      <c r="Z285" s="36">
        <f>SUM(AA285)</f>
        <v>0</v>
      </c>
      <c r="AA285" s="38"/>
      <c r="AB285" s="36">
        <f>SUM(AC285:AF285)</f>
        <v>74690736299.110001</v>
      </c>
      <c r="AC285" s="37">
        <v>17881087601.259998</v>
      </c>
      <c r="AD285" s="38"/>
      <c r="AE285" s="37">
        <v>1147765777</v>
      </c>
      <c r="AF285" s="37">
        <v>55661882920.849998</v>
      </c>
      <c r="AG285" s="36">
        <f>SUM(AH285)</f>
        <v>0</v>
      </c>
      <c r="AH285" s="38"/>
      <c r="AI285" s="35">
        <f>AJ285+AQ285+AT285</f>
        <v>5835858263.8499994</v>
      </c>
      <c r="AJ285" s="36">
        <f>SUM(AK285:AP285)</f>
        <v>5835858263.8499994</v>
      </c>
      <c r="AK285" s="37">
        <v>28564113.199999999</v>
      </c>
      <c r="AL285" s="38"/>
      <c r="AM285" s="38"/>
      <c r="AN285" s="37">
        <v>102635438.17</v>
      </c>
      <c r="AO285" s="37">
        <v>5703162317.4799995</v>
      </c>
      <c r="AP285" s="37">
        <v>1496395</v>
      </c>
      <c r="AQ285" s="36">
        <f>SUM(AR285:AS285)</f>
        <v>0</v>
      </c>
      <c r="AR285" s="38"/>
      <c r="AS285" s="38"/>
      <c r="AT285" s="36">
        <f>AU285</f>
        <v>0</v>
      </c>
      <c r="AU285" s="38"/>
      <c r="AV285" s="35">
        <f>AW285</f>
        <v>1636848414257.1001</v>
      </c>
      <c r="AW285" s="36">
        <f>SUM(AX285:AY285)</f>
        <v>1636848414257.1001</v>
      </c>
      <c r="AX285" s="37">
        <v>1636848414257.1001</v>
      </c>
      <c r="AY285" s="38"/>
      <c r="AZ285" s="39">
        <f>E285-(AI285+AV285)</f>
        <v>3.0029296875E-2</v>
      </c>
    </row>
    <row r="286" spans="1:52" x14ac:dyDescent="0.25">
      <c r="A286" s="45" t="s">
        <v>602</v>
      </c>
      <c r="B286" s="33" t="s">
        <v>603</v>
      </c>
      <c r="C286" s="34" t="s">
        <v>1150</v>
      </c>
      <c r="D286" s="34" t="s">
        <v>1151</v>
      </c>
      <c r="E286" s="35">
        <f>F286+O286+R286+Z286+AB286+AG286</f>
        <v>2041329772883.9897</v>
      </c>
      <c r="F286" s="36">
        <f>SUM(G286:N286)</f>
        <v>80862271819.410004</v>
      </c>
      <c r="G286" s="37">
        <v>40303552727.360001</v>
      </c>
      <c r="H286" s="38"/>
      <c r="I286" s="37">
        <v>13418555813.550001</v>
      </c>
      <c r="J286" s="38"/>
      <c r="K286" s="38"/>
      <c r="L286" s="38"/>
      <c r="M286" s="37">
        <v>27140163278.5</v>
      </c>
      <c r="N286" s="38"/>
      <c r="O286" s="36">
        <f>SUM(P286:Q286)</f>
        <v>65266734524.629997</v>
      </c>
      <c r="P286" s="38"/>
      <c r="Q286" s="37">
        <v>65266734524.629997</v>
      </c>
      <c r="R286" s="36">
        <f>SUM(S286:Y286)</f>
        <v>1864978831934.9468</v>
      </c>
      <c r="S286" s="37">
        <v>421666856583</v>
      </c>
      <c r="T286" s="37">
        <v>280035719407.40002</v>
      </c>
      <c r="U286" s="37">
        <v>761653500086.45996</v>
      </c>
      <c r="V286" s="37">
        <v>1740231422325.6599</v>
      </c>
      <c r="W286" s="37">
        <v>31986066829.8671</v>
      </c>
      <c r="X286" s="37">
        <v>14468459850</v>
      </c>
      <c r="Y286" s="37">
        <v>-1385063193147.4399</v>
      </c>
      <c r="Z286" s="36">
        <f>SUM(AA286)</f>
        <v>0</v>
      </c>
      <c r="AA286" s="38"/>
      <c r="AB286" s="36">
        <f>SUM(AC286:AF286)</f>
        <v>30221934605.002899</v>
      </c>
      <c r="AC286" s="37">
        <v>9931450</v>
      </c>
      <c r="AD286" s="38"/>
      <c r="AE286" s="37">
        <v>1761547792.0028999</v>
      </c>
      <c r="AF286" s="37">
        <v>28450455363</v>
      </c>
      <c r="AG286" s="36">
        <f>SUM(AH286)</f>
        <v>0</v>
      </c>
      <c r="AH286" s="38"/>
      <c r="AI286" s="35">
        <f>AJ286+AQ286+AT286</f>
        <v>8016316551.75</v>
      </c>
      <c r="AJ286" s="36">
        <f>SUM(AK286:AP286)</f>
        <v>8016316551.75</v>
      </c>
      <c r="AK286" s="38"/>
      <c r="AL286" s="38"/>
      <c r="AM286" s="38"/>
      <c r="AN286" s="37">
        <v>313851604.17000002</v>
      </c>
      <c r="AO286" s="37">
        <v>2739628806.5500002</v>
      </c>
      <c r="AP286" s="37">
        <v>4962836141.0299997</v>
      </c>
      <c r="AQ286" s="36">
        <f>SUM(AR286:AS286)</f>
        <v>0</v>
      </c>
      <c r="AR286" s="38"/>
      <c r="AS286" s="38"/>
      <c r="AT286" s="36">
        <f>AU286</f>
        <v>0</v>
      </c>
      <c r="AU286" s="38"/>
      <c r="AV286" s="35">
        <f>AW286</f>
        <v>2033313456332.2393</v>
      </c>
      <c r="AW286" s="36">
        <f>SUM(AX286:AY286)</f>
        <v>2033313456332.2393</v>
      </c>
      <c r="AX286" s="37">
        <v>2033313456332.2393</v>
      </c>
      <c r="AY286" s="38"/>
      <c r="AZ286" s="39">
        <f>E286-(AI286+AV286)</f>
        <v>0</v>
      </c>
    </row>
    <row r="287" spans="1:52" x14ac:dyDescent="0.25">
      <c r="A287" s="45" t="s">
        <v>604</v>
      </c>
      <c r="B287" s="33" t="s">
        <v>605</v>
      </c>
      <c r="C287" s="34" t="s">
        <v>1150</v>
      </c>
      <c r="D287" s="34" t="s">
        <v>1151</v>
      </c>
      <c r="E287" s="35">
        <f>F287+O287+R287+Z287+AB287+AG287</f>
        <v>1871272328788.8682</v>
      </c>
      <c r="F287" s="36">
        <f>SUM(G287:N287)</f>
        <v>143065309307.76801</v>
      </c>
      <c r="G287" s="37">
        <v>77795071794.81601</v>
      </c>
      <c r="H287" s="38"/>
      <c r="I287" s="37">
        <v>16126339864.542</v>
      </c>
      <c r="J287" s="38"/>
      <c r="K287" s="38"/>
      <c r="L287" s="37">
        <v>133010992</v>
      </c>
      <c r="M287" s="37">
        <v>49010886656.410004</v>
      </c>
      <c r="N287" s="38"/>
      <c r="O287" s="36">
        <f>SUM(P287:Q287)</f>
        <v>41925644120.209999</v>
      </c>
      <c r="P287" s="38"/>
      <c r="Q287" s="37">
        <v>41925644120.209999</v>
      </c>
      <c r="R287" s="36">
        <f>SUM(S287:Y287)</f>
        <v>1669792824601.1802</v>
      </c>
      <c r="S287" s="37">
        <v>114170988142.58</v>
      </c>
      <c r="T287" s="37">
        <v>284079969068.21002</v>
      </c>
      <c r="U287" s="37">
        <v>968404429446.29004</v>
      </c>
      <c r="V287" s="37">
        <v>2512156538089.3999</v>
      </c>
      <c r="W287" s="37">
        <v>29283380143</v>
      </c>
      <c r="X287" s="37">
        <v>14281260591</v>
      </c>
      <c r="Y287" s="37">
        <v>-2252583740879.2998</v>
      </c>
      <c r="Z287" s="36">
        <f>SUM(AA287)</f>
        <v>0</v>
      </c>
      <c r="AA287" s="38"/>
      <c r="AB287" s="36">
        <f>SUM(AC287:AF287)</f>
        <v>16488550759.709999</v>
      </c>
      <c r="AC287" s="37">
        <v>121477700</v>
      </c>
      <c r="AD287" s="38"/>
      <c r="AE287" s="37">
        <v>410609275</v>
      </c>
      <c r="AF287" s="37">
        <v>15956463784.709999</v>
      </c>
      <c r="AG287" s="36">
        <f>SUM(AH287)</f>
        <v>0</v>
      </c>
      <c r="AH287" s="38"/>
      <c r="AI287" s="35">
        <f>AJ287+AQ287+AT287</f>
        <v>9793691173.9999008</v>
      </c>
      <c r="AJ287" s="36">
        <f>SUM(AK287:AP287)</f>
        <v>9793691173.9999008</v>
      </c>
      <c r="AK287" s="38"/>
      <c r="AL287" s="38"/>
      <c r="AM287" s="38"/>
      <c r="AN287" s="38"/>
      <c r="AO287" s="37">
        <v>9377294060.9999008</v>
      </c>
      <c r="AP287" s="37">
        <v>416397113</v>
      </c>
      <c r="AQ287" s="36">
        <f>SUM(AR287:AS287)</f>
        <v>0</v>
      </c>
      <c r="AR287" s="38"/>
      <c r="AS287" s="38"/>
      <c r="AT287" s="36">
        <f>AU287</f>
        <v>0</v>
      </c>
      <c r="AU287" s="38"/>
      <c r="AV287" s="35">
        <f>AW287</f>
        <v>1861478637614.8999</v>
      </c>
      <c r="AW287" s="36">
        <f>SUM(AX287:AY287)</f>
        <v>1861478637614.8999</v>
      </c>
      <c r="AX287" s="37">
        <v>1861478637614.8999</v>
      </c>
      <c r="AY287" s="38"/>
      <c r="AZ287" s="39">
        <f>E287-(AI287+AV287)</f>
        <v>-3.173828125E-2</v>
      </c>
    </row>
    <row r="288" spans="1:52" x14ac:dyDescent="0.25">
      <c r="A288" s="32" t="s">
        <v>606</v>
      </c>
      <c r="B288" s="33" t="s">
        <v>607</v>
      </c>
      <c r="C288" s="34" t="s">
        <v>1150</v>
      </c>
      <c r="D288" s="34" t="s">
        <v>1151</v>
      </c>
      <c r="E288" s="35">
        <f>F288+O288+R288+Z288+AB288+AG288</f>
        <v>2726553396568.9897</v>
      </c>
      <c r="F288" s="36">
        <f>SUM(G288:N288)</f>
        <v>141339054225.95999</v>
      </c>
      <c r="G288" s="37">
        <v>120984909846.46001</v>
      </c>
      <c r="H288" s="38"/>
      <c r="I288" s="37">
        <v>12954487186.059999</v>
      </c>
      <c r="J288" s="38"/>
      <c r="K288" s="38"/>
      <c r="L288" s="37">
        <v>131943295</v>
      </c>
      <c r="M288" s="37">
        <v>7267713898.4399996</v>
      </c>
      <c r="N288" s="38"/>
      <c r="O288" s="36">
        <f>SUM(P288:Q288)</f>
        <v>50181053842</v>
      </c>
      <c r="P288" s="38"/>
      <c r="Q288" s="37">
        <v>50181053842</v>
      </c>
      <c r="R288" s="36">
        <f>SUM(S288:Y288)</f>
        <v>2521299889435.5996</v>
      </c>
      <c r="S288" s="37">
        <v>268584945898</v>
      </c>
      <c r="T288" s="37">
        <v>467541698863.70001</v>
      </c>
      <c r="U288" s="37">
        <v>1292591678963.1001</v>
      </c>
      <c r="V288" s="37">
        <v>1810130816759.5</v>
      </c>
      <c r="W288" s="37">
        <v>23316802010.299999</v>
      </c>
      <c r="X288" s="37">
        <v>17282220840</v>
      </c>
      <c r="Y288" s="37">
        <v>-1358148273899</v>
      </c>
      <c r="Z288" s="36">
        <f>SUM(AA288)</f>
        <v>0</v>
      </c>
      <c r="AA288" s="38"/>
      <c r="AB288" s="36">
        <f>SUM(AC288:AF288)</f>
        <v>13733399065.43</v>
      </c>
      <c r="AC288" s="37">
        <v>1711081432</v>
      </c>
      <c r="AD288" s="38"/>
      <c r="AE288" s="37">
        <v>1047411018.53</v>
      </c>
      <c r="AF288" s="37">
        <v>10974906614.9</v>
      </c>
      <c r="AG288" s="36">
        <f>SUM(AH288)</f>
        <v>0</v>
      </c>
      <c r="AH288" s="38"/>
      <c r="AI288" s="35">
        <f>AJ288+AQ288+AT288</f>
        <v>11088629814.299999</v>
      </c>
      <c r="AJ288" s="36">
        <f>SUM(AK288:AP288)</f>
        <v>11088629814.299999</v>
      </c>
      <c r="AK288" s="37">
        <v>1711241432</v>
      </c>
      <c r="AL288" s="38"/>
      <c r="AM288" s="38"/>
      <c r="AN288" s="37">
        <v>168922373.30000001</v>
      </c>
      <c r="AO288" s="37">
        <v>9145823609</v>
      </c>
      <c r="AP288" s="37">
        <v>62642400</v>
      </c>
      <c r="AQ288" s="36">
        <f>SUM(AR288:AS288)</f>
        <v>0</v>
      </c>
      <c r="AR288" s="38"/>
      <c r="AS288" s="38"/>
      <c r="AT288" s="36">
        <f>AU288</f>
        <v>0</v>
      </c>
      <c r="AU288" s="38"/>
      <c r="AV288" s="35">
        <f>AW288</f>
        <v>2715464766754.7002</v>
      </c>
      <c r="AW288" s="36">
        <f>SUM(AX288:AY288)</f>
        <v>2715464766754.7002</v>
      </c>
      <c r="AX288" s="37">
        <v>2715464766754.7002</v>
      </c>
      <c r="AY288" s="38"/>
      <c r="AZ288" s="39">
        <f>E288-(AI288+AV288)</f>
        <v>-1.025390625E-2</v>
      </c>
    </row>
    <row r="289" spans="1:52" x14ac:dyDescent="0.25">
      <c r="A289" s="32" t="s">
        <v>608</v>
      </c>
      <c r="B289" s="33" t="s">
        <v>609</v>
      </c>
      <c r="C289" s="34" t="s">
        <v>1150</v>
      </c>
      <c r="D289" s="34" t="s">
        <v>1151</v>
      </c>
      <c r="E289" s="35">
        <f>F289+O289+R289+Z289+AB289+AG289</f>
        <v>1414876270717.3889</v>
      </c>
      <c r="F289" s="36">
        <f>SUM(G289:N289)</f>
        <v>111481615330.81311</v>
      </c>
      <c r="G289" s="37">
        <v>70492670379.683105</v>
      </c>
      <c r="H289" s="38"/>
      <c r="I289" s="37">
        <v>20337998599.77</v>
      </c>
      <c r="J289" s="38"/>
      <c r="K289" s="38"/>
      <c r="L289" s="37">
        <v>86595598.329999998</v>
      </c>
      <c r="M289" s="37">
        <v>20564350753.029999</v>
      </c>
      <c r="N289" s="38"/>
      <c r="O289" s="36">
        <f>SUM(P289:Q289)</f>
        <v>41613910597</v>
      </c>
      <c r="P289" s="38"/>
      <c r="Q289" s="37">
        <v>41613910597</v>
      </c>
      <c r="R289" s="36">
        <f>SUM(S289:Y289)</f>
        <v>1186788359484.0659</v>
      </c>
      <c r="S289" s="37">
        <v>249363604603.45001</v>
      </c>
      <c r="T289" s="37">
        <v>264867021556.17999</v>
      </c>
      <c r="U289" s="37">
        <v>460033462255.37793</v>
      </c>
      <c r="V289" s="37">
        <v>722120040257.46802</v>
      </c>
      <c r="W289" s="37">
        <v>21832883674.419998</v>
      </c>
      <c r="X289" s="37">
        <v>3761667967</v>
      </c>
      <c r="Y289" s="37">
        <v>-535190320829.83002</v>
      </c>
      <c r="Z289" s="36">
        <f>SUM(AA289)</f>
        <v>0</v>
      </c>
      <c r="AA289" s="38"/>
      <c r="AB289" s="36">
        <f>SUM(AC289:AF289)</f>
        <v>74992385305.509995</v>
      </c>
      <c r="AC289" s="37">
        <v>3243204842.6700001</v>
      </c>
      <c r="AD289" s="38"/>
      <c r="AE289" s="37">
        <v>219957000</v>
      </c>
      <c r="AF289" s="37">
        <v>71529223462.839996</v>
      </c>
      <c r="AG289" s="36">
        <f>SUM(AH289)</f>
        <v>0</v>
      </c>
      <c r="AH289" s="38"/>
      <c r="AI289" s="35">
        <f>AJ289+AQ289+AT289</f>
        <v>7642041780.7000008</v>
      </c>
      <c r="AJ289" s="36">
        <f>SUM(AK289:AP289)</f>
        <v>7493211743.8600006</v>
      </c>
      <c r="AK289" s="37">
        <v>38121914</v>
      </c>
      <c r="AL289" s="38"/>
      <c r="AM289" s="38"/>
      <c r="AN289" s="37">
        <v>242438125</v>
      </c>
      <c r="AO289" s="37">
        <v>4015745698.8600001</v>
      </c>
      <c r="AP289" s="37">
        <v>3196906006</v>
      </c>
      <c r="AQ289" s="36">
        <f>SUM(AR289:AS289)</f>
        <v>148830036.84</v>
      </c>
      <c r="AR289" s="38"/>
      <c r="AS289" s="37">
        <v>148830036.84</v>
      </c>
      <c r="AT289" s="36">
        <f>AU289</f>
        <v>0</v>
      </c>
      <c r="AU289" s="37"/>
      <c r="AV289" s="35">
        <f>AW289</f>
        <v>1407234228936.6899</v>
      </c>
      <c r="AW289" s="36">
        <f>SUM(AX289:AY289)</f>
        <v>1407234228936.6899</v>
      </c>
      <c r="AX289" s="37">
        <v>1407234228936.6899</v>
      </c>
      <c r="AY289" s="38"/>
      <c r="AZ289" s="39">
        <f>E289-(AI289+AV289)</f>
        <v>0</v>
      </c>
    </row>
    <row r="290" spans="1:52" x14ac:dyDescent="0.25">
      <c r="A290" s="32" t="s">
        <v>610</v>
      </c>
      <c r="B290" s="33" t="s">
        <v>1168</v>
      </c>
      <c r="C290" s="34" t="s">
        <v>1152</v>
      </c>
      <c r="D290" s="34" t="s">
        <v>1151</v>
      </c>
      <c r="E290" s="35">
        <f>F290+O290+R290+Z290+AB290+AG290</f>
        <v>18539919874940.129</v>
      </c>
      <c r="F290" s="36">
        <f>SUM(G290:N290)</f>
        <v>730693339332.37</v>
      </c>
      <c r="G290" s="37">
        <v>241042954061.20001</v>
      </c>
      <c r="H290" s="38"/>
      <c r="I290" s="37">
        <v>426993203232</v>
      </c>
      <c r="J290" s="38"/>
      <c r="K290" s="38"/>
      <c r="L290" s="37">
        <v>564216666.65999997</v>
      </c>
      <c r="M290" s="37">
        <v>62092965372.510002</v>
      </c>
      <c r="N290" s="38"/>
      <c r="O290" s="36">
        <f>SUM(P290:Q290)</f>
        <v>863657024543.06006</v>
      </c>
      <c r="P290" s="37">
        <v>216442492</v>
      </c>
      <c r="Q290" s="37">
        <v>863440582051.06006</v>
      </c>
      <c r="R290" s="36">
        <f>SUM(S290:Y290)</f>
        <v>16064412849184.598</v>
      </c>
      <c r="S290" s="37">
        <v>7918240051124.0996</v>
      </c>
      <c r="T290" s="37">
        <v>2326525364507.2002</v>
      </c>
      <c r="U290" s="37">
        <v>4563418700057</v>
      </c>
      <c r="V290" s="37">
        <v>5286643931407.5996</v>
      </c>
      <c r="W290" s="37">
        <v>212110732356.69922</v>
      </c>
      <c r="X290" s="37">
        <v>382812554393</v>
      </c>
      <c r="Y290" s="37">
        <v>-4625338484661</v>
      </c>
      <c r="Z290" s="36">
        <f>SUM(AA290)</f>
        <v>150000000000</v>
      </c>
      <c r="AA290" s="37">
        <v>150000000000</v>
      </c>
      <c r="AB290" s="36">
        <f>SUM(AC290:AF290)</f>
        <v>731156661880.1001</v>
      </c>
      <c r="AC290" s="38"/>
      <c r="AD290" s="38"/>
      <c r="AE290" s="37">
        <v>2159012954.8099999</v>
      </c>
      <c r="AF290" s="37">
        <v>728997648925.29004</v>
      </c>
      <c r="AG290" s="36">
        <f>SUM(AH290)</f>
        <v>0</v>
      </c>
      <c r="AH290" s="38"/>
      <c r="AI290" s="35">
        <f>AJ290+AQ290+AT290</f>
        <v>1463128807084.2</v>
      </c>
      <c r="AJ290" s="36">
        <f>SUM(AK290:AP290)</f>
        <v>1463128807084.2</v>
      </c>
      <c r="AK290" s="38"/>
      <c r="AL290" s="38"/>
      <c r="AM290" s="38"/>
      <c r="AN290" s="37">
        <v>247380782663.79999</v>
      </c>
      <c r="AO290" s="37">
        <v>1209864504938</v>
      </c>
      <c r="AP290" s="37">
        <v>5883519482.3999996</v>
      </c>
      <c r="AQ290" s="36">
        <f>SUM(AR290:AS290)</f>
        <v>0</v>
      </c>
      <c r="AR290" s="38"/>
      <c r="AS290" s="38"/>
      <c r="AT290" s="36">
        <f>AU290</f>
        <v>0</v>
      </c>
      <c r="AU290" s="38"/>
      <c r="AV290" s="35">
        <f>AW290</f>
        <v>17076791067856</v>
      </c>
      <c r="AW290" s="36">
        <f>SUM(AX290:AY290)</f>
        <v>17076791067856</v>
      </c>
      <c r="AX290" s="37">
        <v>17076791067856</v>
      </c>
      <c r="AY290" s="38"/>
      <c r="AZ290" s="39">
        <f>E290-(AI290+AV290)</f>
        <v>-7.03125E-2</v>
      </c>
    </row>
    <row r="291" spans="1:52" x14ac:dyDescent="0.25">
      <c r="A291" s="40" t="s">
        <v>611</v>
      </c>
      <c r="B291" s="33" t="s">
        <v>612</v>
      </c>
      <c r="C291" s="34" t="s">
        <v>1152</v>
      </c>
      <c r="D291" s="34" t="s">
        <v>1151</v>
      </c>
      <c r="E291" s="35">
        <f>F291+O291+R291+Z291+AB291+AG291</f>
        <v>3788996562622.1606</v>
      </c>
      <c r="F291" s="36">
        <f>SUM(G291:N291)</f>
        <v>296704896458.77002</v>
      </c>
      <c r="G291" s="37">
        <v>182486524327.76001</v>
      </c>
      <c r="H291" s="38"/>
      <c r="I291" s="37">
        <v>97844368239.699997</v>
      </c>
      <c r="J291" s="38"/>
      <c r="K291" s="37">
        <v>-6095099797</v>
      </c>
      <c r="L291" s="38"/>
      <c r="M291" s="37">
        <v>22469103688.310001</v>
      </c>
      <c r="N291" s="38"/>
      <c r="O291" s="36">
        <f>SUM(P291:Q291)</f>
        <v>1143066082112.3</v>
      </c>
      <c r="P291" s="38"/>
      <c r="Q291" s="37">
        <v>1143066082112.3</v>
      </c>
      <c r="R291" s="36">
        <f>SUM(S291:Y291)</f>
        <v>2111798460867.6201</v>
      </c>
      <c r="S291" s="37">
        <v>588237572448.98999</v>
      </c>
      <c r="T291" s="37">
        <v>600347430464.39001</v>
      </c>
      <c r="U291" s="37">
        <v>1005243502112.5</v>
      </c>
      <c r="V291" s="37">
        <v>1586560599418.2</v>
      </c>
      <c r="W291" s="37">
        <v>74885965095.410004</v>
      </c>
      <c r="X291" s="37">
        <v>8157443500</v>
      </c>
      <c r="Y291" s="37">
        <v>-1751634052171.8701</v>
      </c>
      <c r="Z291" s="36">
        <f>SUM(AA291)</f>
        <v>0</v>
      </c>
      <c r="AA291" s="38"/>
      <c r="AB291" s="36">
        <f>SUM(AC291:AF291)</f>
        <v>237427123183.47</v>
      </c>
      <c r="AC291" s="37">
        <v>6133656047</v>
      </c>
      <c r="AD291" s="38"/>
      <c r="AE291" s="37">
        <v>3527318725</v>
      </c>
      <c r="AF291" s="37">
        <v>227766148411.47</v>
      </c>
      <c r="AG291" s="36">
        <f>SUM(AH291)</f>
        <v>0</v>
      </c>
      <c r="AH291" s="38"/>
      <c r="AI291" s="35">
        <f>AJ291+AQ291+AT291</f>
        <v>123613738949.67</v>
      </c>
      <c r="AJ291" s="36">
        <f>SUM(AK291:AP291)</f>
        <v>123613738949.67</v>
      </c>
      <c r="AK291" s="38"/>
      <c r="AL291" s="38"/>
      <c r="AM291" s="38"/>
      <c r="AN291" s="37">
        <v>1809655251.6700001</v>
      </c>
      <c r="AO291" s="37">
        <v>14657393946</v>
      </c>
      <c r="AP291" s="37">
        <v>107146689752</v>
      </c>
      <c r="AQ291" s="36">
        <f>SUM(AR291:AS291)</f>
        <v>0</v>
      </c>
      <c r="AR291" s="38"/>
      <c r="AS291" s="38"/>
      <c r="AT291" s="36">
        <f>AU291</f>
        <v>0</v>
      </c>
      <c r="AU291" s="38"/>
      <c r="AV291" s="35">
        <f>AW291</f>
        <v>3665382823672.5</v>
      </c>
      <c r="AW291" s="36">
        <f>SUM(AX291:AY291)</f>
        <v>3665382823672.5</v>
      </c>
      <c r="AX291" s="37">
        <v>3665382823672.5</v>
      </c>
      <c r="AY291" s="38"/>
      <c r="AZ291" s="39">
        <f>E291-(AI291+AV291)</f>
        <v>-9.27734375E-3</v>
      </c>
    </row>
    <row r="292" spans="1:52" x14ac:dyDescent="0.25">
      <c r="A292" s="40" t="s">
        <v>613</v>
      </c>
      <c r="B292" s="33" t="s">
        <v>614</v>
      </c>
      <c r="C292" s="34" t="s">
        <v>1152</v>
      </c>
      <c r="D292" s="34" t="s">
        <v>1151</v>
      </c>
      <c r="E292" s="35">
        <f>F292+O292+R292+Z292+AB292+AG292</f>
        <v>2302431530666.5601</v>
      </c>
      <c r="F292" s="36">
        <f>SUM(G292:N292)</f>
        <v>227140524914.48001</v>
      </c>
      <c r="G292" s="37">
        <v>129842168864.56</v>
      </c>
      <c r="H292" s="38"/>
      <c r="I292" s="37">
        <v>89477933335.100006</v>
      </c>
      <c r="J292" s="38"/>
      <c r="K292" s="38"/>
      <c r="L292" s="38"/>
      <c r="M292" s="37">
        <v>7820422714.8199997</v>
      </c>
      <c r="N292" s="38"/>
      <c r="O292" s="36">
        <f>SUM(P292:Q292)</f>
        <v>228866968186.39001</v>
      </c>
      <c r="P292" s="38"/>
      <c r="Q292" s="37">
        <v>228866968186.39001</v>
      </c>
      <c r="R292" s="36">
        <f>SUM(S292:Y292)</f>
        <v>1790699450794.3704</v>
      </c>
      <c r="S292" s="37">
        <v>343977455387.03003</v>
      </c>
      <c r="T292" s="37">
        <v>333082441614.52002</v>
      </c>
      <c r="U292" s="37">
        <v>1010864873414.87</v>
      </c>
      <c r="V292" s="37">
        <v>1861742040212.6602</v>
      </c>
      <c r="W292" s="37">
        <v>43932355353.389999</v>
      </c>
      <c r="X292" s="37">
        <v>3995094243.9499998</v>
      </c>
      <c r="Y292" s="37">
        <v>-1806894809432.05</v>
      </c>
      <c r="Z292" s="36">
        <f>SUM(AA292)</f>
        <v>0</v>
      </c>
      <c r="AA292" s="38"/>
      <c r="AB292" s="36">
        <f>SUM(AC292:AF292)</f>
        <v>55724586771.32</v>
      </c>
      <c r="AC292" s="37">
        <v>382703607.55000001</v>
      </c>
      <c r="AD292" s="38"/>
      <c r="AE292" s="37">
        <v>6588951870.71</v>
      </c>
      <c r="AF292" s="37">
        <v>48752931293.059998</v>
      </c>
      <c r="AG292" s="36">
        <f>SUM(AH292)</f>
        <v>0</v>
      </c>
      <c r="AH292" s="38"/>
      <c r="AI292" s="35">
        <f>AJ292+AQ292+AT292</f>
        <v>45464875868</v>
      </c>
      <c r="AJ292" s="36">
        <f>SUM(AK292:AP292)</f>
        <v>45464875868</v>
      </c>
      <c r="AK292" s="37">
        <v>9641269</v>
      </c>
      <c r="AL292" s="38"/>
      <c r="AM292" s="38"/>
      <c r="AN292" s="37">
        <v>23496000</v>
      </c>
      <c r="AO292" s="37">
        <v>10759361530</v>
      </c>
      <c r="AP292" s="37">
        <v>34672377069</v>
      </c>
      <c r="AQ292" s="36">
        <f>SUM(AR292:AS292)</f>
        <v>0</v>
      </c>
      <c r="AR292" s="38"/>
      <c r="AS292" s="38"/>
      <c r="AT292" s="36">
        <f>AU292</f>
        <v>0</v>
      </c>
      <c r="AU292" s="38"/>
      <c r="AV292" s="35">
        <f>AW292</f>
        <v>2256966654798.5601</v>
      </c>
      <c r="AW292" s="36">
        <f>SUM(AX292:AY292)</f>
        <v>2256966654798.5601</v>
      </c>
      <c r="AX292" s="37">
        <v>2256966654798.5601</v>
      </c>
      <c r="AY292" s="38"/>
      <c r="AZ292" s="39">
        <f>E292-(AI292+AV292)</f>
        <v>0</v>
      </c>
    </row>
    <row r="293" spans="1:52" x14ac:dyDescent="0.25">
      <c r="A293" s="40" t="s">
        <v>615</v>
      </c>
      <c r="B293" s="33" t="s">
        <v>616</v>
      </c>
      <c r="C293" s="34" t="s">
        <v>1152</v>
      </c>
      <c r="D293" s="34" t="s">
        <v>1151</v>
      </c>
      <c r="E293" s="35">
        <f>F293+O293+R293+Z293+AB293+AG293</f>
        <v>3370051907379.6201</v>
      </c>
      <c r="F293" s="36">
        <f>SUM(G293:N293)</f>
        <v>335879094458.56</v>
      </c>
      <c r="G293" s="37">
        <v>275268016563.44</v>
      </c>
      <c r="H293" s="38"/>
      <c r="I293" s="37">
        <v>47902684561.209999</v>
      </c>
      <c r="J293" s="38"/>
      <c r="K293" s="37">
        <v>-1833425000</v>
      </c>
      <c r="L293" s="38"/>
      <c r="M293" s="37">
        <v>14541818333.91</v>
      </c>
      <c r="N293" s="38"/>
      <c r="O293" s="36">
        <f>SUM(P293:Q293)</f>
        <v>88999875036.039993</v>
      </c>
      <c r="P293" s="37">
        <v>1833425000</v>
      </c>
      <c r="Q293" s="37">
        <v>87166450036.039993</v>
      </c>
      <c r="R293" s="36">
        <f>SUM(S293:Y293)</f>
        <v>2924832791091.02</v>
      </c>
      <c r="S293" s="37">
        <v>594677710912</v>
      </c>
      <c r="T293" s="37">
        <v>444196263156.62</v>
      </c>
      <c r="U293" s="37">
        <v>1024231227264.2</v>
      </c>
      <c r="V293" s="37">
        <v>1675134767024.1001</v>
      </c>
      <c r="W293" s="37">
        <v>52787329621.720001</v>
      </c>
      <c r="X293" s="37">
        <v>7205188675</v>
      </c>
      <c r="Y293" s="37">
        <v>-873399695562.62</v>
      </c>
      <c r="Z293" s="36">
        <f>SUM(AA293)</f>
        <v>0</v>
      </c>
      <c r="AA293" s="38"/>
      <c r="AB293" s="36">
        <f>SUM(AC293:AF293)</f>
        <v>20340146794</v>
      </c>
      <c r="AC293" s="38"/>
      <c r="AD293" s="38"/>
      <c r="AE293" s="37">
        <v>2047516700.9999995</v>
      </c>
      <c r="AF293" s="37">
        <v>18292630093</v>
      </c>
      <c r="AG293" s="36">
        <f>SUM(AH293)</f>
        <v>0</v>
      </c>
      <c r="AH293" s="38"/>
      <c r="AI293" s="35">
        <f>AJ293+AQ293+AT293</f>
        <v>90951033325</v>
      </c>
      <c r="AJ293" s="36">
        <f>SUM(AK293:AP293)</f>
        <v>90951033325</v>
      </c>
      <c r="AK293" s="37">
        <v>7103318</v>
      </c>
      <c r="AL293" s="38"/>
      <c r="AM293" s="38"/>
      <c r="AN293" s="37">
        <v>55081695</v>
      </c>
      <c r="AO293" s="37">
        <v>20506605558</v>
      </c>
      <c r="AP293" s="37">
        <v>70382242754</v>
      </c>
      <c r="AQ293" s="36">
        <f>SUM(AR293:AS293)</f>
        <v>0</v>
      </c>
      <c r="AR293" s="38"/>
      <c r="AS293" s="38"/>
      <c r="AT293" s="36">
        <f>AU293</f>
        <v>0</v>
      </c>
      <c r="AU293" s="38"/>
      <c r="AV293" s="35">
        <f>AW293</f>
        <v>3279100874054.7002</v>
      </c>
      <c r="AW293" s="36">
        <f>SUM(AX293:AY293)</f>
        <v>3279100874054.7002</v>
      </c>
      <c r="AX293" s="37">
        <v>3279100874054.7002</v>
      </c>
      <c r="AY293" s="38"/>
      <c r="AZ293" s="39">
        <f>E293-(AI293+AV293)</f>
        <v>-8.0078125E-2</v>
      </c>
    </row>
    <row r="294" spans="1:52" x14ac:dyDescent="0.25">
      <c r="A294" s="40" t="s">
        <v>617</v>
      </c>
      <c r="B294" s="33" t="s">
        <v>618</v>
      </c>
      <c r="C294" s="34" t="s">
        <v>1152</v>
      </c>
      <c r="D294" s="34" t="s">
        <v>1151</v>
      </c>
      <c r="E294" s="35">
        <f>F294+O294+R294+Z294+AB294+AG294</f>
        <v>2181766925162.3796</v>
      </c>
      <c r="F294" s="36">
        <f>SUM(G294:N294)</f>
        <v>204908705383.82999</v>
      </c>
      <c r="G294" s="37">
        <v>144812563279.21997</v>
      </c>
      <c r="H294" s="38"/>
      <c r="I294" s="37">
        <v>50792302432.160004</v>
      </c>
      <c r="J294" s="38"/>
      <c r="K294" s="38"/>
      <c r="L294" s="37">
        <v>247416666.66999999</v>
      </c>
      <c r="M294" s="37">
        <v>9056423005.7800007</v>
      </c>
      <c r="N294" s="38"/>
      <c r="O294" s="36">
        <f>SUM(P294:Q294)</f>
        <v>140832466492.17999</v>
      </c>
      <c r="P294" s="38"/>
      <c r="Q294" s="37">
        <v>140832466492.17999</v>
      </c>
      <c r="R294" s="36">
        <f>SUM(S294:Y294)</f>
        <v>1814524602457.2695</v>
      </c>
      <c r="S294" s="37">
        <v>304087820540.38</v>
      </c>
      <c r="T294" s="37">
        <v>400873883166.76001</v>
      </c>
      <c r="U294" s="37">
        <v>903002295184.83997</v>
      </c>
      <c r="V294" s="37">
        <v>1781183877524.6499</v>
      </c>
      <c r="W294" s="37">
        <v>38491377333.300003</v>
      </c>
      <c r="X294" s="37">
        <v>51764254165.440002</v>
      </c>
      <c r="Y294" s="37">
        <v>-1664878905458.1001</v>
      </c>
      <c r="Z294" s="36">
        <f>SUM(AA294)</f>
        <v>0</v>
      </c>
      <c r="AA294" s="38"/>
      <c r="AB294" s="36">
        <f>SUM(AC294:AF294)</f>
        <v>21501150829.099998</v>
      </c>
      <c r="AC294" s="37">
        <v>1471692064</v>
      </c>
      <c r="AD294" s="38"/>
      <c r="AE294" s="37">
        <v>894770638</v>
      </c>
      <c r="AF294" s="37">
        <v>19134688127.099998</v>
      </c>
      <c r="AG294" s="36">
        <f>SUM(AH294)</f>
        <v>0</v>
      </c>
      <c r="AH294" s="38"/>
      <c r="AI294" s="35">
        <f>AJ294+AQ294+AT294</f>
        <v>63038590011.869995</v>
      </c>
      <c r="AJ294" s="36">
        <f>SUM(AK294:AP294)</f>
        <v>63038590011.869995</v>
      </c>
      <c r="AK294" s="38"/>
      <c r="AL294" s="38"/>
      <c r="AM294" s="38"/>
      <c r="AN294" s="37">
        <v>40599470</v>
      </c>
      <c r="AO294" s="37">
        <v>22084941630.869999</v>
      </c>
      <c r="AP294" s="37">
        <v>40913048911</v>
      </c>
      <c r="AQ294" s="36">
        <f>SUM(AR294:AS294)</f>
        <v>0</v>
      </c>
      <c r="AR294" s="38"/>
      <c r="AS294" s="38"/>
      <c r="AT294" s="36">
        <f>AU294</f>
        <v>0</v>
      </c>
      <c r="AU294" s="38"/>
      <c r="AV294" s="35">
        <f>AW294</f>
        <v>2118728335150.51</v>
      </c>
      <c r="AW294" s="36">
        <f>SUM(AX294:AY294)</f>
        <v>2118728335150.51</v>
      </c>
      <c r="AX294" s="37">
        <v>2118728335150.51</v>
      </c>
      <c r="AY294" s="38"/>
      <c r="AZ294" s="39">
        <f>E294-(AI294+AV294)</f>
        <v>0</v>
      </c>
    </row>
    <row r="295" spans="1:52" x14ac:dyDescent="0.25">
      <c r="A295" s="40" t="s">
        <v>619</v>
      </c>
      <c r="B295" s="33" t="s">
        <v>620</v>
      </c>
      <c r="C295" s="34" t="s">
        <v>1152</v>
      </c>
      <c r="D295" s="34" t="s">
        <v>1151</v>
      </c>
      <c r="E295" s="35">
        <f>F295+O295+R295+Z295+AB295+AG295</f>
        <v>2621491771839.2202</v>
      </c>
      <c r="F295" s="36">
        <f>SUM(G295:N295)</f>
        <v>308560045623.10999</v>
      </c>
      <c r="G295" s="37">
        <v>203446276759.36002</v>
      </c>
      <c r="H295" s="38"/>
      <c r="I295" s="37">
        <v>93035105846.069992</v>
      </c>
      <c r="J295" s="38"/>
      <c r="K295" s="38"/>
      <c r="L295" s="37">
        <v>1483516.48</v>
      </c>
      <c r="M295" s="37">
        <v>12077179501.200001</v>
      </c>
      <c r="N295" s="38"/>
      <c r="O295" s="36">
        <f>SUM(P295:Q295)</f>
        <v>144328169579.01001</v>
      </c>
      <c r="P295" s="38"/>
      <c r="Q295" s="37">
        <v>144328169579.01001</v>
      </c>
      <c r="R295" s="36">
        <f>SUM(S295:Y295)</f>
        <v>1987808133804.27</v>
      </c>
      <c r="S295" s="37">
        <v>351495048965.53998</v>
      </c>
      <c r="T295" s="37">
        <v>353006598400.39001</v>
      </c>
      <c r="U295" s="37">
        <v>806287048358.67004</v>
      </c>
      <c r="V295" s="37">
        <v>1448170874411.0801</v>
      </c>
      <c r="W295" s="37">
        <v>12480333195.84</v>
      </c>
      <c r="X295" s="37">
        <v>2563864820</v>
      </c>
      <c r="Y295" s="37">
        <v>-986195634347.25</v>
      </c>
      <c r="Z295" s="36">
        <f>SUM(AA295)</f>
        <v>0</v>
      </c>
      <c r="AA295" s="38"/>
      <c r="AB295" s="36">
        <f>SUM(AC295:AF295)</f>
        <v>180795422832.82999</v>
      </c>
      <c r="AC295" s="38"/>
      <c r="AD295" s="38"/>
      <c r="AE295" s="37">
        <v>652080000</v>
      </c>
      <c r="AF295" s="37">
        <v>180143342832.82999</v>
      </c>
      <c r="AG295" s="36">
        <f>SUM(AH295)</f>
        <v>0</v>
      </c>
      <c r="AH295" s="38"/>
      <c r="AI295" s="35">
        <f>AJ295+AQ295+AT295</f>
        <v>50947076723.770004</v>
      </c>
      <c r="AJ295" s="36">
        <f>SUM(AK295:AP295)</f>
        <v>50947076723.770004</v>
      </c>
      <c r="AK295" s="38"/>
      <c r="AL295" s="38"/>
      <c r="AM295" s="38"/>
      <c r="AN295" s="37">
        <v>32340118.77</v>
      </c>
      <c r="AO295" s="37">
        <v>6131550712</v>
      </c>
      <c r="AP295" s="37">
        <v>44783185893</v>
      </c>
      <c r="AQ295" s="36">
        <f>SUM(AR295:AS295)</f>
        <v>0</v>
      </c>
      <c r="AR295" s="38"/>
      <c r="AS295" s="38"/>
      <c r="AT295" s="36">
        <f>AU295</f>
        <v>0</v>
      </c>
      <c r="AU295" s="38"/>
      <c r="AV295" s="35">
        <f>AW295</f>
        <v>2570544695115.4502</v>
      </c>
      <c r="AW295" s="36">
        <f>SUM(AX295:AY295)</f>
        <v>2570544695115.4502</v>
      </c>
      <c r="AX295" s="37">
        <v>2570544695115.4502</v>
      </c>
      <c r="AY295" s="38"/>
      <c r="AZ295" s="39">
        <f>E295-(AI295+AV295)</f>
        <v>0</v>
      </c>
    </row>
    <row r="296" spans="1:52" x14ac:dyDescent="0.25">
      <c r="A296" s="40" t="s">
        <v>621</v>
      </c>
      <c r="B296" s="33" t="s">
        <v>622</v>
      </c>
      <c r="C296" s="34" t="s">
        <v>1152</v>
      </c>
      <c r="D296" s="34" t="s">
        <v>1151</v>
      </c>
      <c r="E296" s="35">
        <f>F296+O296+R296+Z296+AB296+AG296</f>
        <v>3119574229211.5293</v>
      </c>
      <c r="F296" s="36">
        <f>SUM(G296:N296)</f>
        <v>114372045480.08</v>
      </c>
      <c r="G296" s="37">
        <v>26235938118.740002</v>
      </c>
      <c r="H296" s="38"/>
      <c r="I296" s="37">
        <v>65933947005.090004</v>
      </c>
      <c r="J296" s="38"/>
      <c r="K296" s="38"/>
      <c r="L296" s="38"/>
      <c r="M296" s="37">
        <v>22202160356.25</v>
      </c>
      <c r="N296" s="38"/>
      <c r="O296" s="36">
        <f>SUM(P296:Q296)</f>
        <v>144378885794.20001</v>
      </c>
      <c r="P296" s="38"/>
      <c r="Q296" s="37">
        <v>144378885794.20001</v>
      </c>
      <c r="R296" s="36">
        <f>SUM(S296:Y296)</f>
        <v>2726094467470.9492</v>
      </c>
      <c r="S296" s="37">
        <v>357356053731.19</v>
      </c>
      <c r="T296" s="37">
        <v>407706147153.19</v>
      </c>
      <c r="U296" s="37">
        <v>1048387595896</v>
      </c>
      <c r="V296" s="37">
        <v>2657409379064.5</v>
      </c>
      <c r="W296" s="37">
        <v>38949663651.809998</v>
      </c>
      <c r="X296" s="37">
        <v>307940874333.06</v>
      </c>
      <c r="Y296" s="37">
        <v>-2091655246358.8</v>
      </c>
      <c r="Z296" s="36">
        <f>SUM(AA296)</f>
        <v>0</v>
      </c>
      <c r="AA296" s="38"/>
      <c r="AB296" s="36">
        <f>SUM(AC296:AF296)</f>
        <v>134728830466.29999</v>
      </c>
      <c r="AC296" s="38"/>
      <c r="AD296" s="38"/>
      <c r="AE296" s="37">
        <v>11332208360.32</v>
      </c>
      <c r="AF296" s="37">
        <v>123396622105.98</v>
      </c>
      <c r="AG296" s="36">
        <f>SUM(AH296)</f>
        <v>0</v>
      </c>
      <c r="AH296" s="38"/>
      <c r="AI296" s="35">
        <f>AJ296+AQ296+AT296</f>
        <v>277134025712.40002</v>
      </c>
      <c r="AJ296" s="36">
        <f>SUM(AK296:AP296)</f>
        <v>277134025712.40002</v>
      </c>
      <c r="AK296" s="38"/>
      <c r="AL296" s="38"/>
      <c r="AM296" s="38"/>
      <c r="AN296" s="38"/>
      <c r="AO296" s="37">
        <v>19591626748.400002</v>
      </c>
      <c r="AP296" s="37">
        <v>257542398964</v>
      </c>
      <c r="AQ296" s="36">
        <f>SUM(AR296:AS296)</f>
        <v>0</v>
      </c>
      <c r="AR296" s="38"/>
      <c r="AS296" s="38"/>
      <c r="AT296" s="36">
        <f>AU296</f>
        <v>0</v>
      </c>
      <c r="AU296" s="38"/>
      <c r="AV296" s="35">
        <f>AW296</f>
        <v>2842440203499.1001</v>
      </c>
      <c r="AW296" s="36">
        <f>SUM(AX296:AY296)</f>
        <v>2842440203499.1001</v>
      </c>
      <c r="AX296" s="37">
        <v>2842440203499.1001</v>
      </c>
      <c r="AY296" s="38"/>
      <c r="AZ296" s="39">
        <f>E296-(AI296+AV296)</f>
        <v>2.9296875E-2</v>
      </c>
    </row>
    <row r="297" spans="1:52" x14ac:dyDescent="0.25">
      <c r="A297" s="40" t="s">
        <v>623</v>
      </c>
      <c r="B297" s="33" t="s">
        <v>624</v>
      </c>
      <c r="C297" s="34" t="s">
        <v>1150</v>
      </c>
      <c r="D297" s="34" t="s">
        <v>1151</v>
      </c>
      <c r="E297" s="35">
        <f>F297+O297+R297+Z297+AB297+AG297</f>
        <v>3909592163410.1704</v>
      </c>
      <c r="F297" s="36">
        <f>SUM(G297:N297)</f>
        <v>211818493565.74002</v>
      </c>
      <c r="G297" s="37">
        <v>111291083404.67999</v>
      </c>
      <c r="H297" s="38"/>
      <c r="I297" s="37">
        <v>85804492205.050018</v>
      </c>
      <c r="J297" s="38"/>
      <c r="K297" s="38"/>
      <c r="L297" s="38"/>
      <c r="M297" s="37">
        <v>14722917956.01</v>
      </c>
      <c r="N297" s="38"/>
      <c r="O297" s="36">
        <f>SUM(P297:Q297)</f>
        <v>236001236533.48999</v>
      </c>
      <c r="P297" s="38"/>
      <c r="Q297" s="37">
        <v>236001236533.48999</v>
      </c>
      <c r="R297" s="36">
        <f>SUM(S297:Y297)</f>
        <v>3424564366281.3604</v>
      </c>
      <c r="S297" s="37">
        <v>1175940979734</v>
      </c>
      <c r="T297" s="37">
        <v>462993218608.02002</v>
      </c>
      <c r="U297" s="37">
        <v>782407111490.95996</v>
      </c>
      <c r="V297" s="37">
        <v>2100766826971.72</v>
      </c>
      <c r="W297" s="37">
        <v>71270019056.440002</v>
      </c>
      <c r="X297" s="37">
        <v>197037138739</v>
      </c>
      <c r="Y297" s="37">
        <v>-1365850928318.78</v>
      </c>
      <c r="Z297" s="36">
        <f>SUM(AA297)</f>
        <v>0</v>
      </c>
      <c r="AA297" s="38"/>
      <c r="AB297" s="36">
        <f>SUM(AC297:AF297)</f>
        <v>37208067029.580002</v>
      </c>
      <c r="AC297" s="37">
        <v>32593860</v>
      </c>
      <c r="AD297" s="37">
        <v>27054000000</v>
      </c>
      <c r="AE297" s="37">
        <v>4694729345.3400002</v>
      </c>
      <c r="AF297" s="37">
        <v>5426743824.2399998</v>
      </c>
      <c r="AG297" s="36">
        <f>SUM(AH297)</f>
        <v>0</v>
      </c>
      <c r="AH297" s="38"/>
      <c r="AI297" s="35">
        <f>AJ297+AQ297+AT297</f>
        <v>183464326493.82999</v>
      </c>
      <c r="AJ297" s="36">
        <f>SUM(AK297:AP297)</f>
        <v>183464326493.82999</v>
      </c>
      <c r="AK297" s="38"/>
      <c r="AL297" s="38"/>
      <c r="AM297" s="38"/>
      <c r="AN297" s="37">
        <v>313729769.82999998</v>
      </c>
      <c r="AO297" s="37">
        <v>7648099522</v>
      </c>
      <c r="AP297" s="37">
        <v>175502497202</v>
      </c>
      <c r="AQ297" s="36">
        <f>SUM(AR297:AS297)</f>
        <v>0</v>
      </c>
      <c r="AR297" s="38"/>
      <c r="AS297" s="38"/>
      <c r="AT297" s="36">
        <f>AU297</f>
        <v>0</v>
      </c>
      <c r="AU297" s="38"/>
      <c r="AV297" s="35">
        <f>AW297</f>
        <v>3726127836916.3398</v>
      </c>
      <c r="AW297" s="36">
        <f>SUM(AX297:AY297)</f>
        <v>3726127836916.3398</v>
      </c>
      <c r="AX297" s="37">
        <v>3726127836916.3398</v>
      </c>
      <c r="AY297" s="38"/>
      <c r="AZ297" s="39">
        <f>E297-(AI297+AV297)</f>
        <v>0</v>
      </c>
    </row>
    <row r="298" spans="1:52" x14ac:dyDescent="0.25">
      <c r="A298" s="40" t="s">
        <v>625</v>
      </c>
      <c r="B298" s="33" t="s">
        <v>626</v>
      </c>
      <c r="C298" s="34" t="s">
        <v>1150</v>
      </c>
      <c r="D298" s="34" t="s">
        <v>1151</v>
      </c>
      <c r="E298" s="35">
        <f>F298+O298+R298+Z298+AB298+AG298</f>
        <v>4249756200583.4312</v>
      </c>
      <c r="F298" s="36">
        <f>SUM(G298:N298)</f>
        <v>1002418291759.401</v>
      </c>
      <c r="G298" s="37">
        <v>922160938434.33997</v>
      </c>
      <c r="H298" s="38"/>
      <c r="I298" s="37">
        <v>64821507759.75</v>
      </c>
      <c r="J298" s="38"/>
      <c r="K298" s="37">
        <v>-2094531250</v>
      </c>
      <c r="L298" s="38"/>
      <c r="M298" s="37">
        <v>17530376815.311001</v>
      </c>
      <c r="N298" s="38"/>
      <c r="O298" s="36">
        <f>SUM(P298:Q298)</f>
        <v>142308727524.28998</v>
      </c>
      <c r="P298" s="37">
        <v>18714774716</v>
      </c>
      <c r="Q298" s="37">
        <v>123593952808.28999</v>
      </c>
      <c r="R298" s="36">
        <f>SUM(S298:Y298)</f>
        <v>3070756438351.9702</v>
      </c>
      <c r="S298" s="37">
        <v>764386153777.35999</v>
      </c>
      <c r="T298" s="37">
        <v>416488002712.90997</v>
      </c>
      <c r="U298" s="37">
        <v>1104077219513.1001</v>
      </c>
      <c r="V298" s="37">
        <v>1948758096478.6001</v>
      </c>
      <c r="W298" s="37">
        <v>5365105145</v>
      </c>
      <c r="X298" s="37">
        <v>11204494768.4</v>
      </c>
      <c r="Y298" s="37">
        <v>-1179522634043.3999</v>
      </c>
      <c r="Z298" s="36">
        <f>SUM(AA298)</f>
        <v>0</v>
      </c>
      <c r="AA298" s="38"/>
      <c r="AB298" s="36">
        <f>SUM(AC298:AF298)</f>
        <v>34272742947.769997</v>
      </c>
      <c r="AC298" s="38"/>
      <c r="AD298" s="38"/>
      <c r="AE298" s="37">
        <v>746692775.60000002</v>
      </c>
      <c r="AF298" s="37">
        <v>33526050172.169998</v>
      </c>
      <c r="AG298" s="36">
        <f>SUM(AH298)</f>
        <v>0</v>
      </c>
      <c r="AH298" s="38"/>
      <c r="AI298" s="35">
        <f>AJ298+AQ298+AT298</f>
        <v>115060740848.82001</v>
      </c>
      <c r="AJ298" s="36">
        <f>SUM(AK298:AP298)</f>
        <v>115060740848.82001</v>
      </c>
      <c r="AK298" s="38"/>
      <c r="AL298" s="38"/>
      <c r="AM298" s="38"/>
      <c r="AN298" s="37">
        <v>318265371.81999999</v>
      </c>
      <c r="AO298" s="37">
        <v>7989349948</v>
      </c>
      <c r="AP298" s="37">
        <v>106753125529</v>
      </c>
      <c r="AQ298" s="36">
        <f>SUM(AR298:AS298)</f>
        <v>0</v>
      </c>
      <c r="AR298" s="38"/>
      <c r="AS298" s="38"/>
      <c r="AT298" s="36">
        <f>AU298</f>
        <v>0</v>
      </c>
      <c r="AU298" s="38"/>
      <c r="AV298" s="35">
        <f>AW298</f>
        <v>4134695459734.5801</v>
      </c>
      <c r="AW298" s="36">
        <f>SUM(AX298:AY298)</f>
        <v>4134695459734.5801</v>
      </c>
      <c r="AX298" s="37">
        <v>4134695459734.5801</v>
      </c>
      <c r="AY298" s="38"/>
      <c r="AZ298" s="39">
        <f>E298-(AI298+AV298)</f>
        <v>3.125E-2</v>
      </c>
    </row>
    <row r="299" spans="1:52" x14ac:dyDescent="0.25">
      <c r="A299" s="40" t="s">
        <v>627</v>
      </c>
      <c r="B299" s="33" t="s">
        <v>628</v>
      </c>
      <c r="C299" s="34" t="s">
        <v>1152</v>
      </c>
      <c r="D299" s="34" t="s">
        <v>1151</v>
      </c>
      <c r="E299" s="35">
        <f>F299+O299+R299+Z299+AB299+AG299</f>
        <v>2341388821589.0298</v>
      </c>
      <c r="F299" s="36">
        <f>SUM(G299:N299)</f>
        <v>470374593159.22003</v>
      </c>
      <c r="G299" s="37">
        <v>379156550370.27002</v>
      </c>
      <c r="H299" s="38"/>
      <c r="I299" s="37">
        <v>82535303889.900009</v>
      </c>
      <c r="J299" s="38"/>
      <c r="K299" s="38"/>
      <c r="L299" s="37">
        <v>24000000</v>
      </c>
      <c r="M299" s="37">
        <v>8658738899.0499992</v>
      </c>
      <c r="N299" s="38"/>
      <c r="O299" s="36">
        <f>SUM(P299:Q299)</f>
        <v>142628287978.82999</v>
      </c>
      <c r="P299" s="37">
        <v>36612500</v>
      </c>
      <c r="Q299" s="37">
        <v>142591675478.82999</v>
      </c>
      <c r="R299" s="36">
        <f>SUM(S299:Y299)</f>
        <v>1718135834056.1799</v>
      </c>
      <c r="S299" s="37">
        <v>415592214877.67999</v>
      </c>
      <c r="T299" s="37">
        <v>287837593798.81</v>
      </c>
      <c r="U299" s="37">
        <v>962665698164.76001</v>
      </c>
      <c r="V299" s="37">
        <v>1511833821949.51</v>
      </c>
      <c r="W299" s="37">
        <v>21381933614</v>
      </c>
      <c r="X299" s="37">
        <v>53326617844.470001</v>
      </c>
      <c r="Y299" s="37">
        <v>-1534502046193.05</v>
      </c>
      <c r="Z299" s="36">
        <f>SUM(AA299)</f>
        <v>0</v>
      </c>
      <c r="AA299" s="38"/>
      <c r="AB299" s="36">
        <f>SUM(AC299:AF299)</f>
        <v>10250106394.799999</v>
      </c>
      <c r="AC299" s="37">
        <v>4235348496</v>
      </c>
      <c r="AD299" s="38"/>
      <c r="AE299" s="37">
        <v>1681275409.8</v>
      </c>
      <c r="AF299" s="37">
        <v>4333482489</v>
      </c>
      <c r="AG299" s="36">
        <f>SUM(AH299)</f>
        <v>0</v>
      </c>
      <c r="AH299" s="38"/>
      <c r="AI299" s="35">
        <f>AJ299+AQ299+AT299</f>
        <v>75901692552.440002</v>
      </c>
      <c r="AJ299" s="36">
        <f>SUM(AK299:AP299)</f>
        <v>75901692552.440002</v>
      </c>
      <c r="AK299" s="38"/>
      <c r="AL299" s="38"/>
      <c r="AM299" s="38"/>
      <c r="AN299" s="37">
        <v>161694055.44</v>
      </c>
      <c r="AO299" s="37">
        <v>682354645</v>
      </c>
      <c r="AP299" s="37">
        <v>75057643852</v>
      </c>
      <c r="AQ299" s="36">
        <f>SUM(AR299:AS299)</f>
        <v>0</v>
      </c>
      <c r="AR299" s="38"/>
      <c r="AS299" s="38"/>
      <c r="AT299" s="36">
        <f>AU299</f>
        <v>0</v>
      </c>
      <c r="AU299" s="38"/>
      <c r="AV299" s="35">
        <f>AW299</f>
        <v>2265487129036.5898</v>
      </c>
      <c r="AW299" s="36">
        <f>SUM(AX299:AY299)</f>
        <v>2265487129036.5898</v>
      </c>
      <c r="AX299" s="37">
        <v>2265487129036.5898</v>
      </c>
      <c r="AY299" s="38"/>
      <c r="AZ299" s="39">
        <f>E299-(AI299+AV299)</f>
        <v>0</v>
      </c>
    </row>
    <row r="300" spans="1:52" x14ac:dyDescent="0.25">
      <c r="A300" s="45" t="s">
        <v>629</v>
      </c>
      <c r="B300" s="33" t="s">
        <v>630</v>
      </c>
      <c r="C300" s="34" t="s">
        <v>1152</v>
      </c>
      <c r="D300" s="34" t="s">
        <v>1151</v>
      </c>
      <c r="E300" s="35">
        <f>F300+O300+R300+Z300+AB300+AG300</f>
        <v>2950314439744.5103</v>
      </c>
      <c r="F300" s="36">
        <f>SUM(G300:N300)</f>
        <v>272739502095.57001</v>
      </c>
      <c r="G300" s="37">
        <v>103559269652.99001</v>
      </c>
      <c r="H300" s="38"/>
      <c r="I300" s="37">
        <v>142417608372.57999</v>
      </c>
      <c r="J300" s="37">
        <v>0</v>
      </c>
      <c r="K300" s="38"/>
      <c r="L300" s="38"/>
      <c r="M300" s="37">
        <v>26762624070</v>
      </c>
      <c r="N300" s="38"/>
      <c r="O300" s="36">
        <f>SUM(P300:Q300)</f>
        <v>222203674543.01001</v>
      </c>
      <c r="P300" s="38"/>
      <c r="Q300" s="37">
        <v>222203674543.01001</v>
      </c>
      <c r="R300" s="36">
        <f>SUM(S300:Y300)</f>
        <v>2396965223802.6602</v>
      </c>
      <c r="S300" s="37">
        <v>926000158260.27002</v>
      </c>
      <c r="T300" s="37">
        <v>475126770027.96002</v>
      </c>
      <c r="U300" s="37">
        <v>829532981488.75</v>
      </c>
      <c r="V300" s="37">
        <v>1650343539779.54</v>
      </c>
      <c r="W300" s="37">
        <v>32220228477.740002</v>
      </c>
      <c r="X300" s="37">
        <v>14890105346</v>
      </c>
      <c r="Y300" s="37">
        <v>-1531148559577.6001</v>
      </c>
      <c r="Z300" s="36">
        <f>SUM(AA300)</f>
        <v>18674190608</v>
      </c>
      <c r="AA300" s="37">
        <v>18674190608</v>
      </c>
      <c r="AB300" s="36">
        <f>SUM(AC300:AF300)</f>
        <v>39731848695.269997</v>
      </c>
      <c r="AC300" s="38"/>
      <c r="AD300" s="38"/>
      <c r="AE300" s="37">
        <v>1780387350</v>
      </c>
      <c r="AF300" s="37">
        <v>37951461345.269997</v>
      </c>
      <c r="AG300" s="36">
        <f>SUM(AH300)</f>
        <v>0</v>
      </c>
      <c r="AH300" s="38"/>
      <c r="AI300" s="35">
        <f>AJ300+AQ300+AT300</f>
        <v>81073709324.809998</v>
      </c>
      <c r="AJ300" s="36">
        <f>SUM(AK300:AP300)</f>
        <v>68131148924.810005</v>
      </c>
      <c r="AK300" s="38"/>
      <c r="AL300" s="37">
        <v>34082075.719999999</v>
      </c>
      <c r="AM300" s="38"/>
      <c r="AN300" s="37">
        <v>1344584634.3199999</v>
      </c>
      <c r="AO300" s="37">
        <v>66752482214.770004</v>
      </c>
      <c r="AP300" s="38"/>
      <c r="AQ300" s="36">
        <f>SUM(AR300:AS300)</f>
        <v>12942560400</v>
      </c>
      <c r="AR300" s="37">
        <v>12942560400</v>
      </c>
      <c r="AS300" s="38"/>
      <c r="AT300" s="36">
        <f>AU300</f>
        <v>0</v>
      </c>
      <c r="AU300" s="38"/>
      <c r="AV300" s="35">
        <f>AW300</f>
        <v>2869240730419.7002</v>
      </c>
      <c r="AW300" s="36">
        <f>SUM(AX300:AY300)</f>
        <v>2869240730419.7002</v>
      </c>
      <c r="AX300" s="37">
        <v>2869240730419.7002</v>
      </c>
      <c r="AY300" s="38"/>
      <c r="AZ300" s="39">
        <f>E300-(AI300+AV300)</f>
        <v>0</v>
      </c>
    </row>
    <row r="301" spans="1:52" x14ac:dyDescent="0.25">
      <c r="A301" s="45" t="s">
        <v>631</v>
      </c>
      <c r="B301" s="33" t="s">
        <v>632</v>
      </c>
      <c r="C301" s="34" t="s">
        <v>1152</v>
      </c>
      <c r="D301" s="34" t="s">
        <v>1151</v>
      </c>
      <c r="E301" s="35">
        <f>F301+O301+R301+Z301+AB301+AG301</f>
        <v>5432994580309.0889</v>
      </c>
      <c r="F301" s="36">
        <f>SUM(G301:N301)</f>
        <v>444805103862.39001</v>
      </c>
      <c r="G301" s="37">
        <v>260476901723.10001</v>
      </c>
      <c r="H301" s="38"/>
      <c r="I301" s="37">
        <v>163112652245.29001</v>
      </c>
      <c r="J301" s="38"/>
      <c r="K301" s="38"/>
      <c r="L301" s="37">
        <v>162880000</v>
      </c>
      <c r="M301" s="37">
        <v>21052669894</v>
      </c>
      <c r="N301" s="38"/>
      <c r="O301" s="36">
        <f>SUM(P301:Q301)</f>
        <v>681307517719.06995</v>
      </c>
      <c r="P301" s="37">
        <v>86260049.439999998</v>
      </c>
      <c r="Q301" s="37">
        <v>681221257669.63</v>
      </c>
      <c r="R301" s="36">
        <f>SUM(S301:Y301)</f>
        <v>3966154909100.0698</v>
      </c>
      <c r="S301" s="37">
        <v>1870385036683</v>
      </c>
      <c r="T301" s="37">
        <v>516239097846.84998</v>
      </c>
      <c r="U301" s="37">
        <v>1194776428069.3</v>
      </c>
      <c r="V301" s="37">
        <v>1851613704523</v>
      </c>
      <c r="W301" s="37">
        <v>81739686131.020004</v>
      </c>
      <c r="X301" s="37">
        <v>11038995047</v>
      </c>
      <c r="Y301" s="37">
        <v>-1559638039200.1001</v>
      </c>
      <c r="Z301" s="36">
        <f>SUM(AA301)</f>
        <v>38729309158</v>
      </c>
      <c r="AA301" s="37">
        <v>38729309158</v>
      </c>
      <c r="AB301" s="36">
        <f>SUM(AC301:AF301)</f>
        <v>301997740469.56</v>
      </c>
      <c r="AC301" s="38"/>
      <c r="AD301" s="37">
        <v>238946476680</v>
      </c>
      <c r="AE301" s="37">
        <v>11414176405</v>
      </c>
      <c r="AF301" s="37">
        <v>51637087384.559998</v>
      </c>
      <c r="AG301" s="36">
        <f>SUM(AH301)</f>
        <v>0</v>
      </c>
      <c r="AH301" s="38"/>
      <c r="AI301" s="35">
        <f>AJ301+AQ301+AT301</f>
        <v>37399460798</v>
      </c>
      <c r="AJ301" s="36">
        <f>SUM(AK301:AP301)</f>
        <v>37399460798</v>
      </c>
      <c r="AK301" s="38"/>
      <c r="AL301" s="38"/>
      <c r="AM301" s="38"/>
      <c r="AN301" s="37">
        <v>2869458621</v>
      </c>
      <c r="AO301" s="37">
        <v>3910644509</v>
      </c>
      <c r="AP301" s="37">
        <v>30619357668</v>
      </c>
      <c r="AQ301" s="36">
        <f>SUM(AR301:AS301)</f>
        <v>0</v>
      </c>
      <c r="AR301" s="38"/>
      <c r="AS301" s="38"/>
      <c r="AT301" s="36">
        <f>AU301</f>
        <v>0</v>
      </c>
      <c r="AU301" s="38"/>
      <c r="AV301" s="35">
        <f>AW301</f>
        <v>5395595119511.0801</v>
      </c>
      <c r="AW301" s="36">
        <f>SUM(AX301:AY301)</f>
        <v>5395595119511.0801</v>
      </c>
      <c r="AX301" s="37">
        <v>5395595119511.0801</v>
      </c>
      <c r="AY301" s="38"/>
      <c r="AZ301" s="39">
        <f>E301-(AI301+AV301)</f>
        <v>8.7890625E-3</v>
      </c>
    </row>
    <row r="302" spans="1:52" x14ac:dyDescent="0.25">
      <c r="A302" s="45" t="s">
        <v>633</v>
      </c>
      <c r="B302" s="33" t="s">
        <v>634</v>
      </c>
      <c r="C302" s="34" t="s">
        <v>1152</v>
      </c>
      <c r="D302" s="34" t="s">
        <v>1151</v>
      </c>
      <c r="E302" s="35">
        <f>F302+O302+R302+Z302+AB302+AG302</f>
        <v>2544439949175.3301</v>
      </c>
      <c r="F302" s="36">
        <f>SUM(G302:N302)</f>
        <v>365384469746.63</v>
      </c>
      <c r="G302" s="37">
        <v>317376772546.75</v>
      </c>
      <c r="H302" s="38"/>
      <c r="I302" s="37">
        <v>37195458918.880005</v>
      </c>
      <c r="J302" s="38"/>
      <c r="K302" s="37">
        <v>-630850000</v>
      </c>
      <c r="L302" s="38"/>
      <c r="M302" s="37">
        <v>11443088281</v>
      </c>
      <c r="N302" s="38"/>
      <c r="O302" s="36">
        <f>SUM(P302:Q302)</f>
        <v>202472402028.70001</v>
      </c>
      <c r="P302" s="37">
        <v>845418000</v>
      </c>
      <c r="Q302" s="37">
        <v>201626984028.70001</v>
      </c>
      <c r="R302" s="36">
        <f>SUM(S302:Y302)</f>
        <v>1952912813518</v>
      </c>
      <c r="S302" s="37">
        <v>489395642968</v>
      </c>
      <c r="T302" s="37">
        <v>334211933955</v>
      </c>
      <c r="U302" s="37">
        <v>828499688464</v>
      </c>
      <c r="V302" s="37">
        <v>1665463196942</v>
      </c>
      <c r="W302" s="37">
        <v>7815510170</v>
      </c>
      <c r="X302" s="37">
        <v>54128015238</v>
      </c>
      <c r="Y302" s="37">
        <v>-1426601174219</v>
      </c>
      <c r="Z302" s="36">
        <f>SUM(AA302)</f>
        <v>0</v>
      </c>
      <c r="AA302" s="38"/>
      <c r="AB302" s="36">
        <f>SUM(AC302:AF302)</f>
        <v>23670263882</v>
      </c>
      <c r="AC302" s="37">
        <v>29898500</v>
      </c>
      <c r="AD302" s="38"/>
      <c r="AE302" s="37">
        <v>677718760</v>
      </c>
      <c r="AF302" s="37">
        <v>22962646622</v>
      </c>
      <c r="AG302" s="36">
        <f>SUM(AH302)</f>
        <v>0</v>
      </c>
      <c r="AH302" s="38"/>
      <c r="AI302" s="35">
        <f>AJ302+AQ302+AT302</f>
        <v>168397222570.44</v>
      </c>
      <c r="AJ302" s="36">
        <f>SUM(AK302:AP302)</f>
        <v>168397222570.44</v>
      </c>
      <c r="AK302" s="38"/>
      <c r="AL302" s="38"/>
      <c r="AM302" s="38"/>
      <c r="AN302" s="37">
        <v>243805045.44</v>
      </c>
      <c r="AO302" s="37">
        <v>9031550574</v>
      </c>
      <c r="AP302" s="37">
        <v>159121866951</v>
      </c>
      <c r="AQ302" s="36">
        <f>SUM(AR302:AS302)</f>
        <v>0</v>
      </c>
      <c r="AR302" s="38"/>
      <c r="AS302" s="38"/>
      <c r="AT302" s="36">
        <f>AU302</f>
        <v>0</v>
      </c>
      <c r="AU302" s="38"/>
      <c r="AV302" s="35">
        <f>AW302</f>
        <v>2376042726604.8999</v>
      </c>
      <c r="AW302" s="36">
        <f>SUM(AX302:AY302)</f>
        <v>2376042726604.8999</v>
      </c>
      <c r="AX302" s="37">
        <v>2376042726604.8999</v>
      </c>
      <c r="AY302" s="38"/>
      <c r="AZ302" s="39">
        <f>E302-(AI302+AV302)</f>
        <v>-9.765625E-3</v>
      </c>
    </row>
    <row r="303" spans="1:52" x14ac:dyDescent="0.25">
      <c r="A303" s="32" t="s">
        <v>635</v>
      </c>
      <c r="B303" s="33" t="s">
        <v>636</v>
      </c>
      <c r="C303" s="34" t="s">
        <v>1152</v>
      </c>
      <c r="D303" s="34" t="s">
        <v>1151</v>
      </c>
      <c r="E303" s="35">
        <f>F303+O303+R303+Z303+AB303+AG303</f>
        <v>3869808661174.1201</v>
      </c>
      <c r="F303" s="36">
        <f>SUM(G303:N303)</f>
        <v>579515490131.39001</v>
      </c>
      <c r="G303" s="37">
        <v>376185678500.17999</v>
      </c>
      <c r="H303" s="38"/>
      <c r="I303" s="37">
        <v>130842887625.89001</v>
      </c>
      <c r="J303" s="38"/>
      <c r="K303" s="38"/>
      <c r="L303" s="37">
        <v>1272081988.9100001</v>
      </c>
      <c r="M303" s="37">
        <v>71214842016.410004</v>
      </c>
      <c r="N303" s="38"/>
      <c r="O303" s="36">
        <f>SUM(P303:Q303)</f>
        <v>196431990693.53</v>
      </c>
      <c r="P303" s="38"/>
      <c r="Q303" s="37">
        <v>196431990693.53</v>
      </c>
      <c r="R303" s="36">
        <f>SUM(S303:Y303)</f>
        <v>3071114705216.96</v>
      </c>
      <c r="S303" s="37">
        <v>904678520360.79004</v>
      </c>
      <c r="T303" s="37">
        <v>495505025621.02002</v>
      </c>
      <c r="U303" s="37">
        <v>887226749204.42004</v>
      </c>
      <c r="V303" s="37">
        <v>2033105350103.5</v>
      </c>
      <c r="W303" s="37">
        <v>138878769247.42999</v>
      </c>
      <c r="X303" s="37">
        <v>34561277126</v>
      </c>
      <c r="Y303" s="37">
        <v>-1422840986446.2</v>
      </c>
      <c r="Z303" s="36">
        <f>SUM(AA303)</f>
        <v>0</v>
      </c>
      <c r="AA303" s="38"/>
      <c r="AB303" s="36">
        <f>SUM(AC303:AF303)</f>
        <v>22746475132.240002</v>
      </c>
      <c r="AC303" s="38"/>
      <c r="AD303" s="38"/>
      <c r="AE303" s="37">
        <v>423951776.33999997</v>
      </c>
      <c r="AF303" s="37">
        <v>22322523355.900002</v>
      </c>
      <c r="AG303" s="36">
        <f>SUM(AH303)</f>
        <v>0</v>
      </c>
      <c r="AH303" s="38"/>
      <c r="AI303" s="35">
        <f>AJ303+AQ303+AT303</f>
        <v>107025268697.27</v>
      </c>
      <c r="AJ303" s="36">
        <f>SUM(AK303:AP303)</f>
        <v>107025268697.27</v>
      </c>
      <c r="AK303" s="37">
        <v>8117530</v>
      </c>
      <c r="AL303" s="38"/>
      <c r="AM303" s="38"/>
      <c r="AN303" s="37">
        <v>308687841.22000003</v>
      </c>
      <c r="AO303" s="37">
        <v>16709506588.049999</v>
      </c>
      <c r="AP303" s="37">
        <v>89998956738</v>
      </c>
      <c r="AQ303" s="36">
        <f>SUM(AR303:AS303)</f>
        <v>0</v>
      </c>
      <c r="AR303" s="38"/>
      <c r="AS303" s="38"/>
      <c r="AT303" s="36">
        <f>AU303</f>
        <v>0</v>
      </c>
      <c r="AU303" s="38"/>
      <c r="AV303" s="35">
        <f>AW303</f>
        <v>3762783392476.8999</v>
      </c>
      <c r="AW303" s="36">
        <f>SUM(AX303:AY303)</f>
        <v>3762783392476.8999</v>
      </c>
      <c r="AX303" s="37">
        <v>3762783392476.8999</v>
      </c>
      <c r="AY303" s="38"/>
      <c r="AZ303" s="39">
        <f>E303-(AI303+AV303)</f>
        <v>-4.98046875E-2</v>
      </c>
    </row>
    <row r="304" spans="1:52" x14ac:dyDescent="0.25">
      <c r="A304" s="32" t="s">
        <v>637</v>
      </c>
      <c r="B304" s="33" t="s">
        <v>1169</v>
      </c>
      <c r="C304" s="34" t="s">
        <v>1152</v>
      </c>
      <c r="D304" s="34" t="s">
        <v>1154</v>
      </c>
      <c r="E304" s="35">
        <f>F304+O304+R304+Z304+AB304+AG304</f>
        <v>33873059601254.617</v>
      </c>
      <c r="F304" s="36">
        <f>SUM(G304:N304)</f>
        <v>3613788154288.7666</v>
      </c>
      <c r="G304" s="37">
        <v>2250471288936.1597</v>
      </c>
      <c r="H304" s="38"/>
      <c r="I304" s="37">
        <v>311117429703.65997</v>
      </c>
      <c r="J304" s="37">
        <v>283986576939.44</v>
      </c>
      <c r="K304" s="37">
        <v>-309731212830.57001</v>
      </c>
      <c r="L304" s="37">
        <v>1670872790.984</v>
      </c>
      <c r="M304" s="37">
        <v>1076273198749.0929</v>
      </c>
      <c r="N304" s="38"/>
      <c r="O304" s="36">
        <f>SUM(P304:Q304)</f>
        <v>3405946252520.9922</v>
      </c>
      <c r="P304" s="38"/>
      <c r="Q304" s="37">
        <v>3405946252520.9922</v>
      </c>
      <c r="R304" s="36">
        <f>SUM(S304:Y304)</f>
        <v>24512546855263.211</v>
      </c>
      <c r="S304" s="37">
        <v>7374554815253.6201</v>
      </c>
      <c r="T304" s="37">
        <v>3129569719088.6001</v>
      </c>
      <c r="U304" s="37">
        <v>8643642305993.8486</v>
      </c>
      <c r="V304" s="37">
        <v>11944213697900.76</v>
      </c>
      <c r="W304" s="37">
        <v>475000725628.66998</v>
      </c>
      <c r="X304" s="37">
        <v>4268761115393.7002</v>
      </c>
      <c r="Y304" s="37">
        <v>-11323195523995.99</v>
      </c>
      <c r="Z304" s="36">
        <f>SUM(AA304)</f>
        <v>0</v>
      </c>
      <c r="AA304" s="38"/>
      <c r="AB304" s="36">
        <f>SUM(AC304:AF304)</f>
        <v>2340778339181.6475</v>
      </c>
      <c r="AC304" s="37">
        <v>9153115679.5</v>
      </c>
      <c r="AD304" s="37">
        <v>77872688840.783997</v>
      </c>
      <c r="AE304" s="37">
        <v>11638437958.9034</v>
      </c>
      <c r="AF304" s="37">
        <v>2242114096702.46</v>
      </c>
      <c r="AG304" s="36">
        <f>SUM(AH304)</f>
        <v>0</v>
      </c>
      <c r="AH304" s="38"/>
      <c r="AI304" s="35">
        <f>AJ304+AQ304+AT304</f>
        <v>1997838824219.9976</v>
      </c>
      <c r="AJ304" s="36">
        <f>SUM(AK304:AP304)</f>
        <v>302167251216.07251</v>
      </c>
      <c r="AK304" s="37">
        <v>33053017</v>
      </c>
      <c r="AL304" s="38"/>
      <c r="AM304" s="38"/>
      <c r="AN304" s="37">
        <v>4443494457.5024996</v>
      </c>
      <c r="AO304" s="37">
        <v>143282018353.39999</v>
      </c>
      <c r="AP304" s="37">
        <v>154408685388.16998</v>
      </c>
      <c r="AQ304" s="36">
        <f>SUM(AR304:AS304)</f>
        <v>1695671573003.925</v>
      </c>
      <c r="AR304" s="38"/>
      <c r="AS304" s="37">
        <v>1695671573003.925</v>
      </c>
      <c r="AT304" s="36">
        <f>AU304</f>
        <v>0</v>
      </c>
      <c r="AU304" s="37"/>
      <c r="AV304" s="35">
        <f>AW304</f>
        <v>31875220777034.609</v>
      </c>
      <c r="AW304" s="36">
        <f>SUM(AX304:AY304)</f>
        <v>31875220777034.609</v>
      </c>
      <c r="AX304" s="37">
        <v>31875220777034.609</v>
      </c>
      <c r="AY304" s="38"/>
      <c r="AZ304" s="39">
        <f>E304-(AI304+AV304)</f>
        <v>0</v>
      </c>
    </row>
    <row r="305" spans="1:52" x14ac:dyDescent="0.25">
      <c r="A305" s="47" t="s">
        <v>638</v>
      </c>
      <c r="B305" s="33" t="s">
        <v>639</v>
      </c>
      <c r="C305" s="34" t="s">
        <v>1152</v>
      </c>
      <c r="D305" s="34" t="s">
        <v>1151</v>
      </c>
      <c r="E305" s="35">
        <f>F305+O305+R305+Z305+AB305+AG305</f>
        <v>8802282189081.0117</v>
      </c>
      <c r="F305" s="36">
        <f>SUM(G305:N305)</f>
        <v>898027827088.16309</v>
      </c>
      <c r="G305" s="37">
        <v>805385462733.07312</v>
      </c>
      <c r="H305" s="38"/>
      <c r="I305" s="37">
        <v>61679488672.439995</v>
      </c>
      <c r="J305" s="38"/>
      <c r="K305" s="38"/>
      <c r="L305" s="37">
        <v>45267541</v>
      </c>
      <c r="M305" s="37">
        <v>30917608141.650002</v>
      </c>
      <c r="N305" s="38"/>
      <c r="O305" s="36">
        <f>SUM(P305:Q305)</f>
        <v>453267143981.56</v>
      </c>
      <c r="P305" s="38"/>
      <c r="Q305" s="37">
        <v>453267143981.56</v>
      </c>
      <c r="R305" s="36">
        <f>SUM(S305:Y305)</f>
        <v>7425907752891.25</v>
      </c>
      <c r="S305" s="37">
        <v>1082910840964.12</v>
      </c>
      <c r="T305" s="37">
        <v>791575913007.59998</v>
      </c>
      <c r="U305" s="37">
        <v>2601785682296.2598</v>
      </c>
      <c r="V305" s="37">
        <v>5362726693085.6494</v>
      </c>
      <c r="W305" s="37">
        <v>66110468919</v>
      </c>
      <c r="X305" s="37">
        <v>307387284637.65002</v>
      </c>
      <c r="Y305" s="37">
        <v>-2786589130019.0298</v>
      </c>
      <c r="Z305" s="36">
        <f>SUM(AA305)</f>
        <v>0</v>
      </c>
      <c r="AA305" s="38"/>
      <c r="AB305" s="36">
        <f>SUM(AC305:AF305)</f>
        <v>25079465120.040001</v>
      </c>
      <c r="AC305" s="37">
        <v>7251165441.9399996</v>
      </c>
      <c r="AD305" s="38"/>
      <c r="AE305" s="37">
        <v>6345833550.0200005</v>
      </c>
      <c r="AF305" s="37">
        <v>11482466128.08</v>
      </c>
      <c r="AG305" s="36">
        <f>SUM(AH305)</f>
        <v>0</v>
      </c>
      <c r="AH305" s="38"/>
      <c r="AI305" s="35">
        <f>AJ305+AQ305+AT305</f>
        <v>46172811093</v>
      </c>
      <c r="AJ305" s="36">
        <f>SUM(AK305:AP305)</f>
        <v>46172811093</v>
      </c>
      <c r="AK305" s="37">
        <v>11066331</v>
      </c>
      <c r="AL305" s="38"/>
      <c r="AM305" s="38"/>
      <c r="AN305" s="37">
        <v>1447515</v>
      </c>
      <c r="AO305" s="37">
        <v>17287169869</v>
      </c>
      <c r="AP305" s="37">
        <v>28873127378</v>
      </c>
      <c r="AQ305" s="36">
        <f>SUM(AR305:AS305)</f>
        <v>0</v>
      </c>
      <c r="AR305" s="38"/>
      <c r="AS305" s="38"/>
      <c r="AT305" s="36">
        <f>AU305</f>
        <v>0</v>
      </c>
      <c r="AU305" s="38"/>
      <c r="AV305" s="35">
        <f>AW305</f>
        <v>8756109377988.0117</v>
      </c>
      <c r="AW305" s="36">
        <f>SUM(AX305:AY305)</f>
        <v>8756109377988.0117</v>
      </c>
      <c r="AX305" s="37">
        <v>8756109377988.0117</v>
      </c>
      <c r="AY305" s="38"/>
      <c r="AZ305" s="39">
        <f>E305-(AI305+AV305)</f>
        <v>0</v>
      </c>
    </row>
    <row r="306" spans="1:52" x14ac:dyDescent="0.25">
      <c r="A306" s="47" t="s">
        <v>640</v>
      </c>
      <c r="B306" s="33" t="s">
        <v>641</v>
      </c>
      <c r="C306" s="34" t="s">
        <v>1150</v>
      </c>
      <c r="D306" s="34" t="s">
        <v>1151</v>
      </c>
      <c r="E306" s="35">
        <f>F306+O306+R306+Z306+AB306+AG306</f>
        <v>17858534958420.145</v>
      </c>
      <c r="F306" s="36">
        <f>SUM(G306:N306)</f>
        <v>2169348999429.5698</v>
      </c>
      <c r="G306" s="37">
        <v>1658414667897.1699</v>
      </c>
      <c r="H306" s="38"/>
      <c r="I306" s="37">
        <v>377869694087.32001</v>
      </c>
      <c r="J306" s="38"/>
      <c r="K306" s="38"/>
      <c r="L306" s="37">
        <v>351484625.38999999</v>
      </c>
      <c r="M306" s="37">
        <v>132713152819.69</v>
      </c>
      <c r="N306" s="38"/>
      <c r="O306" s="36">
        <f>SUM(P306:Q306)</f>
        <v>735136203921.46997</v>
      </c>
      <c r="P306" s="37">
        <v>19719965737</v>
      </c>
      <c r="Q306" s="37">
        <v>715416238184.46997</v>
      </c>
      <c r="R306" s="36">
        <f>SUM(S306:Y306)</f>
        <v>14466630766514.785</v>
      </c>
      <c r="S306" s="37">
        <v>2212380067117.25</v>
      </c>
      <c r="T306" s="37">
        <v>2261551197893.7217</v>
      </c>
      <c r="U306" s="37">
        <v>5671658508119.1299</v>
      </c>
      <c r="V306" s="37">
        <v>12711885815155.74</v>
      </c>
      <c r="W306" s="37">
        <v>438620894865.67999</v>
      </c>
      <c r="X306" s="37">
        <v>1640041109773.1399</v>
      </c>
      <c r="Y306" s="37">
        <v>-10469506826409.879</v>
      </c>
      <c r="Z306" s="36">
        <f>SUM(AA306)</f>
        <v>0</v>
      </c>
      <c r="AA306" s="38"/>
      <c r="AB306" s="36">
        <f>SUM(AC306:AF306)</f>
        <v>487418988554.32001</v>
      </c>
      <c r="AC306" s="37">
        <v>54121856098.07</v>
      </c>
      <c r="AD306" s="37">
        <v>61956335876</v>
      </c>
      <c r="AE306" s="37">
        <v>33326950018.110001</v>
      </c>
      <c r="AF306" s="37">
        <v>338013846562.14001</v>
      </c>
      <c r="AG306" s="36">
        <f>SUM(AH306)</f>
        <v>0</v>
      </c>
      <c r="AH306" s="38"/>
      <c r="AI306" s="35">
        <f>AJ306+AQ306+AT306</f>
        <v>493946343781.65002</v>
      </c>
      <c r="AJ306" s="36">
        <f>SUM(AK306:AP306)</f>
        <v>493946343781.65002</v>
      </c>
      <c r="AK306" s="37">
        <v>580114379.88999999</v>
      </c>
      <c r="AL306" s="38"/>
      <c r="AM306" s="38"/>
      <c r="AN306" s="37">
        <v>381035181885.64001</v>
      </c>
      <c r="AO306" s="37">
        <v>69711436304.130005</v>
      </c>
      <c r="AP306" s="37">
        <v>42619611211.989998</v>
      </c>
      <c r="AQ306" s="36">
        <f>SUM(AR306:AS306)</f>
        <v>0</v>
      </c>
      <c r="AR306" s="38"/>
      <c r="AS306" s="38"/>
      <c r="AT306" s="36">
        <f>AU306</f>
        <v>0</v>
      </c>
      <c r="AU306" s="38"/>
      <c r="AV306" s="35">
        <f>AW306</f>
        <v>17364588614638.432</v>
      </c>
      <c r="AW306" s="36">
        <f>SUM(AX306:AY306)</f>
        <v>17364588614638.432</v>
      </c>
      <c r="AX306" s="37">
        <v>17364588614638.432</v>
      </c>
      <c r="AY306" s="38"/>
      <c r="AZ306" s="39">
        <f>E306-(AI306+AV306)</f>
        <v>6.25E-2</v>
      </c>
    </row>
    <row r="307" spans="1:52" x14ac:dyDescent="0.25">
      <c r="A307" s="47" t="s">
        <v>642</v>
      </c>
      <c r="B307" s="33" t="s">
        <v>643</v>
      </c>
      <c r="C307" s="34" t="s">
        <v>1152</v>
      </c>
      <c r="D307" s="34" t="s">
        <v>1151</v>
      </c>
      <c r="E307" s="35">
        <f>F307+O307+R307+Z307+AB307+AG307</f>
        <v>6327956746847.1416</v>
      </c>
      <c r="F307" s="36">
        <f>SUM(G307:N307)</f>
        <v>632495056137.26978</v>
      </c>
      <c r="G307" s="37">
        <v>573067021041.97986</v>
      </c>
      <c r="H307" s="38"/>
      <c r="I307" s="37">
        <v>36937831157.729996</v>
      </c>
      <c r="J307" s="38"/>
      <c r="K307" s="37">
        <v>-10863429037.280001</v>
      </c>
      <c r="L307" s="37">
        <v>459017604.19</v>
      </c>
      <c r="M307" s="37">
        <v>32894615370.650002</v>
      </c>
      <c r="N307" s="38"/>
      <c r="O307" s="36">
        <f>SUM(P307:Q307)</f>
        <v>89025836017.210007</v>
      </c>
      <c r="P307" s="37">
        <v>12932264302.210007</v>
      </c>
      <c r="Q307" s="37">
        <v>76093571715</v>
      </c>
      <c r="R307" s="36">
        <f>SUM(S307:Y307)</f>
        <v>5557785676136.8818</v>
      </c>
      <c r="S307" s="37">
        <v>616315925015.76001</v>
      </c>
      <c r="T307" s="37">
        <v>680048772344.78003</v>
      </c>
      <c r="U307" s="37">
        <v>1553449894979.8301</v>
      </c>
      <c r="V307" s="37">
        <v>5406044993564.2402</v>
      </c>
      <c r="W307" s="37">
        <v>93859079670.610001</v>
      </c>
      <c r="X307" s="37">
        <v>716363066707.63</v>
      </c>
      <c r="Y307" s="37">
        <v>-3508296056145.9697</v>
      </c>
      <c r="Z307" s="36">
        <f>SUM(AA307)</f>
        <v>0</v>
      </c>
      <c r="AA307" s="38"/>
      <c r="AB307" s="36">
        <f>SUM(AC307:AF307)</f>
        <v>48650178555.779999</v>
      </c>
      <c r="AC307" s="37">
        <v>10863429037.280001</v>
      </c>
      <c r="AD307" s="38"/>
      <c r="AE307" s="37">
        <v>11377926911.699997</v>
      </c>
      <c r="AF307" s="37">
        <v>26408822606.799999</v>
      </c>
      <c r="AG307" s="36">
        <f>SUM(AH307)</f>
        <v>0</v>
      </c>
      <c r="AH307" s="38"/>
      <c r="AI307" s="35">
        <f>AJ307+AQ307+AT307</f>
        <v>70039127293.73999</v>
      </c>
      <c r="AJ307" s="36">
        <f>SUM(AK307:AP307)</f>
        <v>70039127293.73999</v>
      </c>
      <c r="AK307" s="37">
        <v>99453575.349999994</v>
      </c>
      <c r="AL307" s="38"/>
      <c r="AM307" s="38"/>
      <c r="AN307" s="37">
        <v>614788564.50999999</v>
      </c>
      <c r="AO307" s="37">
        <v>1337637500</v>
      </c>
      <c r="AP307" s="37">
        <v>67987247653.879997</v>
      </c>
      <c r="AQ307" s="36">
        <f>SUM(AR307:AS307)</f>
        <v>0</v>
      </c>
      <c r="AR307" s="38"/>
      <c r="AS307" s="38"/>
      <c r="AT307" s="36">
        <f>AU307</f>
        <v>0</v>
      </c>
      <c r="AU307" s="38"/>
      <c r="AV307" s="35">
        <f>AW307</f>
        <v>6257917619553.4004</v>
      </c>
      <c r="AW307" s="36">
        <f>SUM(AX307:AY307)</f>
        <v>6257917619553.4004</v>
      </c>
      <c r="AX307" s="37">
        <v>6257917619553.4004</v>
      </c>
      <c r="AY307" s="38"/>
      <c r="AZ307" s="39">
        <f>E307-(AI307+AV307)</f>
        <v>0</v>
      </c>
    </row>
    <row r="308" spans="1:52" x14ac:dyDescent="0.25">
      <c r="A308" s="47" t="s">
        <v>644</v>
      </c>
      <c r="B308" s="33" t="s">
        <v>645</v>
      </c>
      <c r="C308" s="34" t="s">
        <v>1152</v>
      </c>
      <c r="D308" s="34" t="s">
        <v>1151</v>
      </c>
      <c r="E308" s="35">
        <f>F308+O308+R308+Z308+AB308+AG308</f>
        <v>9780644494000.3418</v>
      </c>
      <c r="F308" s="36">
        <f>SUM(G308:N308)</f>
        <v>289046081157.75</v>
      </c>
      <c r="G308" s="37">
        <v>166137294982.31</v>
      </c>
      <c r="H308" s="38"/>
      <c r="I308" s="37">
        <v>46744556864.040001</v>
      </c>
      <c r="J308" s="38"/>
      <c r="K308" s="38"/>
      <c r="L308" s="37">
        <v>1310565708.3299999</v>
      </c>
      <c r="M308" s="37">
        <v>74853663603.070007</v>
      </c>
      <c r="N308" s="38"/>
      <c r="O308" s="36">
        <f>SUM(P308:Q308)</f>
        <v>154393236883.20999</v>
      </c>
      <c r="P308" s="37">
        <v>1168468513</v>
      </c>
      <c r="Q308" s="37">
        <v>153224768370.20999</v>
      </c>
      <c r="R308" s="36">
        <f>SUM(S308:Y308)</f>
        <v>9163876081365.9805</v>
      </c>
      <c r="S308" s="37">
        <v>1619834634972</v>
      </c>
      <c r="T308" s="37">
        <v>1701559983888.3999</v>
      </c>
      <c r="U308" s="37">
        <v>3564528662858.5</v>
      </c>
      <c r="V308" s="37">
        <v>6128704475748.5996</v>
      </c>
      <c r="W308" s="37">
        <v>179459773802.17999</v>
      </c>
      <c r="X308" s="37">
        <v>312078103838</v>
      </c>
      <c r="Y308" s="37">
        <v>-4342289553741.7002</v>
      </c>
      <c r="Z308" s="36">
        <f>SUM(AA308)</f>
        <v>0</v>
      </c>
      <c r="AA308" s="38"/>
      <c r="AB308" s="36">
        <f>SUM(AC308:AF308)</f>
        <v>173329094593.39999</v>
      </c>
      <c r="AC308" s="38"/>
      <c r="AD308" s="38"/>
      <c r="AE308" s="37">
        <v>17448856994.369999</v>
      </c>
      <c r="AF308" s="37">
        <v>155880237599.03</v>
      </c>
      <c r="AG308" s="36">
        <f>SUM(AH308)</f>
        <v>0</v>
      </c>
      <c r="AH308" s="38"/>
      <c r="AI308" s="35">
        <f>AJ308+AQ308+AT308</f>
        <v>397254605794.07996</v>
      </c>
      <c r="AJ308" s="36">
        <f>SUM(AK308:AP308)</f>
        <v>397254605794.07996</v>
      </c>
      <c r="AK308" s="37">
        <v>2400</v>
      </c>
      <c r="AL308" s="38"/>
      <c r="AM308" s="38"/>
      <c r="AN308" s="37">
        <v>287836311.58999997</v>
      </c>
      <c r="AO308" s="37">
        <v>97680857001</v>
      </c>
      <c r="AP308" s="37">
        <v>299285910081.48999</v>
      </c>
      <c r="AQ308" s="36">
        <f>SUM(AR308:AS308)</f>
        <v>0</v>
      </c>
      <c r="AR308" s="38"/>
      <c r="AS308" s="38"/>
      <c r="AT308" s="36">
        <f>AU308</f>
        <v>0</v>
      </c>
      <c r="AU308" s="38"/>
      <c r="AV308" s="35">
        <f>AW308</f>
        <v>9383389888206.3008</v>
      </c>
      <c r="AW308" s="36">
        <f>SUM(AX308:AY308)</f>
        <v>9383389888206.3008</v>
      </c>
      <c r="AX308" s="37">
        <v>9383389888206.3008</v>
      </c>
      <c r="AY308" s="38"/>
      <c r="AZ308" s="39">
        <f>E308-(AI308+AV308)</f>
        <v>-3.90625E-2</v>
      </c>
    </row>
    <row r="309" spans="1:52" x14ac:dyDescent="0.25">
      <c r="A309" s="47" t="s">
        <v>646</v>
      </c>
      <c r="B309" s="33" t="s">
        <v>647</v>
      </c>
      <c r="C309" s="34" t="s">
        <v>1152</v>
      </c>
      <c r="D309" s="34" t="s">
        <v>1151</v>
      </c>
      <c r="E309" s="35">
        <f>F309+O309+R309+Z309+AB309+AG309</f>
        <v>7224784129347.4346</v>
      </c>
      <c r="F309" s="36">
        <f>SUM(G309:N309)</f>
        <v>831152331162.11401</v>
      </c>
      <c r="G309" s="37">
        <v>443429508251.52002</v>
      </c>
      <c r="H309" s="38"/>
      <c r="I309" s="37">
        <v>298930656544.39795</v>
      </c>
      <c r="J309" s="38"/>
      <c r="K309" s="38"/>
      <c r="L309" s="37">
        <v>3987090634.8699999</v>
      </c>
      <c r="M309" s="37">
        <v>84805075731.326004</v>
      </c>
      <c r="N309" s="38"/>
      <c r="O309" s="36">
        <f>SUM(P309:Q309)</f>
        <v>208069609104</v>
      </c>
      <c r="P309" s="38"/>
      <c r="Q309" s="37">
        <v>208069609104</v>
      </c>
      <c r="R309" s="36">
        <f>SUM(S309:Y309)</f>
        <v>5949820632796.7764</v>
      </c>
      <c r="S309" s="37">
        <v>854031455710.15002</v>
      </c>
      <c r="T309" s="37">
        <v>836176552494.68005</v>
      </c>
      <c r="U309" s="37">
        <v>2203740795178.2002</v>
      </c>
      <c r="V309" s="37">
        <v>4788434945567.7998</v>
      </c>
      <c r="W309" s="37">
        <v>31886211747.285999</v>
      </c>
      <c r="X309" s="37">
        <v>478734939574.46002</v>
      </c>
      <c r="Y309" s="37">
        <v>-3243184267475.7998</v>
      </c>
      <c r="Z309" s="36">
        <f>SUM(AA309)</f>
        <v>0</v>
      </c>
      <c r="AA309" s="38"/>
      <c r="AB309" s="36">
        <f>SUM(AC309:AF309)</f>
        <v>235741556284.54401</v>
      </c>
      <c r="AC309" s="37">
        <v>13149541126.512001</v>
      </c>
      <c r="AD309" s="37">
        <v>201926745568.03</v>
      </c>
      <c r="AE309" s="37">
        <v>1077764652</v>
      </c>
      <c r="AF309" s="37">
        <v>19587504938.001999</v>
      </c>
      <c r="AG309" s="36">
        <f>SUM(AH309)</f>
        <v>0</v>
      </c>
      <c r="AH309" s="38"/>
      <c r="AI309" s="35">
        <f>AJ309+AQ309+AT309</f>
        <v>68273231658.435303</v>
      </c>
      <c r="AJ309" s="36">
        <f>SUM(AK309:AP309)</f>
        <v>68273231658.435303</v>
      </c>
      <c r="AK309" s="37">
        <v>119115517.75</v>
      </c>
      <c r="AL309" s="38"/>
      <c r="AM309" s="38"/>
      <c r="AN309" s="37">
        <v>313631746.68529999</v>
      </c>
      <c r="AO309" s="37">
        <v>1177165594</v>
      </c>
      <c r="AP309" s="37">
        <v>66663318800</v>
      </c>
      <c r="AQ309" s="36">
        <f>SUM(AR309:AS309)</f>
        <v>0</v>
      </c>
      <c r="AR309" s="38"/>
      <c r="AS309" s="38"/>
      <c r="AT309" s="36">
        <f>AU309</f>
        <v>0</v>
      </c>
      <c r="AU309" s="38"/>
      <c r="AV309" s="35">
        <f>AW309</f>
        <v>7156510897689</v>
      </c>
      <c r="AW309" s="36">
        <f>SUM(AX309:AY309)</f>
        <v>7156510897689</v>
      </c>
      <c r="AX309" s="37">
        <v>7156510897689</v>
      </c>
      <c r="AY309" s="38"/>
      <c r="AZ309" s="39">
        <f>E309-(AI309+AV309)</f>
        <v>0</v>
      </c>
    </row>
    <row r="310" spans="1:52" x14ac:dyDescent="0.25">
      <c r="A310" s="47" t="s">
        <v>648</v>
      </c>
      <c r="B310" s="33" t="s">
        <v>649</v>
      </c>
      <c r="C310" s="34" t="s">
        <v>1152</v>
      </c>
      <c r="D310" s="34" t="s">
        <v>1154</v>
      </c>
      <c r="E310" s="35">
        <f>F310+O310+R310+Z310+AB310+AG310</f>
        <v>11649591539644.326</v>
      </c>
      <c r="F310" s="36">
        <f>SUM(G310:N310)</f>
        <v>509925695257.56006</v>
      </c>
      <c r="G310" s="37">
        <v>323831718088.04999</v>
      </c>
      <c r="H310" s="37"/>
      <c r="I310" s="37">
        <v>158980435569.48001</v>
      </c>
      <c r="J310" s="37">
        <v>2745143472.3299999</v>
      </c>
      <c r="K310" s="37">
        <v>-706886703.5</v>
      </c>
      <c r="L310" s="37">
        <v>1402101498.5799999</v>
      </c>
      <c r="M310" s="37">
        <v>23673183332.619999</v>
      </c>
      <c r="N310" s="37"/>
      <c r="O310" s="36">
        <f>SUM(P310:Q310)</f>
        <v>568675826544.79004</v>
      </c>
      <c r="P310" s="37">
        <v>3043586082.1399999</v>
      </c>
      <c r="Q310" s="37">
        <v>565632240462.65002</v>
      </c>
      <c r="R310" s="36">
        <f>SUM(S310:Y310)</f>
        <v>10296946525667.188</v>
      </c>
      <c r="S310" s="37">
        <v>5368469568154.2998</v>
      </c>
      <c r="T310" s="37">
        <v>831332096723.39001</v>
      </c>
      <c r="U310" s="37">
        <v>3831427649556.1899</v>
      </c>
      <c r="V310" s="37">
        <v>2911177693181.3599</v>
      </c>
      <c r="W310" s="37">
        <v>62747452185.239998</v>
      </c>
      <c r="X310" s="37">
        <v>166700636271.94</v>
      </c>
      <c r="Y310" s="37">
        <v>-2874908570405.23</v>
      </c>
      <c r="Z310" s="36">
        <f>SUM(AA310)</f>
        <v>0</v>
      </c>
      <c r="AA310" s="38"/>
      <c r="AB310" s="36">
        <f>SUM(AC310:AF310)</f>
        <v>274043492174.78998</v>
      </c>
      <c r="AC310" s="37">
        <v>9363400332.4799995</v>
      </c>
      <c r="AD310" s="37">
        <v>145500096000</v>
      </c>
      <c r="AE310" s="37">
        <v>42484119604.449997</v>
      </c>
      <c r="AF310" s="37">
        <v>76695876237.860001</v>
      </c>
      <c r="AG310" s="36">
        <f>SUM(AH310)</f>
        <v>0</v>
      </c>
      <c r="AH310" s="38"/>
      <c r="AI310" s="35">
        <f>AJ310+AQ310+AT310</f>
        <v>44064166848.370003</v>
      </c>
      <c r="AJ310" s="36">
        <f>SUM(AK310:AP310)</f>
        <v>44064166848.370003</v>
      </c>
      <c r="AK310" s="37">
        <v>121908417</v>
      </c>
      <c r="AL310" s="38"/>
      <c r="AM310" s="38"/>
      <c r="AN310" s="37">
        <v>2992871389.3400002</v>
      </c>
      <c r="AO310" s="37">
        <v>38348654034.379997</v>
      </c>
      <c r="AP310" s="37">
        <v>2600733007.6500001</v>
      </c>
      <c r="AQ310" s="36">
        <f>SUM(AR310:AS310)</f>
        <v>0</v>
      </c>
      <c r="AR310" s="38"/>
      <c r="AS310" s="38"/>
      <c r="AT310" s="36">
        <f>AU310</f>
        <v>0</v>
      </c>
      <c r="AU310" s="38"/>
      <c r="AV310" s="35">
        <f>AW310</f>
        <v>11605527372796</v>
      </c>
      <c r="AW310" s="36">
        <f>SUM(AX310:AY310)</f>
        <v>11605527372796</v>
      </c>
      <c r="AX310" s="37">
        <v>11605527372796</v>
      </c>
      <c r="AY310" s="37"/>
      <c r="AZ310" s="39">
        <f>E310-(AI310+AV310)</f>
        <v>-4.296875E-2</v>
      </c>
    </row>
    <row r="311" spans="1:52" x14ac:dyDescent="0.25">
      <c r="A311" s="48" t="s">
        <v>650</v>
      </c>
      <c r="B311" s="33" t="s">
        <v>651</v>
      </c>
      <c r="C311" s="34" t="s">
        <v>1150</v>
      </c>
      <c r="D311" s="34" t="s">
        <v>1151</v>
      </c>
      <c r="E311" s="35">
        <f>F311+O311+R311+Z311+AB311+AG311</f>
        <v>4837712351603.4199</v>
      </c>
      <c r="F311" s="36">
        <f>SUM(G311:N311)</f>
        <v>269259645129.34</v>
      </c>
      <c r="G311" s="37">
        <v>181577970753.62</v>
      </c>
      <c r="H311" s="38"/>
      <c r="I311" s="37">
        <v>38005499239.400002</v>
      </c>
      <c r="J311" s="38"/>
      <c r="K311" s="38"/>
      <c r="L311" s="37">
        <v>1472945833.3199999</v>
      </c>
      <c r="M311" s="37">
        <v>48203229303</v>
      </c>
      <c r="N311" s="38"/>
      <c r="O311" s="36">
        <f>SUM(P311:Q311)</f>
        <v>190756317748.5</v>
      </c>
      <c r="P311" s="37">
        <v>5142340796.1899996</v>
      </c>
      <c r="Q311" s="37">
        <v>185613976952.31</v>
      </c>
      <c r="R311" s="36">
        <f>SUM(S311:Y311)</f>
        <v>4096149154612.5801</v>
      </c>
      <c r="S311" s="37">
        <v>893060407249</v>
      </c>
      <c r="T311" s="37">
        <v>750844419668.59998</v>
      </c>
      <c r="U311" s="37">
        <v>1926473046539.6001</v>
      </c>
      <c r="V311" s="37">
        <v>2470572173371</v>
      </c>
      <c r="W311" s="37">
        <v>58198444368</v>
      </c>
      <c r="X311" s="37">
        <v>169422183248.57999</v>
      </c>
      <c r="Y311" s="37">
        <v>-2172421519832.2</v>
      </c>
      <c r="Z311" s="36">
        <f>SUM(AA311)</f>
        <v>0</v>
      </c>
      <c r="AA311" s="38"/>
      <c r="AB311" s="36">
        <f>SUM(AC311:AF311)</f>
        <v>281547234113</v>
      </c>
      <c r="AC311" s="38"/>
      <c r="AD311" s="37">
        <v>246121650427</v>
      </c>
      <c r="AE311" s="37">
        <v>18800332604</v>
      </c>
      <c r="AF311" s="37">
        <v>16625251082</v>
      </c>
      <c r="AG311" s="36">
        <f>SUM(AH311)</f>
        <v>0</v>
      </c>
      <c r="AH311" s="38"/>
      <c r="AI311" s="35">
        <f>AJ311+AQ311+AT311</f>
        <v>30214393260.5</v>
      </c>
      <c r="AJ311" s="36">
        <f>SUM(AK311:AP311)</f>
        <v>30214393260.5</v>
      </c>
      <c r="AK311" s="38"/>
      <c r="AL311" s="38"/>
      <c r="AM311" s="38"/>
      <c r="AN311" s="38"/>
      <c r="AO311" s="37">
        <v>22319939835.5</v>
      </c>
      <c r="AP311" s="37">
        <v>7894453425</v>
      </c>
      <c r="AQ311" s="36">
        <f>SUM(AR311:AS311)</f>
        <v>0</v>
      </c>
      <c r="AR311" s="38"/>
      <c r="AS311" s="38"/>
      <c r="AT311" s="36">
        <f>AU311</f>
        <v>0</v>
      </c>
      <c r="AU311" s="38"/>
      <c r="AV311" s="35">
        <f>AW311</f>
        <v>4807497958343</v>
      </c>
      <c r="AW311" s="36">
        <f>SUM(AX311:AY311)</f>
        <v>4807497958343</v>
      </c>
      <c r="AX311" s="37">
        <v>4807497958343</v>
      </c>
      <c r="AY311" s="38"/>
      <c r="AZ311" s="39">
        <f>E311-(AI311+AV311)</f>
        <v>-8.0078125E-2</v>
      </c>
    </row>
    <row r="312" spans="1:52" x14ac:dyDescent="0.25">
      <c r="A312" s="48" t="s">
        <v>652</v>
      </c>
      <c r="B312" s="33" t="s">
        <v>653</v>
      </c>
      <c r="C312" s="34" t="s">
        <v>1152</v>
      </c>
      <c r="D312" s="34" t="s">
        <v>1151</v>
      </c>
      <c r="E312" s="35">
        <f>F312+O312+R312+Z312+AB312+AG312</f>
        <v>19087291017178.215</v>
      </c>
      <c r="F312" s="36">
        <f>SUM(G312:N312)</f>
        <v>813105671117.44983</v>
      </c>
      <c r="G312" s="37">
        <v>645333377525.66992</v>
      </c>
      <c r="H312" s="38"/>
      <c r="I312" s="37">
        <v>142133234887.67999</v>
      </c>
      <c r="J312" s="38"/>
      <c r="K312" s="38"/>
      <c r="L312" s="37">
        <v>664177599.15999997</v>
      </c>
      <c r="M312" s="37">
        <v>24974881104.939999</v>
      </c>
      <c r="N312" s="38"/>
      <c r="O312" s="36">
        <f>SUM(P312:Q312)</f>
        <v>468472699288.32001</v>
      </c>
      <c r="P312" s="37">
        <v>2401595947.79</v>
      </c>
      <c r="Q312" s="37">
        <v>466071103340.53003</v>
      </c>
      <c r="R312" s="36">
        <f>SUM(S312:Y312)</f>
        <v>17064744871926.496</v>
      </c>
      <c r="S312" s="37">
        <v>11642917754112</v>
      </c>
      <c r="T312" s="37">
        <v>877507484762.69995</v>
      </c>
      <c r="U312" s="37">
        <v>2249312827300.7002</v>
      </c>
      <c r="V312" s="37">
        <v>5515138740559</v>
      </c>
      <c r="W312" s="37">
        <v>15694451770.49</v>
      </c>
      <c r="X312" s="37">
        <v>844064873983.91003</v>
      </c>
      <c r="Y312" s="37">
        <v>-4079891260562.2998</v>
      </c>
      <c r="Z312" s="36">
        <f>SUM(AA312)</f>
        <v>0</v>
      </c>
      <c r="AA312" s="38"/>
      <c r="AB312" s="36">
        <f>SUM(AC312:AF312)</f>
        <v>740967774845.94995</v>
      </c>
      <c r="AC312" s="37">
        <v>107100000</v>
      </c>
      <c r="AD312" s="37">
        <v>62551121463.349998</v>
      </c>
      <c r="AE312" s="37">
        <v>12014481873</v>
      </c>
      <c r="AF312" s="37">
        <v>666295071509.59998</v>
      </c>
      <c r="AG312" s="36">
        <f>SUM(AH312)</f>
        <v>0</v>
      </c>
      <c r="AH312" s="38"/>
      <c r="AI312" s="35">
        <f>AJ312+AQ312+AT312</f>
        <v>195599683156.48001</v>
      </c>
      <c r="AJ312" s="36">
        <f>SUM(AK312:AP312)</f>
        <v>91341959404.480011</v>
      </c>
      <c r="AK312" s="38"/>
      <c r="AL312" s="38"/>
      <c r="AM312" s="38"/>
      <c r="AN312" s="37">
        <v>4527333388.2299995</v>
      </c>
      <c r="AO312" s="37">
        <v>7650608553.0900002</v>
      </c>
      <c r="AP312" s="37">
        <v>79164017463.160004</v>
      </c>
      <c r="AQ312" s="36">
        <f>SUM(AR312:AS312)</f>
        <v>104257723752</v>
      </c>
      <c r="AR312" s="38"/>
      <c r="AS312" s="37">
        <v>104257723752</v>
      </c>
      <c r="AT312" s="36">
        <f>AU312</f>
        <v>0</v>
      </c>
      <c r="AU312" s="37"/>
      <c r="AV312" s="35">
        <f>AW312</f>
        <v>18891691334021.602</v>
      </c>
      <c r="AW312" s="36">
        <f>SUM(AX312:AY312)</f>
        <v>18891691334021.602</v>
      </c>
      <c r="AX312" s="37">
        <v>18891691334021.602</v>
      </c>
      <c r="AY312" s="38"/>
      <c r="AZ312" s="39">
        <f>E312-(AI312+AV312)</f>
        <v>0.1328125</v>
      </c>
    </row>
    <row r="313" spans="1:52" x14ac:dyDescent="0.25">
      <c r="A313" s="49" t="s">
        <v>654</v>
      </c>
      <c r="B313" s="33" t="s">
        <v>655</v>
      </c>
      <c r="C313" s="34" t="s">
        <v>1150</v>
      </c>
      <c r="D313" s="34" t="s">
        <v>1151</v>
      </c>
      <c r="E313" s="35">
        <f>F313+O313+R313+Z313+AB313+AG313</f>
        <v>4625517313599.5</v>
      </c>
      <c r="F313" s="36">
        <f>SUM(G313:N313)</f>
        <v>129081043508.88002</v>
      </c>
      <c r="G313" s="37">
        <v>93365153262.12001</v>
      </c>
      <c r="H313" s="38"/>
      <c r="I313" s="37">
        <v>19672468113.090019</v>
      </c>
      <c r="J313" s="38"/>
      <c r="K313" s="38"/>
      <c r="L313" s="37">
        <v>286678000</v>
      </c>
      <c r="M313" s="37">
        <v>15756744133.67</v>
      </c>
      <c r="N313" s="38"/>
      <c r="O313" s="36">
        <f>SUM(P313:Q313)</f>
        <v>104695129191.56999</v>
      </c>
      <c r="P313" s="37">
        <v>4482035566.6199999</v>
      </c>
      <c r="Q313" s="37">
        <v>100213093624.95</v>
      </c>
      <c r="R313" s="36">
        <f>SUM(S313:Y313)</f>
        <v>4075578020104.1094</v>
      </c>
      <c r="S313" s="37">
        <v>567658151371.44995</v>
      </c>
      <c r="T313" s="37">
        <v>776415405143.34998</v>
      </c>
      <c r="U313" s="37">
        <v>1381897799693.8</v>
      </c>
      <c r="V313" s="37">
        <v>3127636636148.5</v>
      </c>
      <c r="W313" s="37">
        <v>51386874545.010002</v>
      </c>
      <c r="X313" s="37">
        <v>571145067301</v>
      </c>
      <c r="Y313" s="37">
        <v>-2400561914099</v>
      </c>
      <c r="Z313" s="36">
        <f>SUM(AA313)</f>
        <v>0</v>
      </c>
      <c r="AA313" s="38"/>
      <c r="AB313" s="36">
        <f>SUM(AC313:AF313)</f>
        <v>316163120794.94</v>
      </c>
      <c r="AC313" s="38"/>
      <c r="AD313" s="38"/>
      <c r="AE313" s="37">
        <v>3446981528.1999969</v>
      </c>
      <c r="AF313" s="37">
        <v>312716139266.73999</v>
      </c>
      <c r="AG313" s="36">
        <f>SUM(AH313)</f>
        <v>0</v>
      </c>
      <c r="AH313" s="38"/>
      <c r="AI313" s="35">
        <f>AJ313+AQ313+AT313</f>
        <v>409848502469</v>
      </c>
      <c r="AJ313" s="36">
        <f>SUM(AK313:AP313)</f>
        <v>156592001766</v>
      </c>
      <c r="AK313" s="37">
        <v>78327073</v>
      </c>
      <c r="AL313" s="37">
        <v>20802951612</v>
      </c>
      <c r="AM313" s="38"/>
      <c r="AN313" s="38"/>
      <c r="AO313" s="38"/>
      <c r="AP313" s="37">
        <v>135710723081</v>
      </c>
      <c r="AQ313" s="36">
        <f>SUM(AR313:AS313)</f>
        <v>253256500703</v>
      </c>
      <c r="AR313" s="38"/>
      <c r="AS313" s="37">
        <v>253256500703</v>
      </c>
      <c r="AT313" s="36">
        <f>AU313</f>
        <v>0</v>
      </c>
      <c r="AU313" s="37"/>
      <c r="AV313" s="35">
        <f>AW313</f>
        <v>4016528418532.8999</v>
      </c>
      <c r="AW313" s="36">
        <f>SUM(AX313:AY313)</f>
        <v>4016528418532.8999</v>
      </c>
      <c r="AX313" s="37">
        <v>4016528418532.8999</v>
      </c>
      <c r="AY313" s="38"/>
      <c r="AZ313" s="39">
        <f>E313-(AI313+AV313)</f>
        <v>199140392597.59961</v>
      </c>
    </row>
    <row r="314" spans="1:52" x14ac:dyDescent="0.25">
      <c r="A314" s="49" t="s">
        <v>656</v>
      </c>
      <c r="B314" s="33" t="s">
        <v>657</v>
      </c>
      <c r="C314" s="34" t="s">
        <v>1152</v>
      </c>
      <c r="D314" s="34" t="s">
        <v>1151</v>
      </c>
      <c r="E314" s="35">
        <f>F314+O314+R314+Z314+AB314+AG314</f>
        <v>2165414266326.8958</v>
      </c>
      <c r="F314" s="36">
        <f>SUM(G314:N314)</f>
        <v>435151621297.41602</v>
      </c>
      <c r="G314" s="37">
        <v>216374862083.89001</v>
      </c>
      <c r="H314" s="38"/>
      <c r="I314" s="37">
        <v>9028190787.2859993</v>
      </c>
      <c r="J314" s="38"/>
      <c r="K314" s="38"/>
      <c r="L314" s="37">
        <v>5689443574.21</v>
      </c>
      <c r="M314" s="37">
        <v>204059124852.03</v>
      </c>
      <c r="N314" s="38"/>
      <c r="O314" s="36">
        <f>SUM(P314:Q314)</f>
        <v>5589443622.5</v>
      </c>
      <c r="P314" s="37">
        <v>589443622.5</v>
      </c>
      <c r="Q314" s="37">
        <v>5000000000</v>
      </c>
      <c r="R314" s="36">
        <f>SUM(S314:Y314)</f>
        <v>1631615432930.6997</v>
      </c>
      <c r="S314" s="37">
        <v>152912118080</v>
      </c>
      <c r="T314" s="37">
        <v>224096110843.07999</v>
      </c>
      <c r="U314" s="37">
        <v>346602716826.33002</v>
      </c>
      <c r="V314" s="37">
        <v>1158379416535.8999</v>
      </c>
      <c r="W314" s="37">
        <v>4920890623</v>
      </c>
      <c r="X314" s="37">
        <v>220741527587.39001</v>
      </c>
      <c r="Y314" s="37">
        <v>-476037347565</v>
      </c>
      <c r="Z314" s="36">
        <f>SUM(AA314)</f>
        <v>0</v>
      </c>
      <c r="AA314" s="38"/>
      <c r="AB314" s="36">
        <f>SUM(AC314:AF314)</f>
        <v>93057768476.279999</v>
      </c>
      <c r="AC314" s="38"/>
      <c r="AD314" s="38"/>
      <c r="AE314" s="37">
        <v>13644892129.17</v>
      </c>
      <c r="AF314" s="37">
        <v>79412876347.110001</v>
      </c>
      <c r="AG314" s="36">
        <f>SUM(AH314)</f>
        <v>0</v>
      </c>
      <c r="AH314" s="38"/>
      <c r="AI314" s="35">
        <f>AJ314+AQ314+AT314</f>
        <v>7363647904.7600002</v>
      </c>
      <c r="AJ314" s="36">
        <f>SUM(AK314:AP314)</f>
        <v>7363647904.7600002</v>
      </c>
      <c r="AK314" s="37">
        <v>509769088.63999999</v>
      </c>
      <c r="AL314" s="38"/>
      <c r="AM314" s="38"/>
      <c r="AN314" s="37">
        <v>19946174.5</v>
      </c>
      <c r="AO314" s="37">
        <v>3447042343.2800002</v>
      </c>
      <c r="AP314" s="37">
        <v>3386890298.3400002</v>
      </c>
      <c r="AQ314" s="36">
        <f>SUM(AR314:AS314)</f>
        <v>0</v>
      </c>
      <c r="AR314" s="38"/>
      <c r="AS314" s="38"/>
      <c r="AT314" s="36">
        <f>AU314</f>
        <v>0</v>
      </c>
      <c r="AU314" s="38"/>
      <c r="AV314" s="35">
        <f>AW314</f>
        <v>2158050618422.2</v>
      </c>
      <c r="AW314" s="36">
        <f>SUM(AX314:AY314)</f>
        <v>2158050618422.2</v>
      </c>
      <c r="AX314" s="37">
        <v>2158050618422.2</v>
      </c>
      <c r="AY314" s="38"/>
      <c r="AZ314" s="39">
        <f>E314-(AI314+AV314)</f>
        <v>-6.4208984375E-2</v>
      </c>
    </row>
    <row r="315" spans="1:52" x14ac:dyDescent="0.25">
      <c r="A315" s="49" t="s">
        <v>658</v>
      </c>
      <c r="B315" s="33" t="s">
        <v>1170</v>
      </c>
      <c r="C315" s="34" t="s">
        <v>1152</v>
      </c>
      <c r="D315" s="34" t="s">
        <v>1151</v>
      </c>
      <c r="E315" s="35">
        <f>F315+O315+R315+Z315+AB315+AG315</f>
        <v>9225865203067.0605</v>
      </c>
      <c r="F315" s="36">
        <f>SUM(G315:N315)</f>
        <v>457037888959.88</v>
      </c>
      <c r="G315" s="37">
        <v>204457763778.38</v>
      </c>
      <c r="H315" s="38"/>
      <c r="I315" s="37">
        <v>206399951482.73999</v>
      </c>
      <c r="J315" s="38"/>
      <c r="K315" s="38"/>
      <c r="L315" s="38"/>
      <c r="M315" s="37">
        <v>46180173698.760002</v>
      </c>
      <c r="N315" s="38"/>
      <c r="O315" s="36">
        <f>SUM(P315:Q315)</f>
        <v>609677439291.28003</v>
      </c>
      <c r="P315" s="38"/>
      <c r="Q315" s="37">
        <v>609677439291.28003</v>
      </c>
      <c r="R315" s="36">
        <f>SUM(S315:Y315)</f>
        <v>7438168326840.7402</v>
      </c>
      <c r="S315" s="37">
        <v>3784038356324.7998</v>
      </c>
      <c r="T315" s="37">
        <v>1245843674054.8</v>
      </c>
      <c r="U315" s="37">
        <v>1772621449525.8</v>
      </c>
      <c r="V315" s="37">
        <v>2699777043363.1001</v>
      </c>
      <c r="W315" s="37">
        <v>118246152048.23</v>
      </c>
      <c r="X315" s="37">
        <v>253206416681.10999</v>
      </c>
      <c r="Y315" s="37">
        <v>-2435564765157.1001</v>
      </c>
      <c r="Z315" s="36">
        <f>SUM(AA315)</f>
        <v>0</v>
      </c>
      <c r="AA315" s="38"/>
      <c r="AB315" s="36">
        <f>SUM(AC315:AF315)</f>
        <v>720981547975.16003</v>
      </c>
      <c r="AC315" s="37">
        <v>18199460042.91</v>
      </c>
      <c r="AD315" s="37">
        <v>157583278000</v>
      </c>
      <c r="AE315" s="37">
        <v>16713580877</v>
      </c>
      <c r="AF315" s="37">
        <v>528485229055.25</v>
      </c>
      <c r="AG315" s="36">
        <f>SUM(AH315)</f>
        <v>0</v>
      </c>
      <c r="AH315" s="38"/>
      <c r="AI315" s="35">
        <f>AJ315+AQ315+AT315</f>
        <v>241388260341.45001</v>
      </c>
      <c r="AJ315" s="36">
        <f>SUM(AK315:AP315)</f>
        <v>183717819378.45001</v>
      </c>
      <c r="AK315" s="37">
        <v>8458802401</v>
      </c>
      <c r="AL315" s="38"/>
      <c r="AM315" s="38"/>
      <c r="AN315" s="37">
        <v>381749994</v>
      </c>
      <c r="AO315" s="37">
        <v>161390577092.19</v>
      </c>
      <c r="AP315" s="37">
        <v>13486689891.26</v>
      </c>
      <c r="AQ315" s="36">
        <f>SUM(AR315:AS315)</f>
        <v>57670440963</v>
      </c>
      <c r="AR315" s="37">
        <v>57670440963</v>
      </c>
      <c r="AS315" s="38"/>
      <c r="AT315" s="36">
        <f>AU315</f>
        <v>0</v>
      </c>
      <c r="AU315" s="38"/>
      <c r="AV315" s="35">
        <f>AW315</f>
        <v>8984476942725.5</v>
      </c>
      <c r="AW315" s="36">
        <f>SUM(AX315:AY315)</f>
        <v>8984476942725.5</v>
      </c>
      <c r="AX315" s="37">
        <v>8984476942725.5</v>
      </c>
      <c r="AY315" s="38"/>
      <c r="AZ315" s="39">
        <f>E315-(AI315+AV315)</f>
        <v>0.111328125</v>
      </c>
    </row>
    <row r="316" spans="1:52" x14ac:dyDescent="0.25">
      <c r="A316" s="47" t="s">
        <v>659</v>
      </c>
      <c r="B316" s="33" t="s">
        <v>660</v>
      </c>
      <c r="C316" s="34" t="s">
        <v>1152</v>
      </c>
      <c r="D316" s="34" t="s">
        <v>1151</v>
      </c>
      <c r="E316" s="35">
        <f>F316+O316+R316+Z316+AB316+AG316</f>
        <v>1580832490604.0898</v>
      </c>
      <c r="F316" s="36">
        <f>SUM(G316:N316)</f>
        <v>96537346591.87001</v>
      </c>
      <c r="G316" s="37">
        <v>76686318427</v>
      </c>
      <c r="H316" s="38"/>
      <c r="I316" s="37">
        <v>8941291612.3500004</v>
      </c>
      <c r="J316" s="38"/>
      <c r="K316" s="38"/>
      <c r="L316" s="37">
        <v>194687370.52000001</v>
      </c>
      <c r="M316" s="37">
        <v>10715049182</v>
      </c>
      <c r="N316" s="38"/>
      <c r="O316" s="36">
        <f>SUM(P316:Q316)</f>
        <v>32149464351</v>
      </c>
      <c r="P316" s="38"/>
      <c r="Q316" s="37">
        <v>32149464351</v>
      </c>
      <c r="R316" s="36">
        <f>SUM(S316:Y316)</f>
        <v>1204627520275.2998</v>
      </c>
      <c r="S316" s="37">
        <v>62379947464.75</v>
      </c>
      <c r="T316" s="37">
        <v>260817113746.56</v>
      </c>
      <c r="U316" s="37">
        <v>321463809204.37</v>
      </c>
      <c r="V316" s="37">
        <v>800877412777.16003</v>
      </c>
      <c r="W316" s="37">
        <v>58649782185</v>
      </c>
      <c r="X316" s="37">
        <v>8914922454</v>
      </c>
      <c r="Y316" s="37">
        <v>-308475467556.53998</v>
      </c>
      <c r="Z316" s="36">
        <f>SUM(AA316)</f>
        <v>0</v>
      </c>
      <c r="AA316" s="38"/>
      <c r="AB316" s="36">
        <f>SUM(AC316:AF316)</f>
        <v>247518159385.92001</v>
      </c>
      <c r="AC316" s="37">
        <v>833015521</v>
      </c>
      <c r="AD316" s="38"/>
      <c r="AE316" s="37">
        <v>670219040</v>
      </c>
      <c r="AF316" s="37">
        <v>246014924824.92001</v>
      </c>
      <c r="AG316" s="36">
        <f>SUM(AH316)</f>
        <v>0</v>
      </c>
      <c r="AH316" s="38"/>
      <c r="AI316" s="35">
        <f>AJ316+AQ316+AT316</f>
        <v>5248197986</v>
      </c>
      <c r="AJ316" s="36">
        <f>SUM(AK316:AP316)</f>
        <v>5248197986</v>
      </c>
      <c r="AK316" s="37">
        <v>1876082214</v>
      </c>
      <c r="AL316" s="38"/>
      <c r="AM316" s="38"/>
      <c r="AN316" s="38"/>
      <c r="AO316" s="38"/>
      <c r="AP316" s="37">
        <v>3372115772</v>
      </c>
      <c r="AQ316" s="36">
        <f>SUM(AR316:AS316)</f>
        <v>0</v>
      </c>
      <c r="AR316" s="38"/>
      <c r="AS316" s="38"/>
      <c r="AT316" s="36">
        <f>AU316</f>
        <v>0</v>
      </c>
      <c r="AU316" s="38"/>
      <c r="AV316" s="35">
        <f>AW316</f>
        <v>1575584292618.0901</v>
      </c>
      <c r="AW316" s="36">
        <f>SUM(AX316:AY316)</f>
        <v>1575584292618.0901</v>
      </c>
      <c r="AX316" s="37">
        <v>1575584292618.0901</v>
      </c>
      <c r="AY316" s="38"/>
      <c r="AZ316" s="39">
        <f>E316-(AI316+AV316)</f>
        <v>0</v>
      </c>
    </row>
    <row r="317" spans="1:52" x14ac:dyDescent="0.25">
      <c r="A317" s="47" t="s">
        <v>661</v>
      </c>
      <c r="B317" s="33" t="s">
        <v>662</v>
      </c>
      <c r="C317" s="34" t="s">
        <v>1152</v>
      </c>
      <c r="D317" s="34" t="s">
        <v>1151</v>
      </c>
      <c r="E317" s="35">
        <f>F317+O317+R317+Z317+AB317+AG317</f>
        <v>2013278972932.5701</v>
      </c>
      <c r="F317" s="36">
        <f>SUM(G317:N317)</f>
        <v>112476496321.21001</v>
      </c>
      <c r="G317" s="37">
        <v>67188003947.220001</v>
      </c>
      <c r="H317" s="38"/>
      <c r="I317" s="37">
        <v>22326799989.990002</v>
      </c>
      <c r="J317" s="38"/>
      <c r="K317" s="38"/>
      <c r="L317" s="37">
        <v>178750000</v>
      </c>
      <c r="M317" s="37">
        <v>22782942384</v>
      </c>
      <c r="N317" s="38"/>
      <c r="O317" s="36">
        <f>SUM(P317:Q317)</f>
        <v>36983122865.779999</v>
      </c>
      <c r="P317" s="38"/>
      <c r="Q317" s="37">
        <v>36983122865.779999</v>
      </c>
      <c r="R317" s="36">
        <f>SUM(S317:Y317)</f>
        <v>1643491255065.75</v>
      </c>
      <c r="S317" s="37">
        <v>283251913218</v>
      </c>
      <c r="T317" s="37">
        <v>308539672330.70001</v>
      </c>
      <c r="U317" s="37">
        <v>461129597135</v>
      </c>
      <c r="V317" s="37">
        <v>1226091054922.95</v>
      </c>
      <c r="W317" s="37">
        <v>20673841590</v>
      </c>
      <c r="X317" s="37">
        <v>10657301236.6</v>
      </c>
      <c r="Y317" s="37">
        <v>-666852125367.5</v>
      </c>
      <c r="Z317" s="36">
        <f>SUM(AA317)</f>
        <v>0</v>
      </c>
      <c r="AA317" s="38"/>
      <c r="AB317" s="36">
        <f>SUM(AC317:AF317)</f>
        <v>220328098679.82999</v>
      </c>
      <c r="AC317" s="38"/>
      <c r="AD317" s="37">
        <v>42980632</v>
      </c>
      <c r="AE317" s="37">
        <v>4066557314.7800002</v>
      </c>
      <c r="AF317" s="37">
        <v>216218560733.04999</v>
      </c>
      <c r="AG317" s="36">
        <f>SUM(AH317)</f>
        <v>0</v>
      </c>
      <c r="AH317" s="38"/>
      <c r="AI317" s="35">
        <f>AJ317+AQ317+AT317</f>
        <v>17583255819.919998</v>
      </c>
      <c r="AJ317" s="36">
        <f>SUM(AK317:AP317)</f>
        <v>17583255819.919998</v>
      </c>
      <c r="AK317" s="37">
        <v>1260423710</v>
      </c>
      <c r="AL317" s="38"/>
      <c r="AM317" s="38"/>
      <c r="AN317" s="38"/>
      <c r="AO317" s="38"/>
      <c r="AP317" s="37">
        <v>16322832109.92</v>
      </c>
      <c r="AQ317" s="36">
        <f>SUM(AR317:AS317)</f>
        <v>0</v>
      </c>
      <c r="AR317" s="38"/>
      <c r="AS317" s="38"/>
      <c r="AT317" s="36">
        <f>AU317</f>
        <v>0</v>
      </c>
      <c r="AU317" s="38"/>
      <c r="AV317" s="35">
        <f>AW317</f>
        <v>1995695717112.6499</v>
      </c>
      <c r="AW317" s="36">
        <f>SUM(AX317:AY317)</f>
        <v>1995695717112.6499</v>
      </c>
      <c r="AX317" s="37">
        <v>1995695717112.6499</v>
      </c>
      <c r="AY317" s="38"/>
      <c r="AZ317" s="39">
        <f>E317-(AI317+AV317)</f>
        <v>0</v>
      </c>
    </row>
    <row r="318" spans="1:52" x14ac:dyDescent="0.25">
      <c r="A318" s="47" t="s">
        <v>663</v>
      </c>
      <c r="B318" s="33" t="s">
        <v>664</v>
      </c>
      <c r="C318" s="34" t="s">
        <v>1150</v>
      </c>
      <c r="D318" s="34" t="s">
        <v>1151</v>
      </c>
      <c r="E318" s="35">
        <f>F318+O318+R318+Z318+AB318+AG318</f>
        <v>1608497583590.6318</v>
      </c>
      <c r="F318" s="36">
        <f>SUM(G318:N318)</f>
        <v>88937697902.949997</v>
      </c>
      <c r="G318" s="37">
        <v>57448302782.5</v>
      </c>
      <c r="H318" s="38"/>
      <c r="I318" s="37">
        <v>21256600941.120003</v>
      </c>
      <c r="J318" s="38"/>
      <c r="K318" s="38"/>
      <c r="L318" s="37">
        <v>13390517.07</v>
      </c>
      <c r="M318" s="37">
        <v>10219403662.26</v>
      </c>
      <c r="N318" s="38"/>
      <c r="O318" s="36">
        <f>SUM(P318:Q318)</f>
        <v>12128300000</v>
      </c>
      <c r="P318" s="37">
        <v>30000000</v>
      </c>
      <c r="Q318" s="37">
        <v>12098300000</v>
      </c>
      <c r="R318" s="36">
        <f>SUM(S318:Y318)</f>
        <v>1317401825643.8018</v>
      </c>
      <c r="S318" s="37">
        <v>142301569889.04999</v>
      </c>
      <c r="T318" s="37">
        <v>321814330814.37</v>
      </c>
      <c r="U318" s="37">
        <v>439543168974.17999</v>
      </c>
      <c r="V318" s="37">
        <v>896267921109.80005</v>
      </c>
      <c r="W318" s="37">
        <v>22858727105.202</v>
      </c>
      <c r="X318" s="37">
        <v>69989820277.270004</v>
      </c>
      <c r="Y318" s="37">
        <v>-575373712526.06995</v>
      </c>
      <c r="Z318" s="36">
        <f>SUM(AA318)</f>
        <v>0</v>
      </c>
      <c r="AA318" s="38"/>
      <c r="AB318" s="36">
        <f>SUM(AC318:AF318)</f>
        <v>190029760043.88</v>
      </c>
      <c r="AC318" s="38"/>
      <c r="AD318" s="38"/>
      <c r="AE318" s="38"/>
      <c r="AF318" s="37">
        <v>190029760043.88</v>
      </c>
      <c r="AG318" s="36">
        <f>SUM(AH318)</f>
        <v>0</v>
      </c>
      <c r="AH318" s="38"/>
      <c r="AI318" s="35">
        <f>AJ318+AQ318+AT318</f>
        <v>13501515344.01</v>
      </c>
      <c r="AJ318" s="36">
        <f>SUM(AK318:AP318)</f>
        <v>13501515344.01</v>
      </c>
      <c r="AK318" s="37">
        <v>3064570081</v>
      </c>
      <c r="AL318" s="38"/>
      <c r="AM318" s="38"/>
      <c r="AN318" s="37">
        <v>66337832.18</v>
      </c>
      <c r="AO318" s="37">
        <v>8993851235</v>
      </c>
      <c r="AP318" s="37">
        <v>1376756195.8299999</v>
      </c>
      <c r="AQ318" s="36">
        <f>SUM(AR318:AS318)</f>
        <v>0</v>
      </c>
      <c r="AR318" s="38"/>
      <c r="AS318" s="38"/>
      <c r="AT318" s="36">
        <f>AU318</f>
        <v>0</v>
      </c>
      <c r="AU318" s="38"/>
      <c r="AV318" s="35">
        <f>AW318</f>
        <v>1594996068246.6001</v>
      </c>
      <c r="AW318" s="36">
        <f>SUM(AX318:AY318)</f>
        <v>1594996068246.6001</v>
      </c>
      <c r="AX318" s="37">
        <v>1594996068246.6001</v>
      </c>
      <c r="AY318" s="38"/>
      <c r="AZ318" s="39">
        <f>E318-(AI318+AV318)</f>
        <v>2.1728515625E-2</v>
      </c>
    </row>
    <row r="319" spans="1:52" x14ac:dyDescent="0.25">
      <c r="A319" s="47" t="s">
        <v>665</v>
      </c>
      <c r="B319" s="33" t="s">
        <v>666</v>
      </c>
      <c r="C319" s="34" t="s">
        <v>1152</v>
      </c>
      <c r="D319" s="34" t="s">
        <v>1151</v>
      </c>
      <c r="E319" s="35">
        <f>F319+O319+R319+Z319+AB319+AG319</f>
        <v>1884448401778.71</v>
      </c>
      <c r="F319" s="36">
        <f>SUM(G319:N319)</f>
        <v>55090867942.199997</v>
      </c>
      <c r="G319" s="37">
        <v>26974745079.330002</v>
      </c>
      <c r="H319" s="38"/>
      <c r="I319" s="37">
        <v>16756821404.59</v>
      </c>
      <c r="J319" s="38"/>
      <c r="K319" s="38"/>
      <c r="L319" s="38"/>
      <c r="M319" s="37">
        <v>11359301458.280001</v>
      </c>
      <c r="N319" s="38"/>
      <c r="O319" s="36">
        <f>SUM(P319:Q319)</f>
        <v>150292928427.31</v>
      </c>
      <c r="P319" s="37">
        <v>7661592755.25</v>
      </c>
      <c r="Q319" s="37">
        <v>142631335672.06</v>
      </c>
      <c r="R319" s="36">
        <f>SUM(S319:Y319)</f>
        <v>1640282791628.75</v>
      </c>
      <c r="S319" s="37">
        <v>343204229399.5</v>
      </c>
      <c r="T319" s="37">
        <v>331919587467.79999</v>
      </c>
      <c r="U319" s="37">
        <v>476531942956.17999</v>
      </c>
      <c r="V319" s="37">
        <v>1280011172421.74</v>
      </c>
      <c r="W319" s="37">
        <v>18403523803.389999</v>
      </c>
      <c r="X319" s="37">
        <v>3964258752.98</v>
      </c>
      <c r="Y319" s="37">
        <v>-813751923172.83997</v>
      </c>
      <c r="Z319" s="36">
        <f>SUM(AA319)</f>
        <v>0</v>
      </c>
      <c r="AA319" s="38"/>
      <c r="AB319" s="36">
        <f>SUM(AC319:AF319)</f>
        <v>38781813780.449997</v>
      </c>
      <c r="AC319" s="37">
        <v>3084060860</v>
      </c>
      <c r="AD319" s="38"/>
      <c r="AE319" s="38"/>
      <c r="AF319" s="37">
        <v>35697752920.449997</v>
      </c>
      <c r="AG319" s="36">
        <f>SUM(AH319)</f>
        <v>0</v>
      </c>
      <c r="AH319" s="38"/>
      <c r="AI319" s="35">
        <f>AJ319+AQ319+AT319</f>
        <v>4113055857.2399998</v>
      </c>
      <c r="AJ319" s="36">
        <f>SUM(AK319:AP319)</f>
        <v>4113055857.2399998</v>
      </c>
      <c r="AK319" s="37">
        <v>479538140.91000003</v>
      </c>
      <c r="AL319" s="38"/>
      <c r="AM319" s="38"/>
      <c r="AN319" s="37">
        <v>176272223.33000001</v>
      </c>
      <c r="AO319" s="37">
        <v>1041899035</v>
      </c>
      <c r="AP319" s="37">
        <v>2415346458</v>
      </c>
      <c r="AQ319" s="36">
        <f>SUM(AR319:AS319)</f>
        <v>0</v>
      </c>
      <c r="AR319" s="38"/>
      <c r="AS319" s="38"/>
      <c r="AT319" s="36">
        <f>AU319</f>
        <v>0</v>
      </c>
      <c r="AU319" s="38"/>
      <c r="AV319" s="35">
        <f>AW319</f>
        <v>1880335345921.47</v>
      </c>
      <c r="AW319" s="36">
        <f>SUM(AX319:AY319)</f>
        <v>1880335345921.47</v>
      </c>
      <c r="AX319" s="37">
        <v>1880335345921.47</v>
      </c>
      <c r="AY319" s="38"/>
      <c r="AZ319" s="39">
        <f>E319-(AI319+AV319)</f>
        <v>0</v>
      </c>
    </row>
    <row r="320" spans="1:52" x14ac:dyDescent="0.25">
      <c r="A320" s="47" t="s">
        <v>667</v>
      </c>
      <c r="B320" s="33" t="s">
        <v>668</v>
      </c>
      <c r="C320" s="34" t="s">
        <v>1152</v>
      </c>
      <c r="D320" s="34" t="s">
        <v>1151</v>
      </c>
      <c r="E320" s="35">
        <f>F320+O320+R320+Z320+AB320+AG320</f>
        <v>3323101871349</v>
      </c>
      <c r="F320" s="36">
        <f>SUM(G320:N320)</f>
        <v>247545082150.41</v>
      </c>
      <c r="G320" s="37">
        <v>139532136950.60999</v>
      </c>
      <c r="H320" s="38"/>
      <c r="I320" s="37">
        <v>60146091842.460007</v>
      </c>
      <c r="J320" s="38"/>
      <c r="K320" s="38"/>
      <c r="L320" s="38"/>
      <c r="M320" s="37">
        <v>47866853357.339996</v>
      </c>
      <c r="N320" s="38"/>
      <c r="O320" s="36">
        <f>SUM(P320:Q320)</f>
        <v>197123036090</v>
      </c>
      <c r="P320" s="38"/>
      <c r="Q320" s="37">
        <v>197123036090</v>
      </c>
      <c r="R320" s="36">
        <f>SUM(S320:Y320)</f>
        <v>2696104200232.4199</v>
      </c>
      <c r="S320" s="37">
        <v>1032317507869.8</v>
      </c>
      <c r="T320" s="37">
        <v>514211892206.96002</v>
      </c>
      <c r="U320" s="37">
        <v>727781582142.96997</v>
      </c>
      <c r="V320" s="37">
        <v>1368325851105.2</v>
      </c>
      <c r="W320" s="37">
        <v>39209397987.129997</v>
      </c>
      <c r="X320" s="37">
        <v>92395814264.160004</v>
      </c>
      <c r="Y320" s="37">
        <v>-1078137845343.8</v>
      </c>
      <c r="Z320" s="36">
        <f>SUM(AA320)</f>
        <v>0</v>
      </c>
      <c r="AA320" s="38"/>
      <c r="AB320" s="36">
        <f>SUM(AC320:AF320)</f>
        <v>182329552876.16998</v>
      </c>
      <c r="AC320" s="37">
        <v>72354200.209999993</v>
      </c>
      <c r="AD320" s="38"/>
      <c r="AE320" s="37">
        <v>3092115153.8500004</v>
      </c>
      <c r="AF320" s="37">
        <v>179165083522.10999</v>
      </c>
      <c r="AG320" s="36">
        <f>SUM(AH320)</f>
        <v>0</v>
      </c>
      <c r="AH320" s="38"/>
      <c r="AI320" s="35">
        <f>AJ320+AQ320+AT320</f>
        <v>90794904340.559998</v>
      </c>
      <c r="AJ320" s="36">
        <f>SUM(AK320:AP320)</f>
        <v>90794904340.559998</v>
      </c>
      <c r="AK320" s="37">
        <v>21559893234.77</v>
      </c>
      <c r="AL320" s="38"/>
      <c r="AM320" s="38"/>
      <c r="AN320" s="38"/>
      <c r="AO320" s="37">
        <v>31123301091</v>
      </c>
      <c r="AP320" s="37">
        <v>38111710014.790001</v>
      </c>
      <c r="AQ320" s="36">
        <f>SUM(AR320:AS320)</f>
        <v>0</v>
      </c>
      <c r="AR320" s="38"/>
      <c r="AS320" s="38"/>
      <c r="AT320" s="36">
        <f>AU320</f>
        <v>0</v>
      </c>
      <c r="AU320" s="38"/>
      <c r="AV320" s="35">
        <f>AW320</f>
        <v>3232306967008.3999</v>
      </c>
      <c r="AW320" s="36">
        <f>SUM(AX320:AY320)</f>
        <v>3232306967008.3999</v>
      </c>
      <c r="AX320" s="37">
        <v>3232306967008.3999</v>
      </c>
      <c r="AY320" s="38"/>
      <c r="AZ320" s="39">
        <f>E320-(AI320+AV320)</f>
        <v>4.00390625E-2</v>
      </c>
    </row>
    <row r="321" spans="1:52" x14ac:dyDescent="0.25">
      <c r="A321" s="47" t="s">
        <v>669</v>
      </c>
      <c r="B321" s="33" t="s">
        <v>670</v>
      </c>
      <c r="C321" s="34" t="s">
        <v>1152</v>
      </c>
      <c r="D321" s="34" t="s">
        <v>1151</v>
      </c>
      <c r="E321" s="35">
        <f>F321+O321+R321+Z321+AB321+AG321</f>
        <v>1285217050679.0498</v>
      </c>
      <c r="F321" s="36">
        <f>SUM(G321:N321)</f>
        <v>41688793599.929802</v>
      </c>
      <c r="G321" s="37">
        <v>25495628336.010002</v>
      </c>
      <c r="H321" s="38"/>
      <c r="I321" s="37">
        <v>6888230239.4300003</v>
      </c>
      <c r="J321" s="38"/>
      <c r="K321" s="38"/>
      <c r="L321" s="37">
        <v>75000000</v>
      </c>
      <c r="M321" s="37">
        <v>9229935024.4897995</v>
      </c>
      <c r="N321" s="38"/>
      <c r="O321" s="36">
        <f>SUM(P321:Q321)</f>
        <v>8125912443.3900003</v>
      </c>
      <c r="P321" s="38"/>
      <c r="Q321" s="37">
        <v>8125912443.3900003</v>
      </c>
      <c r="R321" s="36">
        <f>SUM(S321:Y321)</f>
        <v>1145309470751.3799</v>
      </c>
      <c r="S321" s="37">
        <v>146562968842</v>
      </c>
      <c r="T321" s="37">
        <v>240680408328.59</v>
      </c>
      <c r="U321" s="37">
        <v>624651499084.95996</v>
      </c>
      <c r="V321" s="37">
        <v>695377355156.81006</v>
      </c>
      <c r="W321" s="37">
        <v>12816626437</v>
      </c>
      <c r="X321" s="37">
        <v>73178118469</v>
      </c>
      <c r="Y321" s="37">
        <v>-647957505566.97998</v>
      </c>
      <c r="Z321" s="36">
        <f>SUM(AA321)</f>
        <v>0</v>
      </c>
      <c r="AA321" s="38"/>
      <c r="AB321" s="36">
        <f>SUM(AC321:AF321)</f>
        <v>90092873884.350006</v>
      </c>
      <c r="AC321" s="37">
        <v>221918479.84999999</v>
      </c>
      <c r="AD321" s="38"/>
      <c r="AE321" s="38"/>
      <c r="AF321" s="37">
        <v>89870955404.5</v>
      </c>
      <c r="AG321" s="36">
        <f>SUM(AH321)</f>
        <v>0</v>
      </c>
      <c r="AH321" s="38"/>
      <c r="AI321" s="35">
        <f>AJ321+AQ321+AT321</f>
        <v>17837038986.959999</v>
      </c>
      <c r="AJ321" s="36">
        <f>SUM(AK321:AP321)</f>
        <v>17837038986.959999</v>
      </c>
      <c r="AK321" s="37">
        <v>719585195</v>
      </c>
      <c r="AL321" s="38"/>
      <c r="AM321" s="38"/>
      <c r="AN321" s="38"/>
      <c r="AO321" s="37">
        <v>3439213135</v>
      </c>
      <c r="AP321" s="37">
        <v>13678240656.959999</v>
      </c>
      <c r="AQ321" s="36">
        <f>SUM(AR321:AS321)</f>
        <v>0</v>
      </c>
      <c r="AR321" s="38"/>
      <c r="AS321" s="38"/>
      <c r="AT321" s="36">
        <f>AU321</f>
        <v>0</v>
      </c>
      <c r="AU321" s="38"/>
      <c r="AV321" s="35">
        <f>AW321</f>
        <v>1267380011692.1001</v>
      </c>
      <c r="AW321" s="36">
        <f>SUM(AX321:AY321)</f>
        <v>1267380011692.1001</v>
      </c>
      <c r="AX321" s="37">
        <v>1267380011692.1001</v>
      </c>
      <c r="AY321" s="38"/>
      <c r="AZ321" s="39">
        <f>E321-(AI321+AV321)</f>
        <v>-1.025390625E-2</v>
      </c>
    </row>
    <row r="322" spans="1:52" x14ac:dyDescent="0.25">
      <c r="A322" s="47" t="s">
        <v>671</v>
      </c>
      <c r="B322" s="33" t="s">
        <v>672</v>
      </c>
      <c r="C322" s="34" t="s">
        <v>1150</v>
      </c>
      <c r="D322" s="34" t="s">
        <v>1151</v>
      </c>
      <c r="E322" s="35">
        <f>F322+O322+R322+Z322+AB322+AG322</f>
        <v>1774121963275.0674</v>
      </c>
      <c r="F322" s="36">
        <f>SUM(G322:N322)</f>
        <v>51325259930.489998</v>
      </c>
      <c r="G322" s="37">
        <v>35743254700.18</v>
      </c>
      <c r="H322" s="38"/>
      <c r="I322" s="37">
        <v>10109697229.309998</v>
      </c>
      <c r="J322" s="38"/>
      <c r="K322" s="38"/>
      <c r="L322" s="37">
        <v>55000000</v>
      </c>
      <c r="M322" s="37">
        <v>5417308001</v>
      </c>
      <c r="N322" s="38"/>
      <c r="O322" s="36">
        <f>SUM(P322:Q322)</f>
        <v>44557371238.949997</v>
      </c>
      <c r="P322" s="38"/>
      <c r="Q322" s="37">
        <v>44557371238.949997</v>
      </c>
      <c r="R322" s="36">
        <f>SUM(S322:Y322)</f>
        <v>1595748925796.5273</v>
      </c>
      <c r="S322" s="37">
        <v>279795892437.92999</v>
      </c>
      <c r="T322" s="37">
        <v>277722010440.42999</v>
      </c>
      <c r="U322" s="37">
        <v>482952120947</v>
      </c>
      <c r="V322" s="37">
        <v>1082075541539.24</v>
      </c>
      <c r="W322" s="37">
        <v>42951168670.019997</v>
      </c>
      <c r="X322" s="37">
        <v>18666125177.619999</v>
      </c>
      <c r="Y322" s="37">
        <v>-588413933415.71301</v>
      </c>
      <c r="Z322" s="36">
        <f>SUM(AA322)</f>
        <v>0</v>
      </c>
      <c r="AA322" s="38"/>
      <c r="AB322" s="36">
        <f>SUM(AC322:AF322)</f>
        <v>82490406309.100006</v>
      </c>
      <c r="AC322" s="37">
        <v>729886911</v>
      </c>
      <c r="AD322" s="38"/>
      <c r="AE322" s="37">
        <v>759755950</v>
      </c>
      <c r="AF322" s="37">
        <v>81000763448.100006</v>
      </c>
      <c r="AG322" s="36">
        <f>SUM(AH322)</f>
        <v>0</v>
      </c>
      <c r="AH322" s="38"/>
      <c r="AI322" s="35">
        <f>AJ322+AQ322+AT322</f>
        <v>14527013108.120001</v>
      </c>
      <c r="AJ322" s="36">
        <f>SUM(AK322:AP322)</f>
        <v>14527013108.120001</v>
      </c>
      <c r="AK322" s="37">
        <v>32953000</v>
      </c>
      <c r="AL322" s="38"/>
      <c r="AM322" s="38"/>
      <c r="AN322" s="38"/>
      <c r="AO322" s="37">
        <v>922287125</v>
      </c>
      <c r="AP322" s="37">
        <v>13571772983.120001</v>
      </c>
      <c r="AQ322" s="36">
        <f>SUM(AR322:AS322)</f>
        <v>0</v>
      </c>
      <c r="AR322" s="38"/>
      <c r="AS322" s="38"/>
      <c r="AT322" s="36">
        <f>AU322</f>
        <v>0</v>
      </c>
      <c r="AU322" s="38"/>
      <c r="AV322" s="35">
        <f>AW322</f>
        <v>1759594950166.947</v>
      </c>
      <c r="AW322" s="36">
        <f>SUM(AX322:AY322)</f>
        <v>1759594950166.947</v>
      </c>
      <c r="AX322" s="37">
        <v>1759594950166.947</v>
      </c>
      <c r="AY322" s="38"/>
      <c r="AZ322" s="39">
        <f>E322-(AI322+AV322)</f>
        <v>0</v>
      </c>
    </row>
    <row r="323" spans="1:52" x14ac:dyDescent="0.25">
      <c r="A323" s="47" t="s">
        <v>673</v>
      </c>
      <c r="B323" s="33" t="s">
        <v>674</v>
      </c>
      <c r="C323" s="34" t="s">
        <v>1152</v>
      </c>
      <c r="D323" s="34" t="s">
        <v>1151</v>
      </c>
      <c r="E323" s="35">
        <f>F323+O323+R323+Z323+AB323+AG323</f>
        <v>1632473451001.2603</v>
      </c>
      <c r="F323" s="36">
        <f>SUM(G323:N323)</f>
        <v>19723567422.689999</v>
      </c>
      <c r="G323" s="37">
        <v>3095874233.4000001</v>
      </c>
      <c r="H323" s="38"/>
      <c r="I323" s="37">
        <v>11308050805.25</v>
      </c>
      <c r="J323" s="38"/>
      <c r="K323" s="38"/>
      <c r="L323" s="37">
        <v>659892343</v>
      </c>
      <c r="M323" s="37">
        <v>4659750041.04</v>
      </c>
      <c r="N323" s="38"/>
      <c r="O323" s="36">
        <f>SUM(P323:Q323)</f>
        <v>31128763150.43</v>
      </c>
      <c r="P323" s="38"/>
      <c r="Q323" s="37">
        <v>31128763150.43</v>
      </c>
      <c r="R323" s="36">
        <f>SUM(S323:Y323)</f>
        <v>1318224816685.5601</v>
      </c>
      <c r="S323" s="37">
        <v>402316968247.32001</v>
      </c>
      <c r="T323" s="37">
        <v>201601497497.26999</v>
      </c>
      <c r="U323" s="37">
        <v>411478858330.98999</v>
      </c>
      <c r="V323" s="37">
        <v>1119164878908.8999</v>
      </c>
      <c r="W323" s="37">
        <v>25365725670.529999</v>
      </c>
      <c r="X323" s="37">
        <v>9120268916.9400005</v>
      </c>
      <c r="Y323" s="37">
        <v>-850823380886.39001</v>
      </c>
      <c r="Z323" s="36">
        <f>SUM(AA323)</f>
        <v>0</v>
      </c>
      <c r="AA323" s="38"/>
      <c r="AB323" s="36">
        <f>SUM(AC323:AF323)</f>
        <v>263396303742.57999</v>
      </c>
      <c r="AC323" s="37">
        <v>136827390049.36</v>
      </c>
      <c r="AD323" s="38"/>
      <c r="AE323" s="37">
        <v>1283026750</v>
      </c>
      <c r="AF323" s="37">
        <v>125285886943.22</v>
      </c>
      <c r="AG323" s="36">
        <f>SUM(AH323)</f>
        <v>0</v>
      </c>
      <c r="AH323" s="38"/>
      <c r="AI323" s="35">
        <f>AJ323+AQ323+AT323</f>
        <v>21225711841.400002</v>
      </c>
      <c r="AJ323" s="36">
        <f>SUM(AK323:AP323)</f>
        <v>21225711841.400002</v>
      </c>
      <c r="AK323" s="37">
        <v>78636337</v>
      </c>
      <c r="AL323" s="38"/>
      <c r="AM323" s="38"/>
      <c r="AN323" s="38"/>
      <c r="AO323" s="37">
        <v>7347007099</v>
      </c>
      <c r="AP323" s="37">
        <v>13800068405.4</v>
      </c>
      <c r="AQ323" s="36">
        <f>SUM(AR323:AS323)</f>
        <v>0</v>
      </c>
      <c r="AR323" s="38"/>
      <c r="AS323" s="38"/>
      <c r="AT323" s="36">
        <f>AU323</f>
        <v>0</v>
      </c>
      <c r="AU323" s="38"/>
      <c r="AV323" s="35">
        <f>AW323</f>
        <v>1611247739159.8999</v>
      </c>
      <c r="AW323" s="36">
        <f>SUM(AX323:AY323)</f>
        <v>1611247739159.8999</v>
      </c>
      <c r="AX323" s="37">
        <v>1611247739159.8999</v>
      </c>
      <c r="AY323" s="38"/>
      <c r="AZ323" s="39">
        <f>E323-(AI323+AV323)</f>
        <v>-3.955078125E-2</v>
      </c>
    </row>
    <row r="324" spans="1:52" x14ac:dyDescent="0.25">
      <c r="A324" s="47" t="s">
        <v>675</v>
      </c>
      <c r="B324" s="33" t="s">
        <v>676</v>
      </c>
      <c r="C324" s="34" t="s">
        <v>1150</v>
      </c>
      <c r="D324" s="34" t="s">
        <v>1151</v>
      </c>
      <c r="E324" s="35">
        <f>F324+O324+R324+Z324+AB324+AG324</f>
        <v>1622583901449.3799</v>
      </c>
      <c r="F324" s="36">
        <f>SUM(G324:N324)</f>
        <v>73465650654.740005</v>
      </c>
      <c r="G324" s="37">
        <v>48290487845.529999</v>
      </c>
      <c r="H324" s="38"/>
      <c r="I324" s="37">
        <v>16980777805.110001</v>
      </c>
      <c r="J324" s="38"/>
      <c r="K324" s="38"/>
      <c r="L324" s="38"/>
      <c r="M324" s="37">
        <v>8194385004.1000004</v>
      </c>
      <c r="N324" s="38"/>
      <c r="O324" s="36">
        <f>SUM(P324:Q324)</f>
        <v>26364471602.889999</v>
      </c>
      <c r="P324" s="38"/>
      <c r="Q324" s="37">
        <v>26364471602.889999</v>
      </c>
      <c r="R324" s="36">
        <f>SUM(S324:Y324)</f>
        <v>1403322128979.0601</v>
      </c>
      <c r="S324" s="37">
        <v>426256237396</v>
      </c>
      <c r="T324" s="37">
        <v>330055464144.39001</v>
      </c>
      <c r="U324" s="37">
        <v>408232696374.63</v>
      </c>
      <c r="V324" s="37">
        <v>817745110467.09998</v>
      </c>
      <c r="W324" s="37">
        <v>23289134116</v>
      </c>
      <c r="X324" s="37">
        <v>27096726555.41</v>
      </c>
      <c r="Y324" s="37">
        <v>-629353240074.46997</v>
      </c>
      <c r="Z324" s="36">
        <f>SUM(AA324)</f>
        <v>0</v>
      </c>
      <c r="AA324" s="38"/>
      <c r="AB324" s="36">
        <f>SUM(AC324:AF324)</f>
        <v>119431650212.69</v>
      </c>
      <c r="AC324" s="38"/>
      <c r="AD324" s="38"/>
      <c r="AE324" s="37">
        <v>1250169000</v>
      </c>
      <c r="AF324" s="37">
        <v>118181481212.69</v>
      </c>
      <c r="AG324" s="36">
        <f>SUM(AH324)</f>
        <v>0</v>
      </c>
      <c r="AH324" s="38"/>
      <c r="AI324" s="35">
        <f>AJ324+AQ324+AT324</f>
        <v>13289068309.65</v>
      </c>
      <c r="AJ324" s="36">
        <f>SUM(AK324:AP324)</f>
        <v>13289068309.65</v>
      </c>
      <c r="AK324" s="37">
        <v>750021</v>
      </c>
      <c r="AL324" s="38"/>
      <c r="AM324" s="38"/>
      <c r="AN324" s="37">
        <v>102221284</v>
      </c>
      <c r="AO324" s="37">
        <v>11593910395</v>
      </c>
      <c r="AP324" s="37">
        <v>1592186609.6500001</v>
      </c>
      <c r="AQ324" s="36">
        <f>SUM(AR324:AS324)</f>
        <v>0</v>
      </c>
      <c r="AR324" s="38"/>
      <c r="AS324" s="38"/>
      <c r="AT324" s="36">
        <f>AU324</f>
        <v>0</v>
      </c>
      <c r="AU324" s="38"/>
      <c r="AV324" s="35">
        <f>AW324</f>
        <v>1609294833139.73</v>
      </c>
      <c r="AW324" s="36">
        <f>SUM(AX324:AY324)</f>
        <v>1609294833139.73</v>
      </c>
      <c r="AX324" s="37">
        <v>1609294833139.73</v>
      </c>
      <c r="AY324" s="38"/>
      <c r="AZ324" s="39">
        <f>E324-(AI324+AV324)</f>
        <v>0</v>
      </c>
    </row>
    <row r="325" spans="1:52" x14ac:dyDescent="0.25">
      <c r="A325" s="48" t="s">
        <v>677</v>
      </c>
      <c r="B325" s="33" t="s">
        <v>678</v>
      </c>
      <c r="C325" s="34" t="s">
        <v>1152</v>
      </c>
      <c r="D325" s="34" t="s">
        <v>1151</v>
      </c>
      <c r="E325" s="35">
        <f>F325+O325+R325+Z325+AB325+AG325</f>
        <v>1378395836619.6104</v>
      </c>
      <c r="F325" s="36">
        <f>SUM(G325:N325)</f>
        <v>55097498213.090004</v>
      </c>
      <c r="G325" s="37">
        <v>40588485745.550003</v>
      </c>
      <c r="H325" s="38"/>
      <c r="I325" s="37">
        <v>7808252425.8000002</v>
      </c>
      <c r="J325" s="38"/>
      <c r="K325" s="38"/>
      <c r="L325" s="38"/>
      <c r="M325" s="37">
        <v>6700760041.7399998</v>
      </c>
      <c r="N325" s="38"/>
      <c r="O325" s="36">
        <f>SUM(P325:Q325)</f>
        <v>12378510158.5</v>
      </c>
      <c r="P325" s="37">
        <v>265206857</v>
      </c>
      <c r="Q325" s="37">
        <v>12113303301.5</v>
      </c>
      <c r="R325" s="36">
        <f>SUM(S325:Y325)</f>
        <v>1238490919811.6504</v>
      </c>
      <c r="S325" s="37">
        <v>62263230187</v>
      </c>
      <c r="T325" s="37">
        <v>255334819204.38</v>
      </c>
      <c r="U325" s="37">
        <v>426466512190.96002</v>
      </c>
      <c r="V325" s="37">
        <v>1016718803673.88</v>
      </c>
      <c r="W325" s="37">
        <v>31825005040</v>
      </c>
      <c r="X325" s="37">
        <v>18018853004</v>
      </c>
      <c r="Y325" s="37">
        <v>-572136303488.56995</v>
      </c>
      <c r="Z325" s="36">
        <f>SUM(AA325)</f>
        <v>0</v>
      </c>
      <c r="AA325" s="38"/>
      <c r="AB325" s="36">
        <f>SUM(AC325:AF325)</f>
        <v>72428908436.369995</v>
      </c>
      <c r="AC325" s="37">
        <v>5829354818.3699999</v>
      </c>
      <c r="AD325" s="38"/>
      <c r="AE325" s="38"/>
      <c r="AF325" s="37">
        <v>66599553618</v>
      </c>
      <c r="AG325" s="36">
        <f>SUM(AH325)</f>
        <v>0</v>
      </c>
      <c r="AH325" s="38"/>
      <c r="AI325" s="35">
        <f>AJ325+AQ325+AT325</f>
        <v>3290445896.21</v>
      </c>
      <c r="AJ325" s="36">
        <f>SUM(AK325:AP325)</f>
        <v>3290445896.21</v>
      </c>
      <c r="AK325" s="37">
        <v>-33836100.909999996</v>
      </c>
      <c r="AL325" s="38"/>
      <c r="AM325" s="38"/>
      <c r="AN325" s="37">
        <v>35303040</v>
      </c>
      <c r="AO325" s="37">
        <v>568209931</v>
      </c>
      <c r="AP325" s="37">
        <v>2720769026.1199999</v>
      </c>
      <c r="AQ325" s="36">
        <f>SUM(AR325:AS325)</f>
        <v>0</v>
      </c>
      <c r="AR325" s="38"/>
      <c r="AS325" s="38"/>
      <c r="AT325" s="36">
        <f>AU325</f>
        <v>0</v>
      </c>
      <c r="AU325" s="38"/>
      <c r="AV325" s="35">
        <f>AW325</f>
        <v>1375105390723.3999</v>
      </c>
      <c r="AW325" s="36">
        <f>SUM(AX325:AY325)</f>
        <v>1375105390723.3999</v>
      </c>
      <c r="AX325" s="37">
        <v>1375105390723.3999</v>
      </c>
      <c r="AY325" s="38"/>
      <c r="AZ325" s="39">
        <f>E325-(AI325+AV325)</f>
        <v>0</v>
      </c>
    </row>
    <row r="326" spans="1:52" x14ac:dyDescent="0.25">
      <c r="A326" s="48" t="s">
        <v>679</v>
      </c>
      <c r="B326" s="33" t="s">
        <v>680</v>
      </c>
      <c r="C326" s="34" t="s">
        <v>1150</v>
      </c>
      <c r="D326" s="34" t="s">
        <v>1151</v>
      </c>
      <c r="E326" s="35">
        <f>F326+O326+R326+Z326+AB326+AG326</f>
        <v>1226094295184.27</v>
      </c>
      <c r="F326" s="36">
        <f>SUM(G326:N326)</f>
        <v>55315748808.238007</v>
      </c>
      <c r="G326" s="37">
        <v>34654317908.968002</v>
      </c>
      <c r="H326" s="38"/>
      <c r="I326" s="37">
        <v>13796114039.540001</v>
      </c>
      <c r="J326" s="38"/>
      <c r="K326" s="38"/>
      <c r="L326" s="38"/>
      <c r="M326" s="37">
        <v>6865316859.7299995</v>
      </c>
      <c r="N326" s="38"/>
      <c r="O326" s="36">
        <f>SUM(P326:Q326)</f>
        <v>10000000000</v>
      </c>
      <c r="P326" s="38"/>
      <c r="Q326" s="37">
        <v>10000000000</v>
      </c>
      <c r="R326" s="36">
        <f>SUM(S326:Y326)</f>
        <v>1137439137287.8521</v>
      </c>
      <c r="S326" s="37">
        <v>60637931602.519997</v>
      </c>
      <c r="T326" s="37">
        <v>388414199727.97998</v>
      </c>
      <c r="U326" s="37">
        <v>446982345006.99902</v>
      </c>
      <c r="V326" s="37">
        <v>722776873251.58301</v>
      </c>
      <c r="W326" s="37">
        <v>36322753774.949997</v>
      </c>
      <c r="X326" s="37">
        <v>95377732285.259995</v>
      </c>
      <c r="Y326" s="37">
        <v>-613072698361.43994</v>
      </c>
      <c r="Z326" s="36">
        <f>SUM(AA326)</f>
        <v>0</v>
      </c>
      <c r="AA326" s="38"/>
      <c r="AB326" s="36">
        <f>SUM(AC326:AF326)</f>
        <v>23339409088.18</v>
      </c>
      <c r="AC326" s="37">
        <v>4904018381.7399998</v>
      </c>
      <c r="AD326" s="38"/>
      <c r="AE326" s="37">
        <v>403511837.91999996</v>
      </c>
      <c r="AF326" s="37">
        <v>18031878868.52</v>
      </c>
      <c r="AG326" s="36">
        <f>SUM(AH326)</f>
        <v>0</v>
      </c>
      <c r="AH326" s="38"/>
      <c r="AI326" s="35">
        <f>AJ326+AQ326+AT326</f>
        <v>28679881099</v>
      </c>
      <c r="AJ326" s="36">
        <f>SUM(AK326:AP326)</f>
        <v>28679881099</v>
      </c>
      <c r="AK326" s="37">
        <v>23578303</v>
      </c>
      <c r="AL326" s="38"/>
      <c r="AM326" s="38"/>
      <c r="AN326" s="38"/>
      <c r="AO326" s="37">
        <v>28656302796</v>
      </c>
      <c r="AP326" s="38"/>
      <c r="AQ326" s="36">
        <f>SUM(AR326:AS326)</f>
        <v>0</v>
      </c>
      <c r="AR326" s="38"/>
      <c r="AS326" s="38"/>
      <c r="AT326" s="36">
        <f>AU326</f>
        <v>0</v>
      </c>
      <c r="AU326" s="38"/>
      <c r="AV326" s="35">
        <f>AW326</f>
        <v>1197414414085.27</v>
      </c>
      <c r="AW326" s="36">
        <f>SUM(AX326:AY326)</f>
        <v>1197414414085.27</v>
      </c>
      <c r="AX326" s="37">
        <v>1197414414085.27</v>
      </c>
      <c r="AY326" s="38"/>
      <c r="AZ326" s="39">
        <f>E326-(AI326+AV326)</f>
        <v>0</v>
      </c>
    </row>
    <row r="327" spans="1:52" x14ac:dyDescent="0.25">
      <c r="A327" s="48" t="s">
        <v>681</v>
      </c>
      <c r="B327" s="33" t="s">
        <v>682</v>
      </c>
      <c r="C327" s="34" t="s">
        <v>1150</v>
      </c>
      <c r="D327" s="34" t="s">
        <v>1151</v>
      </c>
      <c r="E327" s="35">
        <f>F327+O327+R327+Z327+AB327+AG327</f>
        <v>1212409627802.5803</v>
      </c>
      <c r="F327" s="36">
        <f>SUM(G327:N327)</f>
        <v>56020300890.94001</v>
      </c>
      <c r="G327" s="37">
        <v>37547722929.910004</v>
      </c>
      <c r="H327" s="38"/>
      <c r="I327" s="37">
        <v>9014960540.4099998</v>
      </c>
      <c r="J327" s="38"/>
      <c r="K327" s="38"/>
      <c r="L327" s="37">
        <v>139474253.33000001</v>
      </c>
      <c r="M327" s="37">
        <v>9318143167.2900009</v>
      </c>
      <c r="N327" s="38"/>
      <c r="O327" s="36">
        <f>SUM(P327:Q327)</f>
        <v>5001400000</v>
      </c>
      <c r="P327" s="38"/>
      <c r="Q327" s="37">
        <v>5001400000</v>
      </c>
      <c r="R327" s="36">
        <f>SUM(S327:Y327)</f>
        <v>1142978182270.0703</v>
      </c>
      <c r="S327" s="37">
        <v>57745330632</v>
      </c>
      <c r="T327" s="37">
        <v>227836403694.54999</v>
      </c>
      <c r="U327" s="37">
        <v>426077579414.15002</v>
      </c>
      <c r="V327" s="37">
        <v>942114427998.52002</v>
      </c>
      <c r="W327" s="37">
        <v>38100975462.089996</v>
      </c>
      <c r="X327" s="37">
        <v>28224127130.580002</v>
      </c>
      <c r="Y327" s="37">
        <v>-577120662061.81995</v>
      </c>
      <c r="Z327" s="36">
        <f>SUM(AA327)</f>
        <v>0</v>
      </c>
      <c r="AA327" s="38"/>
      <c r="AB327" s="36">
        <f>SUM(AC327:AF327)</f>
        <v>8409744641.5699997</v>
      </c>
      <c r="AC327" s="37">
        <v>2421126880.79</v>
      </c>
      <c r="AD327" s="38"/>
      <c r="AE327" s="37">
        <v>875368045.83000004</v>
      </c>
      <c r="AF327" s="37">
        <v>5113249714.9499998</v>
      </c>
      <c r="AG327" s="36">
        <f>SUM(AH327)</f>
        <v>0</v>
      </c>
      <c r="AH327" s="38"/>
      <c r="AI327" s="35">
        <f>AJ327+AQ327+AT327</f>
        <v>2908694421.54</v>
      </c>
      <c r="AJ327" s="36">
        <f>SUM(AK327:AP327)</f>
        <v>2908694421.54</v>
      </c>
      <c r="AK327" s="37">
        <v>-15862038.039999999</v>
      </c>
      <c r="AL327" s="38"/>
      <c r="AM327" s="38"/>
      <c r="AN327" s="38"/>
      <c r="AO327" s="38"/>
      <c r="AP327" s="37">
        <v>2924556459.5799999</v>
      </c>
      <c r="AQ327" s="36">
        <f>SUM(AR327:AS327)</f>
        <v>0</v>
      </c>
      <c r="AR327" s="38"/>
      <c r="AS327" s="38"/>
      <c r="AT327" s="36">
        <f>AU327</f>
        <v>0</v>
      </c>
      <c r="AU327" s="38"/>
      <c r="AV327" s="35">
        <f>AW327</f>
        <v>1209500933381</v>
      </c>
      <c r="AW327" s="36">
        <f>SUM(AX327:AY327)</f>
        <v>1209500933381</v>
      </c>
      <c r="AX327" s="37">
        <v>1209500933381</v>
      </c>
      <c r="AY327" s="38"/>
      <c r="AZ327" s="39">
        <f>E327-(AI327+AV327)</f>
        <v>4.0283203125E-2</v>
      </c>
    </row>
    <row r="328" spans="1:52" x14ac:dyDescent="0.25">
      <c r="A328" s="49" t="s">
        <v>683</v>
      </c>
      <c r="B328" s="33" t="s">
        <v>684</v>
      </c>
      <c r="C328" s="34" t="s">
        <v>1152</v>
      </c>
      <c r="D328" s="34" t="s">
        <v>1151</v>
      </c>
      <c r="E328" s="35">
        <f>F328+O328+R328+Z328+AB328+AG328</f>
        <v>1450379562340.72</v>
      </c>
      <c r="F328" s="36">
        <f>SUM(G328:N328)</f>
        <v>104840113296.70999</v>
      </c>
      <c r="G328" s="37">
        <v>70862509410.959991</v>
      </c>
      <c r="H328" s="38"/>
      <c r="I328" s="37">
        <v>5372015034.8599997</v>
      </c>
      <c r="J328" s="38"/>
      <c r="K328" s="38"/>
      <c r="L328" s="37">
        <v>23821440</v>
      </c>
      <c r="M328" s="37">
        <v>28581767410.889999</v>
      </c>
      <c r="N328" s="38"/>
      <c r="O328" s="36">
        <f>SUM(P328:Q328)</f>
        <v>5001000000</v>
      </c>
      <c r="P328" s="38"/>
      <c r="Q328" s="37">
        <v>5001000000</v>
      </c>
      <c r="R328" s="36">
        <f>SUM(S328:Y328)</f>
        <v>1324041258602.6001</v>
      </c>
      <c r="S328" s="37">
        <v>124773788570</v>
      </c>
      <c r="T328" s="37">
        <v>173434189924.45999</v>
      </c>
      <c r="U328" s="37">
        <v>409849777886</v>
      </c>
      <c r="V328" s="37">
        <v>1230748165458.48</v>
      </c>
      <c r="W328" s="37">
        <v>18119309842</v>
      </c>
      <c r="X328" s="37">
        <v>9976274915.1200008</v>
      </c>
      <c r="Y328" s="37">
        <v>-642860247993.45996</v>
      </c>
      <c r="Z328" s="36">
        <f>SUM(AA328)</f>
        <v>0</v>
      </c>
      <c r="AA328" s="38"/>
      <c r="AB328" s="36">
        <f>SUM(AC328:AF328)</f>
        <v>16497190441.41</v>
      </c>
      <c r="AC328" s="37">
        <v>1391923347.4100001</v>
      </c>
      <c r="AD328" s="38"/>
      <c r="AE328" s="37">
        <v>840962548</v>
      </c>
      <c r="AF328" s="37">
        <v>14264304546</v>
      </c>
      <c r="AG328" s="36">
        <f>SUM(AH328)</f>
        <v>0</v>
      </c>
      <c r="AH328" s="38"/>
      <c r="AI328" s="35">
        <f>AJ328+AQ328+AT328</f>
        <v>10620043769.6</v>
      </c>
      <c r="AJ328" s="36">
        <f>SUM(AK328:AP328)</f>
        <v>10620043769.6</v>
      </c>
      <c r="AK328" s="37">
        <v>6260905217.6000004</v>
      </c>
      <c r="AL328" s="38"/>
      <c r="AM328" s="38"/>
      <c r="AN328" s="38"/>
      <c r="AO328" s="37">
        <v>4359138552</v>
      </c>
      <c r="AP328" s="38"/>
      <c r="AQ328" s="36">
        <f>SUM(AR328:AS328)</f>
        <v>0</v>
      </c>
      <c r="AR328" s="38"/>
      <c r="AS328" s="38"/>
      <c r="AT328" s="36">
        <f>AU328</f>
        <v>0</v>
      </c>
      <c r="AU328" s="38"/>
      <c r="AV328" s="35">
        <f>AW328</f>
        <v>1439759518571.1201</v>
      </c>
      <c r="AW328" s="36">
        <f>SUM(AX328:AY328)</f>
        <v>1439759518571.1201</v>
      </c>
      <c r="AX328" s="37">
        <v>1439759518571.1201</v>
      </c>
      <c r="AY328" s="38"/>
      <c r="AZ328" s="39">
        <f>E328-(AI328+AV328)</f>
        <v>0</v>
      </c>
    </row>
    <row r="329" spans="1:52" x14ac:dyDescent="0.25">
      <c r="A329" s="49" t="s">
        <v>685</v>
      </c>
      <c r="B329" s="33" t="s">
        <v>686</v>
      </c>
      <c r="C329" s="34" t="s">
        <v>1150</v>
      </c>
      <c r="D329" s="34" t="s">
        <v>1151</v>
      </c>
      <c r="E329" s="35">
        <f>F329+O329+R329+Z329+AB329+AG329</f>
        <v>996339550117.18481</v>
      </c>
      <c r="F329" s="36">
        <f>SUM(G329:N329)</f>
        <v>46948103381.184799</v>
      </c>
      <c r="G329" s="37">
        <v>26394017735</v>
      </c>
      <c r="H329" s="38"/>
      <c r="I329" s="37">
        <v>14897884323.715</v>
      </c>
      <c r="J329" s="38"/>
      <c r="K329" s="38"/>
      <c r="L329" s="37">
        <v>142528079.4998</v>
      </c>
      <c r="M329" s="37">
        <v>5513673242.9700003</v>
      </c>
      <c r="N329" s="38"/>
      <c r="O329" s="36">
        <f>SUM(P329:Q329)</f>
        <v>8001400000</v>
      </c>
      <c r="P329" s="38"/>
      <c r="Q329" s="37">
        <v>8001400000</v>
      </c>
      <c r="R329" s="36">
        <f>SUM(S329:Y329)</f>
        <v>939450528255</v>
      </c>
      <c r="S329" s="37">
        <v>217273713663</v>
      </c>
      <c r="T329" s="37">
        <v>234474990705.70001</v>
      </c>
      <c r="U329" s="37">
        <v>359268990668</v>
      </c>
      <c r="V329" s="37">
        <v>846067527276</v>
      </c>
      <c r="W329" s="37">
        <v>18865413238</v>
      </c>
      <c r="X329" s="37">
        <v>17695817908</v>
      </c>
      <c r="Y329" s="37">
        <v>-754195925203.69995</v>
      </c>
      <c r="Z329" s="36">
        <f>SUM(AA329)</f>
        <v>0</v>
      </c>
      <c r="AA329" s="38"/>
      <c r="AB329" s="36">
        <f>SUM(AC329:AF329)</f>
        <v>1939518481</v>
      </c>
      <c r="AC329" s="38"/>
      <c r="AD329" s="38"/>
      <c r="AE329" s="37">
        <v>1024511984</v>
      </c>
      <c r="AF329" s="37">
        <v>915006497</v>
      </c>
      <c r="AG329" s="36">
        <f>SUM(AH329)</f>
        <v>0</v>
      </c>
      <c r="AH329" s="38"/>
      <c r="AI329" s="35">
        <f>AJ329+AQ329+AT329</f>
        <v>14267083316</v>
      </c>
      <c r="AJ329" s="36">
        <f>SUM(AK329:AP329)</f>
        <v>14267083316</v>
      </c>
      <c r="AK329" s="37">
        <v>10635491</v>
      </c>
      <c r="AL329" s="38"/>
      <c r="AM329" s="38"/>
      <c r="AN329" s="38"/>
      <c r="AO329" s="37">
        <v>12584317420</v>
      </c>
      <c r="AP329" s="37">
        <v>1672130405</v>
      </c>
      <c r="AQ329" s="36">
        <f>SUM(AR329:AS329)</f>
        <v>0</v>
      </c>
      <c r="AR329" s="38"/>
      <c r="AS329" s="38"/>
      <c r="AT329" s="36">
        <f>AU329</f>
        <v>0</v>
      </c>
      <c r="AU329" s="38"/>
      <c r="AV329" s="35">
        <f>AW329</f>
        <v>982072466801.18982</v>
      </c>
      <c r="AW329" s="36">
        <f>SUM(AX329:AY329)</f>
        <v>982072466801.18982</v>
      </c>
      <c r="AX329" s="37">
        <v>982072466801.18982</v>
      </c>
      <c r="AY329" s="38"/>
      <c r="AZ329" s="39">
        <f>E329-(AI329+AV329)</f>
        <v>-5.0048828125E-3</v>
      </c>
    </row>
    <row r="330" spans="1:52" x14ac:dyDescent="0.25">
      <c r="A330" s="49" t="s">
        <v>687</v>
      </c>
      <c r="B330" s="33" t="s">
        <v>688</v>
      </c>
      <c r="C330" s="34" t="s">
        <v>1152</v>
      </c>
      <c r="D330" s="34" t="s">
        <v>1151</v>
      </c>
      <c r="E330" s="35">
        <f>F330+O330+R330+Z330+AB330+AG330</f>
        <v>1122678222710.5701</v>
      </c>
      <c r="F330" s="36">
        <f>SUM(G330:N330)</f>
        <v>84696900846.179993</v>
      </c>
      <c r="G330" s="37">
        <v>31899388918.470001</v>
      </c>
      <c r="H330" s="38"/>
      <c r="I330" s="37">
        <v>13857106335.43</v>
      </c>
      <c r="J330" s="38"/>
      <c r="K330" s="38"/>
      <c r="L330" s="37">
        <v>106714674</v>
      </c>
      <c r="M330" s="37">
        <v>38833690918.279999</v>
      </c>
      <c r="N330" s="38"/>
      <c r="O330" s="36">
        <f>SUM(P330:Q330)</f>
        <v>3487034100</v>
      </c>
      <c r="P330" s="38"/>
      <c r="Q330" s="37">
        <v>3487034100</v>
      </c>
      <c r="R330" s="36">
        <f>SUM(S330:Y330)</f>
        <v>1000284275446.78</v>
      </c>
      <c r="S330" s="37">
        <v>20246551095</v>
      </c>
      <c r="T330" s="37">
        <v>189408619446.26001</v>
      </c>
      <c r="U330" s="37">
        <v>370731868917.65997</v>
      </c>
      <c r="V330" s="37">
        <v>871252711502.91003</v>
      </c>
      <c r="W330" s="37">
        <v>13054938296</v>
      </c>
      <c r="X330" s="37">
        <v>44759793016.489998</v>
      </c>
      <c r="Y330" s="37">
        <v>-509170206827.53998</v>
      </c>
      <c r="Z330" s="36">
        <f>SUM(AA330)</f>
        <v>0</v>
      </c>
      <c r="AA330" s="38"/>
      <c r="AB330" s="36">
        <f>SUM(AC330:AF330)</f>
        <v>34210012317.610001</v>
      </c>
      <c r="AC330" s="37">
        <v>6230323508.1800003</v>
      </c>
      <c r="AD330" s="38"/>
      <c r="AE330" s="37">
        <v>22639727950</v>
      </c>
      <c r="AF330" s="37">
        <v>5339960859.4300003</v>
      </c>
      <c r="AG330" s="36">
        <f>SUM(AH330)</f>
        <v>0</v>
      </c>
      <c r="AH330" s="38"/>
      <c r="AI330" s="35">
        <f>AJ330+AQ330+AT330</f>
        <v>6276376685.4400005</v>
      </c>
      <c r="AJ330" s="36">
        <f>SUM(AK330:AP330)</f>
        <v>6276376685.4400005</v>
      </c>
      <c r="AK330" s="37">
        <v>2481867724</v>
      </c>
      <c r="AL330" s="38"/>
      <c r="AM330" s="38"/>
      <c r="AN330" s="37">
        <v>29662000</v>
      </c>
      <c r="AO330" s="37">
        <v>1227172053</v>
      </c>
      <c r="AP330" s="37">
        <v>2537674908.4400001</v>
      </c>
      <c r="AQ330" s="36">
        <f>SUM(AR330:AS330)</f>
        <v>0</v>
      </c>
      <c r="AR330" s="38"/>
      <c r="AS330" s="38"/>
      <c r="AT330" s="36">
        <f>AU330</f>
        <v>0</v>
      </c>
      <c r="AU330" s="38"/>
      <c r="AV330" s="35">
        <f>AW330</f>
        <v>1116401846025.1299</v>
      </c>
      <c r="AW330" s="36">
        <f>SUM(AX330:AY330)</f>
        <v>1116401846025.1299</v>
      </c>
      <c r="AX330" s="37">
        <v>1116401846025.1299</v>
      </c>
      <c r="AY330" s="38"/>
      <c r="AZ330" s="39">
        <f>E330-(AI330+AV330)</f>
        <v>0</v>
      </c>
    </row>
    <row r="331" spans="1:52" x14ac:dyDescent="0.25">
      <c r="A331" s="32" t="s">
        <v>689</v>
      </c>
      <c r="B331" s="33" t="s">
        <v>1171</v>
      </c>
      <c r="C331" s="34" t="s">
        <v>1152</v>
      </c>
      <c r="D331" s="34" t="s">
        <v>1151</v>
      </c>
      <c r="E331" s="35">
        <f>F331+O331+R331+Z331+AB331+AG331</f>
        <v>6115056352683.46</v>
      </c>
      <c r="F331" s="36">
        <f>SUM(G331:N331)</f>
        <v>560297794057.53003</v>
      </c>
      <c r="G331" s="37">
        <v>429939655799.60004</v>
      </c>
      <c r="H331" s="38"/>
      <c r="I331" s="37">
        <v>82917197367.290009</v>
      </c>
      <c r="J331" s="38"/>
      <c r="K331" s="38"/>
      <c r="L331" s="37">
        <v>240035240</v>
      </c>
      <c r="M331" s="37">
        <v>47200905650.639999</v>
      </c>
      <c r="N331" s="38"/>
      <c r="O331" s="36">
        <f>SUM(P331:Q331)</f>
        <v>389083595721.91998</v>
      </c>
      <c r="P331" s="38"/>
      <c r="Q331" s="37">
        <v>389083595721.91998</v>
      </c>
      <c r="R331" s="36">
        <f>SUM(S331:Y331)</f>
        <v>5055411758634.6699</v>
      </c>
      <c r="S331" s="37">
        <v>941427507832.81006</v>
      </c>
      <c r="T331" s="37">
        <v>1270586308474.6101</v>
      </c>
      <c r="U331" s="37">
        <v>1927215708837.26</v>
      </c>
      <c r="V331" s="37">
        <v>3616675726931.0601</v>
      </c>
      <c r="W331" s="37">
        <v>69849193232.550003</v>
      </c>
      <c r="X331" s="37">
        <v>56718855835</v>
      </c>
      <c r="Y331" s="37">
        <v>-2827061542508.6201</v>
      </c>
      <c r="Z331" s="36">
        <f>SUM(AA331)</f>
        <v>0</v>
      </c>
      <c r="AA331" s="38"/>
      <c r="AB331" s="36">
        <f>SUM(AC331:AF331)</f>
        <v>110263204269.34</v>
      </c>
      <c r="AC331" s="37">
        <v>12190648335</v>
      </c>
      <c r="AD331" s="37">
        <v>3585568880.8299999</v>
      </c>
      <c r="AE331" s="37">
        <v>4008027676.54</v>
      </c>
      <c r="AF331" s="37">
        <v>90478959376.970001</v>
      </c>
      <c r="AG331" s="36">
        <f>SUM(AH331)</f>
        <v>0</v>
      </c>
      <c r="AH331" s="38"/>
      <c r="AI331" s="35">
        <f>AJ331+AQ331+AT331</f>
        <v>102430254139.19</v>
      </c>
      <c r="AJ331" s="36">
        <f>SUM(AK331:AP331)</f>
        <v>102430254139.19</v>
      </c>
      <c r="AK331" s="37">
        <v>1349379</v>
      </c>
      <c r="AL331" s="38"/>
      <c r="AM331" s="38"/>
      <c r="AN331" s="37">
        <v>150603986.66</v>
      </c>
      <c r="AO331" s="37">
        <v>502093414</v>
      </c>
      <c r="AP331" s="37">
        <v>101776207359.53</v>
      </c>
      <c r="AQ331" s="36">
        <f>SUM(AR331:AS331)</f>
        <v>0</v>
      </c>
      <c r="AR331" s="38"/>
      <c r="AS331" s="38"/>
      <c r="AT331" s="36">
        <f>AU331</f>
        <v>0</v>
      </c>
      <c r="AU331" s="38"/>
      <c r="AV331" s="35">
        <f>AW331</f>
        <v>6012626098544.2695</v>
      </c>
      <c r="AW331" s="36">
        <f>SUM(AX331:AY331)</f>
        <v>6012626098544.2695</v>
      </c>
      <c r="AX331" s="37">
        <v>6012626098544.2695</v>
      </c>
      <c r="AY331" s="38"/>
      <c r="AZ331" s="39">
        <f>E331-(AI331+AV331)</f>
        <v>0</v>
      </c>
    </row>
    <row r="332" spans="1:52" x14ac:dyDescent="0.25">
      <c r="A332" s="40" t="s">
        <v>690</v>
      </c>
      <c r="B332" s="33" t="s">
        <v>691</v>
      </c>
      <c r="C332" s="34" t="s">
        <v>1152</v>
      </c>
      <c r="D332" s="34" t="s">
        <v>1151</v>
      </c>
      <c r="E332" s="35">
        <f>F332+O332+R332+Z332+AB332+AG332</f>
        <v>2329977666818.8931</v>
      </c>
      <c r="F332" s="36">
        <f>SUM(G332:N332)</f>
        <v>80455785652.083984</v>
      </c>
      <c r="G332" s="37">
        <v>14125922507.200001</v>
      </c>
      <c r="H332" s="38"/>
      <c r="I332" s="37">
        <v>46998981836.68399</v>
      </c>
      <c r="J332" s="38"/>
      <c r="K332" s="38"/>
      <c r="L332" s="37">
        <v>794124000</v>
      </c>
      <c r="M332" s="37">
        <v>18536757308.200001</v>
      </c>
      <c r="N332" s="38"/>
      <c r="O332" s="36">
        <f>SUM(P332:Q332)</f>
        <v>28800225128.18</v>
      </c>
      <c r="P332" s="37">
        <v>1361000000</v>
      </c>
      <c r="Q332" s="37">
        <v>27439225128.18</v>
      </c>
      <c r="R332" s="36">
        <f>SUM(S332:Y332)</f>
        <v>2147956348098.6824</v>
      </c>
      <c r="S332" s="37">
        <v>253711853719.57101</v>
      </c>
      <c r="T332" s="37">
        <v>646395056274.61206</v>
      </c>
      <c r="U332" s="37">
        <v>874711028254.89392</v>
      </c>
      <c r="V332" s="37">
        <v>1510522345501.033</v>
      </c>
      <c r="W332" s="37">
        <v>46371805693.951302</v>
      </c>
      <c r="X332" s="37">
        <v>7550370729.8199997</v>
      </c>
      <c r="Y332" s="37">
        <v>-1191306112075.199</v>
      </c>
      <c r="Z332" s="36">
        <f>SUM(AA332)</f>
        <v>0</v>
      </c>
      <c r="AA332" s="38"/>
      <c r="AB332" s="36">
        <f>SUM(AC332:AF332)</f>
        <v>72765307939.946594</v>
      </c>
      <c r="AC332" s="37">
        <v>5561300</v>
      </c>
      <c r="AD332" s="38"/>
      <c r="AE332" s="37">
        <v>6121375321.5665998</v>
      </c>
      <c r="AF332" s="37">
        <v>66638371318.379997</v>
      </c>
      <c r="AG332" s="36">
        <f>SUM(AH332)</f>
        <v>0</v>
      </c>
      <c r="AH332" s="38"/>
      <c r="AI332" s="35">
        <f>AJ332+AQ332+AT332</f>
        <v>72854376724.059998</v>
      </c>
      <c r="AJ332" s="36">
        <f>SUM(AK332:AP332)</f>
        <v>72854376724.059998</v>
      </c>
      <c r="AK332" s="38"/>
      <c r="AL332" s="38"/>
      <c r="AM332" s="38"/>
      <c r="AN332" s="37">
        <v>17416667</v>
      </c>
      <c r="AO332" s="37">
        <v>71691418350.059998</v>
      </c>
      <c r="AP332" s="37">
        <v>1145541707</v>
      </c>
      <c r="AQ332" s="36">
        <f>SUM(AR332:AS332)</f>
        <v>0</v>
      </c>
      <c r="AR332" s="38"/>
      <c r="AS332" s="38"/>
      <c r="AT332" s="36">
        <f>AU332</f>
        <v>0</v>
      </c>
      <c r="AU332" s="38"/>
      <c r="AV332" s="35">
        <f>AW332</f>
        <v>2257123290094.8291</v>
      </c>
      <c r="AW332" s="36">
        <f>SUM(AX332:AY332)</f>
        <v>2257123290094.8291</v>
      </c>
      <c r="AX332" s="37">
        <v>2257123290094.8291</v>
      </c>
      <c r="AY332" s="38"/>
      <c r="AZ332" s="39">
        <f>E332-(AI332+AV332)</f>
        <v>3.90625E-3</v>
      </c>
    </row>
    <row r="333" spans="1:52" x14ac:dyDescent="0.25">
      <c r="A333" s="40" t="s">
        <v>692</v>
      </c>
      <c r="B333" s="33" t="s">
        <v>693</v>
      </c>
      <c r="C333" s="34" t="s">
        <v>1152</v>
      </c>
      <c r="D333" s="34" t="s">
        <v>1151</v>
      </c>
      <c r="E333" s="35">
        <f>F333+O333+R333+Z333+AB333+AG333</f>
        <v>3209325078637.1445</v>
      </c>
      <c r="F333" s="36">
        <f>SUM(G333:N333)</f>
        <v>64404486129.548004</v>
      </c>
      <c r="G333" s="37">
        <v>38691638036.709999</v>
      </c>
      <c r="H333" s="38"/>
      <c r="I333" s="37">
        <v>5799975748.0900002</v>
      </c>
      <c r="J333" s="38"/>
      <c r="K333" s="38"/>
      <c r="L333" s="37">
        <v>236250000</v>
      </c>
      <c r="M333" s="37">
        <v>19676622344.748001</v>
      </c>
      <c r="N333" s="38"/>
      <c r="O333" s="36">
        <f>SUM(P333:Q333)</f>
        <v>32757185440</v>
      </c>
      <c r="P333" s="38"/>
      <c r="Q333" s="37">
        <v>32757185440</v>
      </c>
      <c r="R333" s="36">
        <f>SUM(S333:Y333)</f>
        <v>3078675529896.2666</v>
      </c>
      <c r="S333" s="37">
        <v>1997710539779</v>
      </c>
      <c r="T333" s="37">
        <v>316897489731.74512</v>
      </c>
      <c r="U333" s="37">
        <v>583384291012.51001</v>
      </c>
      <c r="V333" s="37">
        <v>1182069957846.24</v>
      </c>
      <c r="W333" s="37">
        <v>11479679125</v>
      </c>
      <c r="X333" s="37">
        <v>50998563022</v>
      </c>
      <c r="Y333" s="37">
        <v>-1063864990620.2283</v>
      </c>
      <c r="Z333" s="36">
        <f>SUM(AA333)</f>
        <v>0</v>
      </c>
      <c r="AA333" s="38"/>
      <c r="AB333" s="36">
        <f>SUM(AC333:AF333)</f>
        <v>33487877171.330002</v>
      </c>
      <c r="AC333" s="38"/>
      <c r="AD333" s="38"/>
      <c r="AE333" s="38"/>
      <c r="AF333" s="37">
        <v>33487877171.330002</v>
      </c>
      <c r="AG333" s="36">
        <f>SUM(AH333)</f>
        <v>0</v>
      </c>
      <c r="AH333" s="38"/>
      <c r="AI333" s="35">
        <f>AJ333+AQ333+AT333</f>
        <v>12065562134</v>
      </c>
      <c r="AJ333" s="36">
        <f>SUM(AK333:AP333)</f>
        <v>12065562134</v>
      </c>
      <c r="AK333" s="37">
        <v>2773940990</v>
      </c>
      <c r="AL333" s="38"/>
      <c r="AM333" s="38"/>
      <c r="AN333" s="38"/>
      <c r="AO333" s="37">
        <v>8012543827</v>
      </c>
      <c r="AP333" s="37">
        <v>1279077317</v>
      </c>
      <c r="AQ333" s="36">
        <f>SUM(AR333:AS333)</f>
        <v>0</v>
      </c>
      <c r="AR333" s="38"/>
      <c r="AS333" s="38"/>
      <c r="AT333" s="36">
        <f>AU333</f>
        <v>0</v>
      </c>
      <c r="AU333" s="38"/>
      <c r="AV333" s="35">
        <f>AW333</f>
        <v>3197259516503.147</v>
      </c>
      <c r="AW333" s="36">
        <f>SUM(AX333:AY333)</f>
        <v>3197259516503.147</v>
      </c>
      <c r="AX333" s="37">
        <v>3197259516503.147</v>
      </c>
      <c r="AY333" s="38"/>
      <c r="AZ333" s="39">
        <f>E333-(AI333+AV333)</f>
        <v>0</v>
      </c>
    </row>
    <row r="334" spans="1:52" x14ac:dyDescent="0.25">
      <c r="A334" s="40" t="s">
        <v>694</v>
      </c>
      <c r="B334" s="33" t="s">
        <v>695</v>
      </c>
      <c r="C334" s="34" t="s">
        <v>1152</v>
      </c>
      <c r="D334" s="34" t="s">
        <v>1151</v>
      </c>
      <c r="E334" s="35">
        <f>F334+O334+R334+Z334+AB334+AG334</f>
        <v>1899873935262.3257</v>
      </c>
      <c r="F334" s="36">
        <f>SUM(G334:N334)</f>
        <v>33346944342.7248</v>
      </c>
      <c r="G334" s="37">
        <v>7515454041.8100004</v>
      </c>
      <c r="H334" s="38"/>
      <c r="I334" s="37">
        <v>9490153261.6431999</v>
      </c>
      <c r="J334" s="38"/>
      <c r="K334" s="38"/>
      <c r="L334" s="38"/>
      <c r="M334" s="37">
        <v>16341337039.271601</v>
      </c>
      <c r="N334" s="38"/>
      <c r="O334" s="36">
        <f>SUM(P334:Q334)</f>
        <v>38160524021.029999</v>
      </c>
      <c r="P334" s="37">
        <v>352081150</v>
      </c>
      <c r="Q334" s="37">
        <v>37808442871.029999</v>
      </c>
      <c r="R334" s="36">
        <f>SUM(S334:Y334)</f>
        <v>1684252267736.6179</v>
      </c>
      <c r="S334" s="37">
        <v>141981410445.37</v>
      </c>
      <c r="T334" s="37">
        <v>356296912133.698</v>
      </c>
      <c r="U334" s="37">
        <v>733601493455.89001</v>
      </c>
      <c r="V334" s="37">
        <v>1165299180180.1399</v>
      </c>
      <c r="W334" s="37">
        <v>12559867292.41</v>
      </c>
      <c r="X334" s="37">
        <v>159985065587.39001</v>
      </c>
      <c r="Y334" s="37">
        <v>-885471661358.28003</v>
      </c>
      <c r="Z334" s="36">
        <f>SUM(AA334)</f>
        <v>0</v>
      </c>
      <c r="AA334" s="38"/>
      <c r="AB334" s="36">
        <f>SUM(AC334:AF334)</f>
        <v>144114199161.953</v>
      </c>
      <c r="AC334" s="37">
        <v>3512084745.6199999</v>
      </c>
      <c r="AD334" s="37">
        <v>7010486000</v>
      </c>
      <c r="AE334" s="37">
        <v>4505960636.0100002</v>
      </c>
      <c r="AF334" s="37">
        <v>129085667780.323</v>
      </c>
      <c r="AG334" s="36">
        <f>SUM(AH334)</f>
        <v>0</v>
      </c>
      <c r="AH334" s="38"/>
      <c r="AI334" s="35">
        <f>AJ334+AQ334+AT334</f>
        <v>16262507093.812</v>
      </c>
      <c r="AJ334" s="36">
        <f>SUM(AK334:AP334)</f>
        <v>1732692376.6320002</v>
      </c>
      <c r="AK334" s="37">
        <v>1318133073.2987001</v>
      </c>
      <c r="AL334" s="38"/>
      <c r="AM334" s="38"/>
      <c r="AN334" s="37">
        <v>30249783.333299998</v>
      </c>
      <c r="AO334" s="37">
        <v>384309520</v>
      </c>
      <c r="AP334" s="38"/>
      <c r="AQ334" s="36">
        <f>SUM(AR334:AS334)</f>
        <v>14529814717.18</v>
      </c>
      <c r="AR334" s="38"/>
      <c r="AS334" s="37">
        <v>14529814717.18</v>
      </c>
      <c r="AT334" s="36">
        <f>AU334</f>
        <v>0</v>
      </c>
      <c r="AU334" s="37"/>
      <c r="AV334" s="35">
        <f>AW334</f>
        <v>1883611428168.51</v>
      </c>
      <c r="AW334" s="36">
        <f>SUM(AX334:AY334)</f>
        <v>1883611428168.51</v>
      </c>
      <c r="AX334" s="37">
        <v>1883611428168.51</v>
      </c>
      <c r="AY334" s="38"/>
      <c r="AZ334" s="39">
        <f>E334-(AI334+AV334)</f>
        <v>3.662109375E-3</v>
      </c>
    </row>
    <row r="335" spans="1:52" x14ac:dyDescent="0.25">
      <c r="A335" s="40" t="s">
        <v>696</v>
      </c>
      <c r="B335" s="33" t="s">
        <v>1172</v>
      </c>
      <c r="C335" s="34" t="s">
        <v>1152</v>
      </c>
      <c r="D335" s="34" t="s">
        <v>1151</v>
      </c>
      <c r="E335" s="35">
        <f>F335+O335+R335+Z335+AB335+AG335</f>
        <v>2080408517507.4473</v>
      </c>
      <c r="F335" s="36">
        <f>SUM(G335:N335)</f>
        <v>41449368891.349998</v>
      </c>
      <c r="G335" s="37">
        <v>14469190344.530001</v>
      </c>
      <c r="H335" s="38"/>
      <c r="I335" s="37">
        <v>19087345105.900002</v>
      </c>
      <c r="J335" s="38"/>
      <c r="K335" s="38"/>
      <c r="L335" s="37">
        <v>111166666.67</v>
      </c>
      <c r="M335" s="37">
        <v>7781666774.25</v>
      </c>
      <c r="N335" s="38"/>
      <c r="O335" s="36">
        <f>SUM(P335:Q335)</f>
        <v>53531193721</v>
      </c>
      <c r="P335" s="38"/>
      <c r="Q335" s="37">
        <v>53531193721</v>
      </c>
      <c r="R335" s="36">
        <f>SUM(S335:Y335)</f>
        <v>1935965769572.1189</v>
      </c>
      <c r="S335" s="37">
        <v>282335896550.40002</v>
      </c>
      <c r="T335" s="37">
        <v>388526540166.09003</v>
      </c>
      <c r="U335" s="37">
        <v>822875669515.97009</v>
      </c>
      <c r="V335" s="37">
        <v>1864782121867.52</v>
      </c>
      <c r="W335" s="37">
        <v>30782686375</v>
      </c>
      <c r="X335" s="37">
        <v>6852686338</v>
      </c>
      <c r="Y335" s="37">
        <v>-1460189831240.8611</v>
      </c>
      <c r="Z335" s="36">
        <f>SUM(AA335)</f>
        <v>0</v>
      </c>
      <c r="AA335" s="38"/>
      <c r="AB335" s="36">
        <f>SUM(AC335:AF335)</f>
        <v>49462185322.978394</v>
      </c>
      <c r="AC335" s="37">
        <v>2177901433.1599998</v>
      </c>
      <c r="AD335" s="37">
        <v>1762200000</v>
      </c>
      <c r="AE335" s="37">
        <v>1539456377</v>
      </c>
      <c r="AF335" s="37">
        <v>43982627512.818398</v>
      </c>
      <c r="AG335" s="36">
        <f>SUM(AH335)</f>
        <v>0</v>
      </c>
      <c r="AH335" s="38"/>
      <c r="AI335" s="35">
        <f>AJ335+AQ335+AT335</f>
        <v>43474275191.400002</v>
      </c>
      <c r="AJ335" s="36">
        <f>SUM(AK335:AP335)</f>
        <v>43474275191.400002</v>
      </c>
      <c r="AK335" s="37">
        <v>1651043648</v>
      </c>
      <c r="AL335" s="38"/>
      <c r="AM335" s="38"/>
      <c r="AN335" s="37">
        <v>91828287.5</v>
      </c>
      <c r="AO335" s="37">
        <v>25267331494</v>
      </c>
      <c r="AP335" s="37">
        <v>16464071761.9</v>
      </c>
      <c r="AQ335" s="36">
        <f>SUM(AR335:AS335)</f>
        <v>0</v>
      </c>
      <c r="AR335" s="38"/>
      <c r="AS335" s="38"/>
      <c r="AT335" s="36">
        <f>AU335</f>
        <v>0</v>
      </c>
      <c r="AU335" s="38"/>
      <c r="AV335" s="35">
        <f>AW335</f>
        <v>2036934242316.0474</v>
      </c>
      <c r="AW335" s="36">
        <f>SUM(AX335:AY335)</f>
        <v>2036934242316.0474</v>
      </c>
      <c r="AX335" s="37">
        <v>2036934242316.0474</v>
      </c>
      <c r="AY335" s="38"/>
      <c r="AZ335" s="39">
        <f>E335-(AI335+AV335)</f>
        <v>0</v>
      </c>
    </row>
    <row r="336" spans="1:52" x14ac:dyDescent="0.25">
      <c r="A336" s="40" t="s">
        <v>698</v>
      </c>
      <c r="B336" s="33" t="s">
        <v>699</v>
      </c>
      <c r="C336" s="34" t="s">
        <v>1150</v>
      </c>
      <c r="D336" s="34" t="s">
        <v>1151</v>
      </c>
      <c r="E336" s="35">
        <f>F336+O336+R336+Z336+AB336+AG336</f>
        <v>2590033791770.4795</v>
      </c>
      <c r="F336" s="36">
        <f>SUM(G336:N336)</f>
        <v>622984859755.15002</v>
      </c>
      <c r="G336" s="37">
        <v>571710343685.33997</v>
      </c>
      <c r="H336" s="38"/>
      <c r="I336" s="37">
        <v>20360403215.500004</v>
      </c>
      <c r="J336" s="38"/>
      <c r="K336" s="38"/>
      <c r="L336" s="37">
        <v>8798976434.6599998</v>
      </c>
      <c r="M336" s="37">
        <v>22115136419.650002</v>
      </c>
      <c r="N336" s="38"/>
      <c r="O336" s="36">
        <f>SUM(P336:Q336)</f>
        <v>35627133000.980003</v>
      </c>
      <c r="P336" s="38"/>
      <c r="Q336" s="37">
        <v>35627133000.980003</v>
      </c>
      <c r="R336" s="36">
        <f>SUM(S336:Y336)</f>
        <v>1752165055855.1094</v>
      </c>
      <c r="S336" s="37">
        <v>110019189270</v>
      </c>
      <c r="T336" s="37">
        <v>362411835320.09003</v>
      </c>
      <c r="U336" s="37">
        <v>922573698692.19995</v>
      </c>
      <c r="V336" s="37">
        <v>1301838976581.8</v>
      </c>
      <c r="W336" s="37">
        <v>27298925882.029999</v>
      </c>
      <c r="X336" s="37">
        <v>42944138474.589996</v>
      </c>
      <c r="Y336" s="37">
        <v>-1014921708365.6</v>
      </c>
      <c r="Z336" s="36">
        <f>SUM(AA336)</f>
        <v>0</v>
      </c>
      <c r="AA336" s="38"/>
      <c r="AB336" s="36">
        <f>SUM(AC336:AF336)</f>
        <v>179256743159.23999</v>
      </c>
      <c r="AC336" s="37">
        <v>748403020</v>
      </c>
      <c r="AD336" s="38"/>
      <c r="AE336" s="37">
        <v>379166667</v>
      </c>
      <c r="AF336" s="37">
        <v>178129173472.23999</v>
      </c>
      <c r="AG336" s="36">
        <f>SUM(AH336)</f>
        <v>0</v>
      </c>
      <c r="AH336" s="38"/>
      <c r="AI336" s="35">
        <f>AJ336+AQ336+AT336</f>
        <v>13613048100.85</v>
      </c>
      <c r="AJ336" s="36">
        <f>SUM(AK336:AP336)</f>
        <v>13613048100.85</v>
      </c>
      <c r="AK336" s="37">
        <v>367372612</v>
      </c>
      <c r="AL336" s="38"/>
      <c r="AM336" s="38"/>
      <c r="AN336" s="38"/>
      <c r="AO336" s="37">
        <v>13143479225</v>
      </c>
      <c r="AP336" s="37">
        <v>102196263.84999999</v>
      </c>
      <c r="AQ336" s="36">
        <f>SUM(AR336:AS336)</f>
        <v>0</v>
      </c>
      <c r="AR336" s="38"/>
      <c r="AS336" s="38"/>
      <c r="AT336" s="36">
        <f>AU336</f>
        <v>0</v>
      </c>
      <c r="AU336" s="38"/>
      <c r="AV336" s="35">
        <f>AW336</f>
        <v>0</v>
      </c>
      <c r="AW336" s="36">
        <f>SUM(AX336:AY336)</f>
        <v>0</v>
      </c>
      <c r="AX336" s="38"/>
      <c r="AY336" s="38"/>
      <c r="AZ336" s="39">
        <f>E336-(AI336+AV336)</f>
        <v>2576420743669.6294</v>
      </c>
    </row>
    <row r="337" spans="1:52" x14ac:dyDescent="0.25">
      <c r="A337" s="40" t="s">
        <v>700</v>
      </c>
      <c r="B337" s="33" t="s">
        <v>701</v>
      </c>
      <c r="C337" s="34" t="s">
        <v>1150</v>
      </c>
      <c r="D337" s="34" t="s">
        <v>1151</v>
      </c>
      <c r="E337" s="35">
        <f>F337+O337+R337+Z337+AB337+AG337</f>
        <v>2155490750630.3804</v>
      </c>
      <c r="F337" s="36">
        <f>SUM(G337:N337)</f>
        <v>42050576931.139999</v>
      </c>
      <c r="G337" s="37">
        <v>11088029586.300001</v>
      </c>
      <c r="H337" s="38"/>
      <c r="I337" s="37">
        <v>18623316864.920002</v>
      </c>
      <c r="J337" s="38"/>
      <c r="K337" s="38"/>
      <c r="L337" s="38"/>
      <c r="M337" s="37">
        <v>12339230479.92</v>
      </c>
      <c r="N337" s="38"/>
      <c r="O337" s="36">
        <f>SUM(P337:Q337)</f>
        <v>12108274213.950001</v>
      </c>
      <c r="P337" s="38"/>
      <c r="Q337" s="37">
        <v>12108274213.950001</v>
      </c>
      <c r="R337" s="36">
        <f>SUM(S337:Y337)</f>
        <v>2020256405088.9702</v>
      </c>
      <c r="S337" s="37">
        <v>274494836964.79001</v>
      </c>
      <c r="T337" s="37">
        <v>329534855818.95001</v>
      </c>
      <c r="U337" s="37">
        <v>742769021086.69995</v>
      </c>
      <c r="V337" s="37">
        <v>1277562294985.8301</v>
      </c>
      <c r="W337" s="37">
        <v>17855004143</v>
      </c>
      <c r="X337" s="37">
        <v>70643424255.910004</v>
      </c>
      <c r="Y337" s="37">
        <v>-692603032166.20996</v>
      </c>
      <c r="Z337" s="36">
        <f>SUM(AA337)</f>
        <v>0</v>
      </c>
      <c r="AA337" s="38"/>
      <c r="AB337" s="36">
        <f>SUM(AC337:AF337)</f>
        <v>81075494396.320007</v>
      </c>
      <c r="AC337" s="37">
        <v>69301740.519999996</v>
      </c>
      <c r="AD337" s="38"/>
      <c r="AE337" s="37">
        <v>682979558.70000005</v>
      </c>
      <c r="AF337" s="37">
        <v>80323213097.100006</v>
      </c>
      <c r="AG337" s="36">
        <f>SUM(AH337)</f>
        <v>0</v>
      </c>
      <c r="AH337" s="38"/>
      <c r="AI337" s="35">
        <f>AJ337+AQ337+AT337</f>
        <v>64077395799.069992</v>
      </c>
      <c r="AJ337" s="36">
        <f>SUM(AK337:AP337)</f>
        <v>51367728465.769997</v>
      </c>
      <c r="AK337" s="37">
        <v>302590921</v>
      </c>
      <c r="AL337" s="37">
        <v>154346200.09999999</v>
      </c>
      <c r="AM337" s="37">
        <v>1270966733.3399999</v>
      </c>
      <c r="AN337" s="38"/>
      <c r="AO337" s="37">
        <v>35722614705.199997</v>
      </c>
      <c r="AP337" s="37">
        <v>13917209906.129999</v>
      </c>
      <c r="AQ337" s="36">
        <f>SUM(AR337:AS337)</f>
        <v>12709667333.299999</v>
      </c>
      <c r="AR337" s="37">
        <v>12709667333.299999</v>
      </c>
      <c r="AS337" s="38"/>
      <c r="AT337" s="36">
        <f>AU337</f>
        <v>0</v>
      </c>
      <c r="AU337" s="38"/>
      <c r="AV337" s="35">
        <f>AW337</f>
        <v>2091413354831.3101</v>
      </c>
      <c r="AW337" s="36">
        <f>SUM(AX337:AY337)</f>
        <v>2091413354831.3101</v>
      </c>
      <c r="AX337" s="37">
        <v>2091413354831.3101</v>
      </c>
      <c r="AY337" s="38"/>
      <c r="AZ337" s="39">
        <f>E337-(AI337+AV337)</f>
        <v>0</v>
      </c>
    </row>
    <row r="338" spans="1:52" x14ac:dyDescent="0.25">
      <c r="A338" s="40" t="s">
        <v>702</v>
      </c>
      <c r="B338" s="33" t="s">
        <v>703</v>
      </c>
      <c r="C338" s="34" t="s">
        <v>1152</v>
      </c>
      <c r="D338" s="34" t="s">
        <v>1151</v>
      </c>
      <c r="E338" s="35">
        <f>F338+O338+R338+Z338+AB338+AG338</f>
        <v>2263694433099.6504</v>
      </c>
      <c r="F338" s="36">
        <f>SUM(G338:N338)</f>
        <v>74561081251.701996</v>
      </c>
      <c r="G338" s="37">
        <v>25531742815.431999</v>
      </c>
      <c r="H338" s="38"/>
      <c r="I338" s="37">
        <v>29653747268.960003</v>
      </c>
      <c r="J338" s="38"/>
      <c r="K338" s="38"/>
      <c r="L338" s="38"/>
      <c r="M338" s="37">
        <v>19375591167.310001</v>
      </c>
      <c r="N338" s="38"/>
      <c r="O338" s="36">
        <f>SUM(P338:Q338)</f>
        <v>37796783872.410004</v>
      </c>
      <c r="P338" s="38"/>
      <c r="Q338" s="37">
        <v>37796783872.410004</v>
      </c>
      <c r="R338" s="36">
        <f>SUM(S338:Y338)</f>
        <v>2027215700799.0681</v>
      </c>
      <c r="S338" s="37">
        <v>274275082276</v>
      </c>
      <c r="T338" s="37">
        <v>317044585965.27002</v>
      </c>
      <c r="U338" s="37">
        <v>787495460439.578</v>
      </c>
      <c r="V338" s="37">
        <v>1191174854028.28</v>
      </c>
      <c r="W338" s="37">
        <v>208001015983.17999</v>
      </c>
      <c r="X338" s="37">
        <v>12646955500</v>
      </c>
      <c r="Y338" s="37">
        <v>-763422253393.23999</v>
      </c>
      <c r="Z338" s="36">
        <f>SUM(AA338)</f>
        <v>0</v>
      </c>
      <c r="AA338" s="38"/>
      <c r="AB338" s="36">
        <f>SUM(AC338:AF338)</f>
        <v>124120867176.47</v>
      </c>
      <c r="AC338" s="37">
        <v>1543291436</v>
      </c>
      <c r="AD338" s="38"/>
      <c r="AE338" s="37">
        <v>5444837765.3900003</v>
      </c>
      <c r="AF338" s="37">
        <v>117132737975.08</v>
      </c>
      <c r="AG338" s="36">
        <f>SUM(AH338)</f>
        <v>0</v>
      </c>
      <c r="AH338" s="38"/>
      <c r="AI338" s="35">
        <f>AJ338+AQ338+AT338</f>
        <v>32177934681.560001</v>
      </c>
      <c r="AJ338" s="36">
        <f>SUM(AK338:AP338)</f>
        <v>32177934681.560001</v>
      </c>
      <c r="AK338" s="37">
        <v>1144600031.6500001</v>
      </c>
      <c r="AL338" s="38"/>
      <c r="AM338" s="38"/>
      <c r="AN338" s="37">
        <v>104916666.67</v>
      </c>
      <c r="AO338" s="37">
        <v>3133999648.8099999</v>
      </c>
      <c r="AP338" s="37">
        <v>27794418334.43</v>
      </c>
      <c r="AQ338" s="36">
        <f>SUM(AR338:AS338)</f>
        <v>0</v>
      </c>
      <c r="AR338" s="38"/>
      <c r="AS338" s="38"/>
      <c r="AT338" s="36">
        <f>AU338</f>
        <v>0</v>
      </c>
      <c r="AU338" s="38"/>
      <c r="AV338" s="35">
        <f>AW338</f>
        <v>2231516498418.0898</v>
      </c>
      <c r="AW338" s="36">
        <f>SUM(AX338:AY338)</f>
        <v>2231516498418.0898</v>
      </c>
      <c r="AX338" s="37">
        <v>2231516498418.0898</v>
      </c>
      <c r="AY338" s="38"/>
      <c r="AZ338" s="39">
        <f>E338-(AI338+AV338)</f>
        <v>0</v>
      </c>
    </row>
    <row r="339" spans="1:52" x14ac:dyDescent="0.25">
      <c r="A339" s="40" t="s">
        <v>704</v>
      </c>
      <c r="B339" s="33" t="s">
        <v>705</v>
      </c>
      <c r="C339" s="34" t="s">
        <v>1150</v>
      </c>
      <c r="D339" s="34" t="s">
        <v>1151</v>
      </c>
      <c r="E339" s="35">
        <f>F339+O339+R339+Z339+AB339+AG339</f>
        <v>3608739136960.6401</v>
      </c>
      <c r="F339" s="36">
        <f>SUM(G339:N339)</f>
        <v>1129228949047.0901</v>
      </c>
      <c r="G339" s="37">
        <v>1037673499450.1801</v>
      </c>
      <c r="H339" s="38"/>
      <c r="I339" s="37">
        <v>65321929860.5</v>
      </c>
      <c r="J339" s="38"/>
      <c r="K339" s="38"/>
      <c r="L339" s="37">
        <v>5053139852.0100002</v>
      </c>
      <c r="M339" s="37">
        <v>21180379884.400002</v>
      </c>
      <c r="N339" s="38"/>
      <c r="O339" s="36">
        <f>SUM(P339:Q339)</f>
        <v>138302181285.63</v>
      </c>
      <c r="P339" s="37">
        <v>117526933.48</v>
      </c>
      <c r="Q339" s="37">
        <v>138184654352.14999</v>
      </c>
      <c r="R339" s="36">
        <f>SUM(S339:Y339)</f>
        <v>2065277498512.3701</v>
      </c>
      <c r="S339" s="37">
        <v>544962298543</v>
      </c>
      <c r="T339" s="37">
        <v>433442219476.76001</v>
      </c>
      <c r="U339" s="37">
        <v>596697277659.56006</v>
      </c>
      <c r="V339" s="37">
        <v>1221672649491.4399</v>
      </c>
      <c r="W339" s="37">
        <v>27742673957.93</v>
      </c>
      <c r="X339" s="37">
        <v>113474402598.62</v>
      </c>
      <c r="Y339" s="37">
        <v>-872714023214.93994</v>
      </c>
      <c r="Z339" s="36">
        <f>SUM(AA339)</f>
        <v>0</v>
      </c>
      <c r="AA339" s="38"/>
      <c r="AB339" s="36">
        <f>SUM(AC339:AF339)</f>
        <v>275930508115.54999</v>
      </c>
      <c r="AC339" s="38"/>
      <c r="AD339" s="38"/>
      <c r="AE339" s="37">
        <v>7625999568.1300001</v>
      </c>
      <c r="AF339" s="37">
        <v>268304508547.42001</v>
      </c>
      <c r="AG339" s="36">
        <f>SUM(AH339)</f>
        <v>0</v>
      </c>
      <c r="AH339" s="38"/>
      <c r="AI339" s="35">
        <f>AJ339+AQ339+AT339</f>
        <v>51784111052.360001</v>
      </c>
      <c r="AJ339" s="36">
        <f>SUM(AK339:AP339)</f>
        <v>51784111052.360001</v>
      </c>
      <c r="AK339" s="37">
        <v>233297650</v>
      </c>
      <c r="AL339" s="38"/>
      <c r="AM339" s="37">
        <v>12546003170.15</v>
      </c>
      <c r="AN339" s="37">
        <v>157673500.33000001</v>
      </c>
      <c r="AO339" s="37">
        <v>34538143636.879997</v>
      </c>
      <c r="AP339" s="37">
        <v>4308993095</v>
      </c>
      <c r="AQ339" s="36">
        <f>SUM(AR339:AS339)</f>
        <v>0</v>
      </c>
      <c r="AR339" s="38"/>
      <c r="AS339" s="38"/>
      <c r="AT339" s="36">
        <f>AU339</f>
        <v>0</v>
      </c>
      <c r="AU339" s="38"/>
      <c r="AV339" s="35">
        <f>AW339</f>
        <v>3556955025908.2798</v>
      </c>
      <c r="AW339" s="36">
        <f>SUM(AX339:AY339)</f>
        <v>3556955025908.2798</v>
      </c>
      <c r="AX339" s="37">
        <v>3556955025908.2798</v>
      </c>
      <c r="AY339" s="38"/>
      <c r="AZ339" s="39">
        <f>E339-(AI339+AV339)</f>
        <v>0</v>
      </c>
    </row>
    <row r="340" spans="1:52" x14ac:dyDescent="0.25">
      <c r="A340" s="40" t="s">
        <v>706</v>
      </c>
      <c r="B340" s="33" t="s">
        <v>707</v>
      </c>
      <c r="C340" s="34" t="s">
        <v>1152</v>
      </c>
      <c r="D340" s="34" t="s">
        <v>1151</v>
      </c>
      <c r="E340" s="35">
        <f>F340+O340+R340+Z340+AB340+AG340</f>
        <v>2472322694353.2505</v>
      </c>
      <c r="F340" s="36">
        <f>SUM(G340:N340)</f>
        <v>204094222865.53998</v>
      </c>
      <c r="G340" s="37">
        <v>138995122489.17999</v>
      </c>
      <c r="H340" s="38"/>
      <c r="I340" s="37">
        <v>33000903047.34</v>
      </c>
      <c r="J340" s="38"/>
      <c r="K340" s="38"/>
      <c r="L340" s="37">
        <v>361342939.83999997</v>
      </c>
      <c r="M340" s="37">
        <v>31736854389.18</v>
      </c>
      <c r="N340" s="38"/>
      <c r="O340" s="36">
        <f>SUM(P340:Q340)</f>
        <v>30196947650.669998</v>
      </c>
      <c r="P340" s="38"/>
      <c r="Q340" s="37">
        <v>30196947650.669998</v>
      </c>
      <c r="R340" s="36">
        <f>SUM(S340:Y340)</f>
        <v>2138086623982.5701</v>
      </c>
      <c r="S340" s="37">
        <v>459709214576.75</v>
      </c>
      <c r="T340" s="37">
        <v>648895753640.42004</v>
      </c>
      <c r="U340" s="37">
        <v>891351165089.40002</v>
      </c>
      <c r="V340" s="37">
        <v>1081526832712.6</v>
      </c>
      <c r="W340" s="37">
        <v>36842947660.940002</v>
      </c>
      <c r="X340" s="37">
        <v>70473758862.160004</v>
      </c>
      <c r="Y340" s="37">
        <v>-1050713048559.7</v>
      </c>
      <c r="Z340" s="36">
        <f>SUM(AA340)</f>
        <v>0</v>
      </c>
      <c r="AA340" s="38"/>
      <c r="AB340" s="36">
        <f>SUM(AC340:AF340)</f>
        <v>99944899854.470001</v>
      </c>
      <c r="AC340" s="37">
        <v>2674964510.8099999</v>
      </c>
      <c r="AD340" s="38"/>
      <c r="AE340" s="37">
        <v>3485486691</v>
      </c>
      <c r="AF340" s="37">
        <v>93784448652.660004</v>
      </c>
      <c r="AG340" s="36">
        <f>SUM(AH340)</f>
        <v>0</v>
      </c>
      <c r="AH340" s="38"/>
      <c r="AI340" s="35">
        <f>AJ340+AQ340+AT340</f>
        <v>78743626591.600006</v>
      </c>
      <c r="AJ340" s="36">
        <f>SUM(AK340:AP340)</f>
        <v>75249397590.600006</v>
      </c>
      <c r="AK340" s="37">
        <v>18357237.27</v>
      </c>
      <c r="AL340" s="38"/>
      <c r="AM340" s="37">
        <v>1400000000</v>
      </c>
      <c r="AN340" s="37">
        <v>60534100</v>
      </c>
      <c r="AO340" s="37">
        <v>48705137666.330002</v>
      </c>
      <c r="AP340" s="37">
        <v>25065368587</v>
      </c>
      <c r="AQ340" s="36">
        <f>SUM(AR340:AS340)</f>
        <v>3494229001</v>
      </c>
      <c r="AR340" s="38"/>
      <c r="AS340" s="37">
        <v>3494229001</v>
      </c>
      <c r="AT340" s="36">
        <f>AU340</f>
        <v>0</v>
      </c>
      <c r="AU340" s="37"/>
      <c r="AV340" s="35">
        <f>AW340</f>
        <v>2393579067761.5498</v>
      </c>
      <c r="AW340" s="36">
        <f>SUM(AX340:AY340)</f>
        <v>2393579067761.5498</v>
      </c>
      <c r="AX340" s="37">
        <v>2382137750080.8398</v>
      </c>
      <c r="AY340" s="37">
        <v>11441317680.709999</v>
      </c>
      <c r="AZ340" s="39">
        <f>E340-(AI340+AV340)</f>
        <v>0.1005859375</v>
      </c>
    </row>
    <row r="341" spans="1:52" x14ac:dyDescent="0.25">
      <c r="A341" s="45" t="s">
        <v>708</v>
      </c>
      <c r="B341" s="33" t="s">
        <v>709</v>
      </c>
      <c r="C341" s="34" t="s">
        <v>1150</v>
      </c>
      <c r="D341" s="34" t="s">
        <v>1151</v>
      </c>
      <c r="E341" s="35">
        <f>F341+O341+R341+Z341+AB341+AG341</f>
        <v>1909554728462.7883</v>
      </c>
      <c r="F341" s="36">
        <f>SUM(G341:N341)</f>
        <v>66755578185.334999</v>
      </c>
      <c r="G341" s="37">
        <v>34009232277.209999</v>
      </c>
      <c r="H341" s="38"/>
      <c r="I341" s="37">
        <v>23663104934.955002</v>
      </c>
      <c r="J341" s="37">
        <v>194873735.5</v>
      </c>
      <c r="K341" s="38"/>
      <c r="L341" s="38"/>
      <c r="M341" s="37">
        <v>8888367237.6700001</v>
      </c>
      <c r="N341" s="38"/>
      <c r="O341" s="36">
        <f>SUM(P341:Q341)</f>
        <v>35303432629.309998</v>
      </c>
      <c r="P341" s="37">
        <v>339861547.22000003</v>
      </c>
      <c r="Q341" s="37">
        <v>34963571082.089996</v>
      </c>
      <c r="R341" s="36">
        <f>SUM(S341:Y341)</f>
        <v>1764804880350.77</v>
      </c>
      <c r="S341" s="37">
        <v>182715782480</v>
      </c>
      <c r="T341" s="37">
        <v>436834715879.79999</v>
      </c>
      <c r="U341" s="37">
        <v>711719444196.68994</v>
      </c>
      <c r="V341" s="37">
        <v>1349492293302.28</v>
      </c>
      <c r="W341" s="37">
        <v>31562358009</v>
      </c>
      <c r="X341" s="37">
        <v>56203639901</v>
      </c>
      <c r="Y341" s="37">
        <v>-1003723353418</v>
      </c>
      <c r="Z341" s="36">
        <f>SUM(AA341)</f>
        <v>0</v>
      </c>
      <c r="AA341" s="38"/>
      <c r="AB341" s="36">
        <f>SUM(AC341:AF341)</f>
        <v>42690837297.373398</v>
      </c>
      <c r="AC341" s="37">
        <v>8681728173.1900005</v>
      </c>
      <c r="AD341" s="38"/>
      <c r="AE341" s="37">
        <v>2439277213.3333998</v>
      </c>
      <c r="AF341" s="37">
        <v>31569831910.849998</v>
      </c>
      <c r="AG341" s="36">
        <f>SUM(AH341)</f>
        <v>0</v>
      </c>
      <c r="AH341" s="38"/>
      <c r="AI341" s="35">
        <f>AJ341+AQ341+AT341</f>
        <v>21762414192.720001</v>
      </c>
      <c r="AJ341" s="36">
        <f>SUM(AK341:AP341)</f>
        <v>21762414192.720001</v>
      </c>
      <c r="AK341" s="37">
        <v>234369845.72</v>
      </c>
      <c r="AL341" s="38"/>
      <c r="AM341" s="38"/>
      <c r="AN341" s="38"/>
      <c r="AO341" s="37">
        <v>3628557104</v>
      </c>
      <c r="AP341" s="37">
        <v>17899487243</v>
      </c>
      <c r="AQ341" s="36">
        <f>SUM(AR341:AS341)</f>
        <v>0</v>
      </c>
      <c r="AR341" s="38"/>
      <c r="AS341" s="38"/>
      <c r="AT341" s="36">
        <f>AU341</f>
        <v>0</v>
      </c>
      <c r="AU341" s="38"/>
      <c r="AV341" s="35">
        <f>AW341</f>
        <v>1887792314270.0649</v>
      </c>
      <c r="AW341" s="36">
        <f>SUM(AX341:AY341)</f>
        <v>1887792314270.0649</v>
      </c>
      <c r="AX341" s="37">
        <v>1887792314270.0649</v>
      </c>
      <c r="AY341" s="38"/>
      <c r="AZ341" s="39">
        <f>E341-(AI341+AV341)</f>
        <v>3.41796875E-3</v>
      </c>
    </row>
    <row r="342" spans="1:52" x14ac:dyDescent="0.25">
      <c r="A342" s="45" t="s">
        <v>710</v>
      </c>
      <c r="B342" s="33" t="s">
        <v>711</v>
      </c>
      <c r="C342" s="34" t="s">
        <v>1150</v>
      </c>
      <c r="D342" s="34" t="s">
        <v>1151</v>
      </c>
      <c r="E342" s="35">
        <f>F342+O342+R342+Z342+AB342+AG342</f>
        <v>2071109676694.0598</v>
      </c>
      <c r="F342" s="36">
        <f>SUM(G342:N342)</f>
        <v>629739807750.53003</v>
      </c>
      <c r="G342" s="37">
        <v>600854699816.27002</v>
      </c>
      <c r="H342" s="38"/>
      <c r="I342" s="37">
        <v>17234668048.799999</v>
      </c>
      <c r="J342" s="38"/>
      <c r="K342" s="38"/>
      <c r="L342" s="37">
        <v>382439936.45999998</v>
      </c>
      <c r="M342" s="37">
        <v>11267999949</v>
      </c>
      <c r="N342" s="38"/>
      <c r="O342" s="36">
        <f>SUM(P342:Q342)</f>
        <v>6695215606</v>
      </c>
      <c r="P342" s="38"/>
      <c r="Q342" s="37">
        <v>6695215606</v>
      </c>
      <c r="R342" s="36">
        <f>SUM(S342:Y342)</f>
        <v>1261999433974.6099</v>
      </c>
      <c r="S342" s="37">
        <v>117545279887.92</v>
      </c>
      <c r="T342" s="37">
        <v>363431315425.83002</v>
      </c>
      <c r="U342" s="37">
        <v>551214114981.72998</v>
      </c>
      <c r="V342" s="37">
        <v>1066271508018.95</v>
      </c>
      <c r="W342" s="37">
        <v>25891354437</v>
      </c>
      <c r="X342" s="37">
        <v>64919695192</v>
      </c>
      <c r="Y342" s="37">
        <v>-927273833968.81995</v>
      </c>
      <c r="Z342" s="36">
        <f>SUM(AA342)</f>
        <v>0</v>
      </c>
      <c r="AA342" s="38"/>
      <c r="AB342" s="36">
        <f>SUM(AC342:AF342)</f>
        <v>172675219362.92001</v>
      </c>
      <c r="AC342" s="38"/>
      <c r="AD342" s="38"/>
      <c r="AE342" s="37">
        <v>18677083</v>
      </c>
      <c r="AF342" s="37">
        <v>172656542279.92001</v>
      </c>
      <c r="AG342" s="36">
        <f>SUM(AH342)</f>
        <v>0</v>
      </c>
      <c r="AH342" s="38"/>
      <c r="AI342" s="35">
        <f>AJ342+AQ342+AT342</f>
        <v>33334870756.649998</v>
      </c>
      <c r="AJ342" s="36">
        <f>SUM(AK342:AP342)</f>
        <v>33334870756.649998</v>
      </c>
      <c r="AK342" s="37">
        <v>140008046.63999999</v>
      </c>
      <c r="AL342" s="38"/>
      <c r="AM342" s="38"/>
      <c r="AN342" s="37">
        <v>4223333.34</v>
      </c>
      <c r="AO342" s="37">
        <v>33165141456.669998</v>
      </c>
      <c r="AP342" s="37">
        <v>25497920</v>
      </c>
      <c r="AQ342" s="36">
        <f>SUM(AR342:AS342)</f>
        <v>0</v>
      </c>
      <c r="AR342" s="38"/>
      <c r="AS342" s="38"/>
      <c r="AT342" s="36">
        <f>AU342</f>
        <v>0</v>
      </c>
      <c r="AU342" s="38"/>
      <c r="AV342" s="35">
        <f>AW342</f>
        <v>2037774805937.4099</v>
      </c>
      <c r="AW342" s="36">
        <f>SUM(AX342:AY342)</f>
        <v>2037774805937.4099</v>
      </c>
      <c r="AX342" s="37">
        <v>2037774805937.4099</v>
      </c>
      <c r="AY342" s="38"/>
      <c r="AZ342" s="39">
        <f>E342-(AI342+AV342)</f>
        <v>0</v>
      </c>
    </row>
    <row r="343" spans="1:52" x14ac:dyDescent="0.25">
      <c r="A343" s="45" t="s">
        <v>712</v>
      </c>
      <c r="B343" s="33" t="s">
        <v>713</v>
      </c>
      <c r="C343" s="34" t="s">
        <v>1150</v>
      </c>
      <c r="D343" s="34" t="s">
        <v>1151</v>
      </c>
      <c r="E343" s="35">
        <f>F343+O343+R343+Z343+AB343+AG343</f>
        <v>1104959392209.3999</v>
      </c>
      <c r="F343" s="36">
        <f>SUM(G343:N343)</f>
        <v>15830854224</v>
      </c>
      <c r="G343" s="37">
        <v>7626975894.4200001</v>
      </c>
      <c r="H343" s="38"/>
      <c r="I343" s="37">
        <v>1260023014.6699998</v>
      </c>
      <c r="J343" s="38"/>
      <c r="K343" s="38"/>
      <c r="L343" s="38"/>
      <c r="M343" s="37">
        <v>6943855314.9099998</v>
      </c>
      <c r="N343" s="38"/>
      <c r="O343" s="36">
        <f>SUM(P343:Q343)</f>
        <v>16819456122</v>
      </c>
      <c r="P343" s="38"/>
      <c r="Q343" s="37">
        <v>16819456122</v>
      </c>
      <c r="R343" s="36">
        <f>SUM(S343:Y343)</f>
        <v>989971233547.84985</v>
      </c>
      <c r="S343" s="37">
        <v>90155637868.079895</v>
      </c>
      <c r="T343" s="37">
        <v>205400238681.20001</v>
      </c>
      <c r="U343" s="37">
        <v>349691389770.86987</v>
      </c>
      <c r="V343" s="37">
        <v>599131280646.63</v>
      </c>
      <c r="W343" s="37">
        <v>3355077189.1199999</v>
      </c>
      <c r="X343" s="37">
        <v>82689160796.470001</v>
      </c>
      <c r="Y343" s="37">
        <v>-340451551404.52002</v>
      </c>
      <c r="Z343" s="36">
        <f>SUM(AA343)</f>
        <v>0</v>
      </c>
      <c r="AA343" s="38"/>
      <c r="AB343" s="36">
        <f>SUM(AC343:AF343)</f>
        <v>82337848315.550003</v>
      </c>
      <c r="AC343" s="38"/>
      <c r="AD343" s="38"/>
      <c r="AE343" s="37">
        <v>11395889454</v>
      </c>
      <c r="AF343" s="37">
        <v>70941958861.550003</v>
      </c>
      <c r="AG343" s="36">
        <f>SUM(AH343)</f>
        <v>0</v>
      </c>
      <c r="AH343" s="38"/>
      <c r="AI343" s="35">
        <f>AJ343+AQ343+AT343</f>
        <v>4990035277.75</v>
      </c>
      <c r="AJ343" s="36">
        <f>SUM(AK343:AP343)</f>
        <v>4990035277.75</v>
      </c>
      <c r="AK343" s="37">
        <v>3931691862.75</v>
      </c>
      <c r="AL343" s="38"/>
      <c r="AM343" s="38"/>
      <c r="AN343" s="38"/>
      <c r="AO343" s="38"/>
      <c r="AP343" s="37">
        <v>1058343415</v>
      </c>
      <c r="AQ343" s="36">
        <f>SUM(AR343:AS343)</f>
        <v>0</v>
      </c>
      <c r="AR343" s="38"/>
      <c r="AS343" s="38"/>
      <c r="AT343" s="36">
        <f>AU343</f>
        <v>0</v>
      </c>
      <c r="AU343" s="38"/>
      <c r="AV343" s="35">
        <f>AW343</f>
        <v>1099969356931.647</v>
      </c>
      <c r="AW343" s="36">
        <f>SUM(AX343:AY343)</f>
        <v>1099969356931.647</v>
      </c>
      <c r="AX343" s="37">
        <v>1099969356931.647</v>
      </c>
      <c r="AY343" s="38"/>
      <c r="AZ343" s="39">
        <f>E343-(AI343+AV343)</f>
        <v>2.9296875E-3</v>
      </c>
    </row>
    <row r="344" spans="1:52" x14ac:dyDescent="0.25">
      <c r="A344" s="32" t="s">
        <v>714</v>
      </c>
      <c r="B344" s="33" t="s">
        <v>715</v>
      </c>
      <c r="C344" s="34" t="s">
        <v>1150</v>
      </c>
      <c r="D344" s="34" t="s">
        <v>1151</v>
      </c>
      <c r="E344" s="35">
        <f>F344+O344+R344+Z344+AB344+AG344</f>
        <v>1631293748936.6221</v>
      </c>
      <c r="F344" s="36">
        <f>SUM(G344:N344)</f>
        <v>19437197710.263901</v>
      </c>
      <c r="G344" s="37">
        <v>4441873158.1319008</v>
      </c>
      <c r="H344" s="38"/>
      <c r="I344" s="37">
        <v>5058854214.4820004</v>
      </c>
      <c r="J344" s="38"/>
      <c r="K344" s="38"/>
      <c r="L344" s="38"/>
      <c r="M344" s="37">
        <v>9936470337.6499996</v>
      </c>
      <c r="N344" s="38"/>
      <c r="O344" s="36">
        <f>SUM(P344:Q344)</f>
        <v>17686197963</v>
      </c>
      <c r="P344" s="38"/>
      <c r="Q344" s="37">
        <v>17686197963</v>
      </c>
      <c r="R344" s="36">
        <f>SUM(S344:Y344)</f>
        <v>1511682093036.5781</v>
      </c>
      <c r="S344" s="37">
        <v>86812040029</v>
      </c>
      <c r="T344" s="37">
        <v>278659477733.17999</v>
      </c>
      <c r="U344" s="37">
        <v>517017187323.59998</v>
      </c>
      <c r="V344" s="37">
        <v>1102171800339.8</v>
      </c>
      <c r="W344" s="37">
        <v>12756994997</v>
      </c>
      <c r="X344" s="37">
        <v>63896586948.998001</v>
      </c>
      <c r="Y344" s="37">
        <v>-549631994335</v>
      </c>
      <c r="Z344" s="36">
        <f>SUM(AA344)</f>
        <v>0</v>
      </c>
      <c r="AA344" s="38"/>
      <c r="AB344" s="36">
        <f>SUM(AC344:AF344)</f>
        <v>82488260226.779999</v>
      </c>
      <c r="AC344" s="37">
        <v>499006633</v>
      </c>
      <c r="AD344" s="38"/>
      <c r="AE344" s="37">
        <v>1580682080</v>
      </c>
      <c r="AF344" s="37">
        <v>80408571513.779999</v>
      </c>
      <c r="AG344" s="36">
        <f>SUM(AH344)</f>
        <v>0</v>
      </c>
      <c r="AH344" s="38"/>
      <c r="AI344" s="35">
        <f>AJ344+AQ344+AT344</f>
        <v>19635609106.200001</v>
      </c>
      <c r="AJ344" s="36">
        <f>SUM(AK344:AP344)</f>
        <v>19635609106.200001</v>
      </c>
      <c r="AK344" s="37">
        <v>35095776</v>
      </c>
      <c r="AL344" s="38"/>
      <c r="AM344" s="38"/>
      <c r="AN344" s="38"/>
      <c r="AO344" s="37">
        <v>3621271856</v>
      </c>
      <c r="AP344" s="37">
        <v>15979241474.200001</v>
      </c>
      <c r="AQ344" s="36">
        <f>SUM(AR344:AS344)</f>
        <v>0</v>
      </c>
      <c r="AR344" s="38"/>
      <c r="AS344" s="38"/>
      <c r="AT344" s="36">
        <f>AU344</f>
        <v>0</v>
      </c>
      <c r="AU344" s="38"/>
      <c r="AV344" s="35">
        <f>AW344</f>
        <v>1611658139830.3999</v>
      </c>
      <c r="AW344" s="36">
        <f>SUM(AX344:AY344)</f>
        <v>1611658139830.3999</v>
      </c>
      <c r="AX344" s="37">
        <v>1611658139830.3999</v>
      </c>
      <c r="AY344" s="38"/>
      <c r="AZ344" s="39">
        <f>E344-(AI344+AV344)</f>
        <v>2.2216796875E-2</v>
      </c>
    </row>
    <row r="345" spans="1:52" x14ac:dyDescent="0.25">
      <c r="A345" s="32" t="s">
        <v>716</v>
      </c>
      <c r="B345" s="33" t="s">
        <v>1173</v>
      </c>
      <c r="C345" s="34" t="s">
        <v>1152</v>
      </c>
      <c r="D345" s="34" t="s">
        <v>1151</v>
      </c>
      <c r="E345" s="35">
        <f>F345+O345+R345+Z345+AB345+AG345</f>
        <v>17870554066244.539</v>
      </c>
      <c r="F345" s="36">
        <f>SUM(G345:N345)</f>
        <v>277031679840.98999</v>
      </c>
      <c r="G345" s="37">
        <v>75184183089.889999</v>
      </c>
      <c r="H345" s="38"/>
      <c r="I345" s="37">
        <v>117613851270.77</v>
      </c>
      <c r="J345" s="38"/>
      <c r="K345" s="38"/>
      <c r="L345" s="37">
        <v>818386083.03999996</v>
      </c>
      <c r="M345" s="37">
        <v>83415259397.289993</v>
      </c>
      <c r="N345" s="38"/>
      <c r="O345" s="36">
        <f>SUM(P345:Q345)</f>
        <v>1229579728766.7</v>
      </c>
      <c r="P345" s="38"/>
      <c r="Q345" s="37">
        <v>1229579728766.7</v>
      </c>
      <c r="R345" s="36">
        <f>SUM(S345:Y345)</f>
        <v>16003767948422.988</v>
      </c>
      <c r="S345" s="37">
        <v>7547507931059</v>
      </c>
      <c r="T345" s="37">
        <v>2354696198490.7998</v>
      </c>
      <c r="U345" s="37">
        <v>5597004530828.2998</v>
      </c>
      <c r="V345" s="37">
        <v>7339519431320.7002</v>
      </c>
      <c r="W345" s="37">
        <v>306632027360.15002</v>
      </c>
      <c r="X345" s="37">
        <v>711656972094.33997</v>
      </c>
      <c r="Y345" s="37">
        <v>-7853249142730.2998</v>
      </c>
      <c r="Z345" s="36">
        <f>SUM(AA345)</f>
        <v>0</v>
      </c>
      <c r="AA345" s="38"/>
      <c r="AB345" s="36">
        <f>SUM(AC345:AF345)</f>
        <v>360174709213.85999</v>
      </c>
      <c r="AC345" s="38"/>
      <c r="AD345" s="37">
        <v>56600000000</v>
      </c>
      <c r="AE345" s="37">
        <v>33356285366.049999</v>
      </c>
      <c r="AF345" s="37">
        <v>270218423847.81</v>
      </c>
      <c r="AG345" s="36">
        <f>SUM(AH345)</f>
        <v>0</v>
      </c>
      <c r="AH345" s="38"/>
      <c r="AI345" s="35">
        <f>AJ345+AQ345+AT345</f>
        <v>488641243032.27997</v>
      </c>
      <c r="AJ345" s="36">
        <f>SUM(AK345:AP345)</f>
        <v>470141243032.27997</v>
      </c>
      <c r="AK345" s="37">
        <v>3119901295.4000001</v>
      </c>
      <c r="AL345" s="38"/>
      <c r="AM345" s="38"/>
      <c r="AN345" s="37">
        <v>4166847033.1599998</v>
      </c>
      <c r="AO345" s="37">
        <v>462796710203.71997</v>
      </c>
      <c r="AP345" s="37">
        <v>57784500</v>
      </c>
      <c r="AQ345" s="36">
        <f>SUM(AR345:AS345)</f>
        <v>18500000000</v>
      </c>
      <c r="AR345" s="37">
        <v>18500000000</v>
      </c>
      <c r="AS345" s="38"/>
      <c r="AT345" s="36">
        <f>AU345</f>
        <v>0</v>
      </c>
      <c r="AU345" s="38"/>
      <c r="AV345" s="35">
        <f>AW345</f>
        <v>17381912823212</v>
      </c>
      <c r="AW345" s="36">
        <f>SUM(AX345:AY345)</f>
        <v>17381912823212</v>
      </c>
      <c r="AX345" s="37">
        <v>17381912823212</v>
      </c>
      <c r="AY345" s="38"/>
      <c r="AZ345" s="39">
        <f>E345-(AI345+AV345)</f>
        <v>0.2578125</v>
      </c>
    </row>
    <row r="346" spans="1:52" x14ac:dyDescent="0.25">
      <c r="A346" s="40" t="s">
        <v>717</v>
      </c>
      <c r="B346" s="33" t="s">
        <v>718</v>
      </c>
      <c r="C346" s="34" t="s">
        <v>1152</v>
      </c>
      <c r="D346" s="34" t="s">
        <v>1154</v>
      </c>
      <c r="E346" s="41">
        <f>F346+O346+R346+Z346+AB346+AG346</f>
        <v>2190597915092.73</v>
      </c>
      <c r="F346" s="42">
        <f>SUM(G346:N346)</f>
        <v>49799064249.179993</v>
      </c>
      <c r="G346" s="43">
        <v>7061061190.7200003</v>
      </c>
      <c r="H346" s="43"/>
      <c r="I346" s="43">
        <v>8075574101.0600004</v>
      </c>
      <c r="J346" s="43">
        <v>23128100027.419998</v>
      </c>
      <c r="K346" s="43"/>
      <c r="L346" s="43"/>
      <c r="M346" s="43">
        <v>11534328929.98</v>
      </c>
      <c r="N346" s="43"/>
      <c r="O346" s="42">
        <f>SUM(P346:Q346)</f>
        <v>22861406054.59</v>
      </c>
      <c r="P346" s="43">
        <v>321183200</v>
      </c>
      <c r="Q346" s="43">
        <v>22540222854.59</v>
      </c>
      <c r="R346" s="42">
        <f>SUM(S346:Y346)</f>
        <v>2092437741165.54</v>
      </c>
      <c r="S346" s="43">
        <v>634942224280</v>
      </c>
      <c r="T346" s="43">
        <v>396615039693.90997</v>
      </c>
      <c r="U346" s="43">
        <v>750778488955.66003</v>
      </c>
      <c r="V346" s="43">
        <v>1465288123641</v>
      </c>
      <c r="W346" s="43">
        <v>25199883256.599998</v>
      </c>
      <c r="X346" s="43">
        <v>848945000</v>
      </c>
      <c r="Y346" s="43">
        <v>-1181234963661.6299</v>
      </c>
      <c r="Z346" s="42">
        <f>SUM(AA346)</f>
        <v>0</v>
      </c>
      <c r="AA346" s="43"/>
      <c r="AB346" s="42">
        <f>SUM(AC346:AF346)</f>
        <v>25499703623.419998</v>
      </c>
      <c r="AC346" s="43"/>
      <c r="AD346" s="43">
        <v>10096440474</v>
      </c>
      <c r="AE346" s="43">
        <v>658317206</v>
      </c>
      <c r="AF346" s="43">
        <v>14744945943.42</v>
      </c>
      <c r="AG346" s="42">
        <f>SUM(AH346)</f>
        <v>0</v>
      </c>
      <c r="AH346" s="43"/>
      <c r="AI346" s="41">
        <f>AJ346+AQ346+AT346</f>
        <v>49903337529.910004</v>
      </c>
      <c r="AJ346" s="42">
        <f>SUM(AK346:AP346)</f>
        <v>49903337529.910004</v>
      </c>
      <c r="AK346" s="43">
        <v>10909144</v>
      </c>
      <c r="AL346" s="43"/>
      <c r="AM346" s="43"/>
      <c r="AN346" s="43">
        <v>533902915.91000003</v>
      </c>
      <c r="AO346" s="43">
        <v>26819567284</v>
      </c>
      <c r="AP346" s="43">
        <v>22538958186</v>
      </c>
      <c r="AQ346" s="42">
        <f>SUM(AR346:AS346)</f>
        <v>0</v>
      </c>
      <c r="AR346" s="43"/>
      <c r="AS346" s="43"/>
      <c r="AT346" s="42">
        <f>AU346</f>
        <v>0</v>
      </c>
      <c r="AU346" s="43"/>
      <c r="AV346" s="41">
        <f>AW346</f>
        <v>2140694577562.8201</v>
      </c>
      <c r="AW346" s="42">
        <f>SUM(AX346:AY346)</f>
        <v>2140694577562.8201</v>
      </c>
      <c r="AX346" s="43">
        <v>2140694577562.8201</v>
      </c>
      <c r="AY346" s="43"/>
      <c r="AZ346" s="39">
        <f>E346-(AI346+AV346)</f>
        <v>0</v>
      </c>
    </row>
    <row r="347" spans="1:52" x14ac:dyDescent="0.25">
      <c r="A347" s="40" t="s">
        <v>719</v>
      </c>
      <c r="B347" s="33" t="s">
        <v>720</v>
      </c>
      <c r="C347" s="34" t="s">
        <v>1152</v>
      </c>
      <c r="D347" s="34" t="s">
        <v>1151</v>
      </c>
      <c r="E347" s="35">
        <f>F347+O347+R347+Z347+AB347+AG347</f>
        <v>2235575053820.7896</v>
      </c>
      <c r="F347" s="36">
        <f>SUM(G347:N347)</f>
        <v>134154907149.73</v>
      </c>
      <c r="G347" s="37">
        <v>84505156967.350006</v>
      </c>
      <c r="H347" s="37">
        <v>1256387360.2</v>
      </c>
      <c r="I347" s="37">
        <v>38623557523.719994</v>
      </c>
      <c r="J347" s="38"/>
      <c r="K347" s="38"/>
      <c r="L347" s="37">
        <v>147050423.83000001</v>
      </c>
      <c r="M347" s="37">
        <v>9622754874.6299992</v>
      </c>
      <c r="N347" s="38"/>
      <c r="O347" s="36">
        <f>SUM(P347:Q347)</f>
        <v>65774938110</v>
      </c>
      <c r="P347" s="37">
        <v>160105590</v>
      </c>
      <c r="Q347" s="37">
        <v>65614832520</v>
      </c>
      <c r="R347" s="36">
        <f>SUM(S347:Y347)</f>
        <v>1901701758843.1995</v>
      </c>
      <c r="S347" s="37">
        <v>349533326252.81</v>
      </c>
      <c r="T347" s="37">
        <v>355335124170.69</v>
      </c>
      <c r="U347" s="37">
        <v>698040418572.92004</v>
      </c>
      <c r="V347" s="37">
        <v>1897611650892.73</v>
      </c>
      <c r="W347" s="37">
        <v>78973676281.759995</v>
      </c>
      <c r="X347" s="37">
        <v>22450936905.009998</v>
      </c>
      <c r="Y347" s="37">
        <v>-1500243374232.72</v>
      </c>
      <c r="Z347" s="36">
        <f>SUM(AA347)</f>
        <v>0</v>
      </c>
      <c r="AA347" s="38"/>
      <c r="AB347" s="36">
        <f>SUM(AC347:AF347)</f>
        <v>133943449717.86</v>
      </c>
      <c r="AC347" s="37">
        <v>804711768</v>
      </c>
      <c r="AD347" s="38"/>
      <c r="AE347" s="37">
        <v>828301331</v>
      </c>
      <c r="AF347" s="37">
        <v>132310436618.86</v>
      </c>
      <c r="AG347" s="36">
        <f>SUM(AH347)</f>
        <v>0</v>
      </c>
      <c r="AH347" s="38"/>
      <c r="AI347" s="35">
        <f>AJ347+AQ347+AT347</f>
        <v>64136590573.93</v>
      </c>
      <c r="AJ347" s="36">
        <f>SUM(AK347:AP347)</f>
        <v>39712340459.75</v>
      </c>
      <c r="AK347" s="38"/>
      <c r="AL347" s="37">
        <v>2454813533.8400002</v>
      </c>
      <c r="AM347" s="37">
        <v>3053031264.2600002</v>
      </c>
      <c r="AN347" s="37">
        <v>861721266.38</v>
      </c>
      <c r="AO347" s="37">
        <v>15659827162.530001</v>
      </c>
      <c r="AP347" s="37">
        <v>17682947232.740002</v>
      </c>
      <c r="AQ347" s="36">
        <f>SUM(AR347:AS347)</f>
        <v>24424250114.18</v>
      </c>
      <c r="AR347" s="37">
        <v>24424250114.18</v>
      </c>
      <c r="AS347" s="38"/>
      <c r="AT347" s="36">
        <f>AU347</f>
        <v>0</v>
      </c>
      <c r="AU347" s="38"/>
      <c r="AV347" s="35">
        <f>AW347</f>
        <v>2171438463246.8599</v>
      </c>
      <c r="AW347" s="36">
        <f>SUM(AX347:AY347)</f>
        <v>2171438463246.8599</v>
      </c>
      <c r="AX347" s="37">
        <v>2171438463246.8599</v>
      </c>
      <c r="AY347" s="38"/>
      <c r="AZ347" s="39">
        <f>E347-(AI347+AV347)</f>
        <v>0</v>
      </c>
    </row>
    <row r="348" spans="1:52" x14ac:dyDescent="0.25">
      <c r="A348" s="40" t="s">
        <v>721</v>
      </c>
      <c r="B348" s="33" t="s">
        <v>722</v>
      </c>
      <c r="C348" s="34" t="s">
        <v>1152</v>
      </c>
      <c r="D348" s="34" t="s">
        <v>1151</v>
      </c>
      <c r="E348" s="35">
        <f>F348+O348+R348+Z348+AB348+AG348</f>
        <v>2855437813211.7896</v>
      </c>
      <c r="F348" s="36">
        <f>SUM(G348:N348)</f>
        <v>274778347546.36002</v>
      </c>
      <c r="G348" s="37">
        <v>163496504794.66</v>
      </c>
      <c r="H348" s="38"/>
      <c r="I348" s="37">
        <v>86606339463.700012</v>
      </c>
      <c r="J348" s="38"/>
      <c r="K348" s="38"/>
      <c r="L348" s="38"/>
      <c r="M348" s="37">
        <v>24675503288</v>
      </c>
      <c r="N348" s="38"/>
      <c r="O348" s="36">
        <f>SUM(P348:Q348)</f>
        <v>48451290983.93</v>
      </c>
      <c r="P348" s="38"/>
      <c r="Q348" s="37">
        <v>48451290983.93</v>
      </c>
      <c r="R348" s="36">
        <f>SUM(S348:Y348)</f>
        <v>2396633806989.6396</v>
      </c>
      <c r="S348" s="37">
        <v>594708766417.26001</v>
      </c>
      <c r="T348" s="37">
        <v>494817514290</v>
      </c>
      <c r="U348" s="37">
        <v>1102420425452.6299</v>
      </c>
      <c r="V348" s="37">
        <v>1949367719658.8301</v>
      </c>
      <c r="W348" s="37">
        <v>53911780873.68</v>
      </c>
      <c r="X348" s="37">
        <v>26754077401</v>
      </c>
      <c r="Y348" s="37">
        <v>-1825346477103.76</v>
      </c>
      <c r="Z348" s="36">
        <f>SUM(AA348)</f>
        <v>0</v>
      </c>
      <c r="AA348" s="38"/>
      <c r="AB348" s="36">
        <f>SUM(AC348:AF348)</f>
        <v>135574367691.86</v>
      </c>
      <c r="AC348" s="37">
        <v>6935240968.96</v>
      </c>
      <c r="AD348" s="37">
        <v>1629080000</v>
      </c>
      <c r="AE348" s="37">
        <v>1365203750.8699999</v>
      </c>
      <c r="AF348" s="37">
        <v>125644842972.03</v>
      </c>
      <c r="AG348" s="36">
        <f>SUM(AH348)</f>
        <v>0</v>
      </c>
      <c r="AH348" s="38"/>
      <c r="AI348" s="35">
        <f>AJ348+AQ348+AT348</f>
        <v>29716385467.380001</v>
      </c>
      <c r="AJ348" s="36">
        <f>SUM(AK348:AP348)</f>
        <v>29716385467.380001</v>
      </c>
      <c r="AK348" s="38"/>
      <c r="AL348" s="38"/>
      <c r="AM348" s="38"/>
      <c r="AN348" s="37">
        <v>211695579.16</v>
      </c>
      <c r="AO348" s="37">
        <v>27248599348.220001</v>
      </c>
      <c r="AP348" s="37">
        <v>2256090540</v>
      </c>
      <c r="AQ348" s="36">
        <f>SUM(AR348:AS348)</f>
        <v>0</v>
      </c>
      <c r="AR348" s="38"/>
      <c r="AS348" s="38"/>
      <c r="AT348" s="36">
        <f>AU348</f>
        <v>0</v>
      </c>
      <c r="AU348" s="38"/>
      <c r="AV348" s="35">
        <f>AW348</f>
        <v>2825721427744.4102</v>
      </c>
      <c r="AW348" s="36">
        <f>SUM(AX348:AY348)</f>
        <v>2825721427744.4102</v>
      </c>
      <c r="AX348" s="37">
        <v>2825721427744.4102</v>
      </c>
      <c r="AY348" s="38"/>
      <c r="AZ348" s="39">
        <f>E348-(AI348+AV348)</f>
        <v>0</v>
      </c>
    </row>
    <row r="349" spans="1:52" x14ac:dyDescent="0.25">
      <c r="A349" s="40" t="s">
        <v>723</v>
      </c>
      <c r="B349" s="33" t="s">
        <v>724</v>
      </c>
      <c r="C349" s="34" t="s">
        <v>1152</v>
      </c>
      <c r="D349" s="34" t="s">
        <v>1151</v>
      </c>
      <c r="E349" s="35">
        <f>F349+O349+R349+Z349+AB349+AG349</f>
        <v>2471352726248.7988</v>
      </c>
      <c r="F349" s="36">
        <f>SUM(G349:N349)</f>
        <v>94004280666.619003</v>
      </c>
      <c r="G349" s="37">
        <v>27150553902.823002</v>
      </c>
      <c r="H349" s="38"/>
      <c r="I349" s="37">
        <v>49795189120.026001</v>
      </c>
      <c r="J349" s="38"/>
      <c r="K349" s="38"/>
      <c r="L349" s="37">
        <v>214978694</v>
      </c>
      <c r="M349" s="37">
        <v>16843558949.77</v>
      </c>
      <c r="N349" s="38"/>
      <c r="O349" s="36">
        <f>SUM(P349:Q349)</f>
        <v>24841548523.970001</v>
      </c>
      <c r="P349" s="38"/>
      <c r="Q349" s="37">
        <v>24841548523.970001</v>
      </c>
      <c r="R349" s="36">
        <f>SUM(S349:Y349)</f>
        <v>2334679572585.21</v>
      </c>
      <c r="S349" s="37">
        <v>509665250318</v>
      </c>
      <c r="T349" s="37">
        <v>454866206916</v>
      </c>
      <c r="U349" s="37">
        <v>1074337121909</v>
      </c>
      <c r="V349" s="37">
        <v>2043333632029</v>
      </c>
      <c r="W349" s="37">
        <v>10696664096</v>
      </c>
      <c r="X349" s="37">
        <v>40439766551</v>
      </c>
      <c r="Y349" s="37">
        <v>-1798659069233.79</v>
      </c>
      <c r="Z349" s="36">
        <f>SUM(AA349)</f>
        <v>0</v>
      </c>
      <c r="AA349" s="38"/>
      <c r="AB349" s="36">
        <f>SUM(AC349:AF349)</f>
        <v>17827324473</v>
      </c>
      <c r="AC349" s="38"/>
      <c r="AD349" s="37">
        <v>375000000</v>
      </c>
      <c r="AE349" s="37">
        <v>2094933451</v>
      </c>
      <c r="AF349" s="37">
        <v>15357391022</v>
      </c>
      <c r="AG349" s="36">
        <f>SUM(AH349)</f>
        <v>0</v>
      </c>
      <c r="AH349" s="38"/>
      <c r="AI349" s="35">
        <f>AJ349+AQ349+AT349</f>
        <v>57636521366.529999</v>
      </c>
      <c r="AJ349" s="36">
        <f>SUM(AK349:AP349)</f>
        <v>57636521366.529999</v>
      </c>
      <c r="AK349" s="38"/>
      <c r="AL349" s="37">
        <v>102562138.8</v>
      </c>
      <c r="AM349" s="37">
        <v>11087798806</v>
      </c>
      <c r="AN349" s="38"/>
      <c r="AO349" s="37">
        <v>26299992613.73</v>
      </c>
      <c r="AP349" s="37">
        <v>20146167808</v>
      </c>
      <c r="AQ349" s="36">
        <f>SUM(AR349:AS349)</f>
        <v>0</v>
      </c>
      <c r="AR349" s="38"/>
      <c r="AS349" s="38"/>
      <c r="AT349" s="36">
        <f>AU349</f>
        <v>0</v>
      </c>
      <c r="AU349" s="38"/>
      <c r="AV349" s="35">
        <f>AW349</f>
        <v>2413716204882.2998</v>
      </c>
      <c r="AW349" s="36">
        <f>SUM(AX349:AY349)</f>
        <v>2413716204882.2998</v>
      </c>
      <c r="AX349" s="37">
        <v>2413716204882.2998</v>
      </c>
      <c r="AY349" s="38"/>
      <c r="AZ349" s="39">
        <f>E349-(AI349+AV349)</f>
        <v>-3.076171875E-2</v>
      </c>
    </row>
    <row r="350" spans="1:52" x14ac:dyDescent="0.25">
      <c r="A350" s="40" t="s">
        <v>725</v>
      </c>
      <c r="B350" s="33" t="s">
        <v>726</v>
      </c>
      <c r="C350" s="34" t="s">
        <v>1152</v>
      </c>
      <c r="D350" s="34" t="s">
        <v>1151</v>
      </c>
      <c r="E350" s="35">
        <f>F350+O350+R350+Z350+AB350+AG350</f>
        <v>1912949307380.7908</v>
      </c>
      <c r="F350" s="36">
        <f>SUM(G350:N350)</f>
        <v>44938158967.469994</v>
      </c>
      <c r="G350" s="37">
        <v>17147709157.15</v>
      </c>
      <c r="H350" s="38"/>
      <c r="I350" s="37">
        <v>19013968807.23</v>
      </c>
      <c r="J350" s="38"/>
      <c r="K350" s="38"/>
      <c r="L350" s="37">
        <v>228758887.66999999</v>
      </c>
      <c r="M350" s="37">
        <v>8547722115.4200001</v>
      </c>
      <c r="N350" s="38"/>
      <c r="O350" s="36">
        <f>SUM(P350:Q350)</f>
        <v>61558862211.32</v>
      </c>
      <c r="P350" s="38"/>
      <c r="Q350" s="37">
        <v>61558862211.32</v>
      </c>
      <c r="R350" s="36">
        <f>SUM(S350:Y350)</f>
        <v>1788641774533.9707</v>
      </c>
      <c r="S350" s="37">
        <v>293851434073.56</v>
      </c>
      <c r="T350" s="37">
        <v>276403033529.27002</v>
      </c>
      <c r="U350" s="37">
        <v>717662200487.45007</v>
      </c>
      <c r="V350" s="37">
        <v>1194390615189.45</v>
      </c>
      <c r="W350" s="37">
        <v>9205234945.1599998</v>
      </c>
      <c r="X350" s="37">
        <v>33811868105.720001</v>
      </c>
      <c r="Y350" s="37">
        <v>-736682611796.64001</v>
      </c>
      <c r="Z350" s="36">
        <f>SUM(AA350)</f>
        <v>0</v>
      </c>
      <c r="AA350" s="38"/>
      <c r="AB350" s="36">
        <f>SUM(AC350:AF350)</f>
        <v>17810511668.029999</v>
      </c>
      <c r="AC350" s="37">
        <v>182885400</v>
      </c>
      <c r="AD350" s="38"/>
      <c r="AE350" s="37">
        <v>1632627646.22</v>
      </c>
      <c r="AF350" s="37">
        <v>15994998621.809999</v>
      </c>
      <c r="AG350" s="36">
        <f>SUM(AH350)</f>
        <v>0</v>
      </c>
      <c r="AH350" s="38"/>
      <c r="AI350" s="35">
        <f>AJ350+AQ350+AT350</f>
        <v>68711491615.169998</v>
      </c>
      <c r="AJ350" s="36">
        <f>SUM(AK350:AP350)</f>
        <v>68711491615.169998</v>
      </c>
      <c r="AK350" s="37">
        <v>19110919</v>
      </c>
      <c r="AL350" s="38"/>
      <c r="AM350" s="38"/>
      <c r="AN350" s="37">
        <v>23166666.670000002</v>
      </c>
      <c r="AO350" s="38"/>
      <c r="AP350" s="37">
        <v>68669214029.5</v>
      </c>
      <c r="AQ350" s="36">
        <f>SUM(AR350:AS350)</f>
        <v>0</v>
      </c>
      <c r="AR350" s="38"/>
      <c r="AS350" s="38"/>
      <c r="AT350" s="36">
        <f>AU350</f>
        <v>0</v>
      </c>
      <c r="AU350" s="38"/>
      <c r="AV350" s="35">
        <f>AW350</f>
        <v>1844237815765.6201</v>
      </c>
      <c r="AW350" s="36">
        <f>SUM(AX350:AY350)</f>
        <v>1844237815765.6201</v>
      </c>
      <c r="AX350" s="37">
        <v>1844237815765.6201</v>
      </c>
      <c r="AY350" s="38"/>
      <c r="AZ350" s="39">
        <f>E350-(AI350+AV350)</f>
        <v>0</v>
      </c>
    </row>
    <row r="351" spans="1:52" x14ac:dyDescent="0.25">
      <c r="A351" s="40" t="s">
        <v>727</v>
      </c>
      <c r="B351" s="33" t="s">
        <v>728</v>
      </c>
      <c r="C351" s="34" t="s">
        <v>1152</v>
      </c>
      <c r="D351" s="34" t="s">
        <v>1151</v>
      </c>
      <c r="E351" s="35">
        <f>F351+O351+R351+Z351+AB351+AG351</f>
        <v>3903055429662.7578</v>
      </c>
      <c r="F351" s="36">
        <f>SUM(G351:N351)</f>
        <v>159598438672.46191</v>
      </c>
      <c r="G351" s="37">
        <v>93241910318.070007</v>
      </c>
      <c r="H351" s="38"/>
      <c r="I351" s="37">
        <v>49998019966.430008</v>
      </c>
      <c r="J351" s="38"/>
      <c r="K351" s="38"/>
      <c r="L351" s="37">
        <v>599901858</v>
      </c>
      <c r="M351" s="37">
        <v>15758606529.961901</v>
      </c>
      <c r="N351" s="38"/>
      <c r="O351" s="36">
        <f>SUM(P351:Q351)</f>
        <v>84036922517</v>
      </c>
      <c r="P351" s="37">
        <v>2644925021</v>
      </c>
      <c r="Q351" s="37">
        <v>81391997496</v>
      </c>
      <c r="R351" s="36">
        <f>SUM(S351:Y351)</f>
        <v>3462091476732.8711</v>
      </c>
      <c r="S351" s="37">
        <v>645204268136.51001</v>
      </c>
      <c r="T351" s="37">
        <v>421603042975.54999</v>
      </c>
      <c r="U351" s="37">
        <v>911989948007.94165</v>
      </c>
      <c r="V351" s="37">
        <v>3160527656289.7803</v>
      </c>
      <c r="W351" s="37">
        <v>104391513458.14</v>
      </c>
      <c r="X351" s="37">
        <v>149362137820.45111</v>
      </c>
      <c r="Y351" s="37">
        <v>-1930987089955.502</v>
      </c>
      <c r="Z351" s="36">
        <f>SUM(AA351)</f>
        <v>64731758691.510002</v>
      </c>
      <c r="AA351" s="37">
        <v>64731758691.510002</v>
      </c>
      <c r="AB351" s="36">
        <f>SUM(AC351:AF351)</f>
        <v>132596833048.9151</v>
      </c>
      <c r="AC351" s="37">
        <v>27720000</v>
      </c>
      <c r="AD351" s="38"/>
      <c r="AE351" s="37">
        <v>12783099934.675102</v>
      </c>
      <c r="AF351" s="37">
        <v>119786013114.24001</v>
      </c>
      <c r="AG351" s="36">
        <f>SUM(AH351)</f>
        <v>0</v>
      </c>
      <c r="AH351" s="38"/>
      <c r="AI351" s="35">
        <f>AJ351+AQ351+AT351</f>
        <v>134730289570.08</v>
      </c>
      <c r="AJ351" s="36">
        <f>SUM(AK351:AP351)</f>
        <v>134730289570.08</v>
      </c>
      <c r="AK351" s="37">
        <v>701400750</v>
      </c>
      <c r="AL351" s="38"/>
      <c r="AM351" s="38"/>
      <c r="AN351" s="37">
        <v>653634484</v>
      </c>
      <c r="AO351" s="37">
        <v>27746892575</v>
      </c>
      <c r="AP351" s="37">
        <v>105628361761.08</v>
      </c>
      <c r="AQ351" s="36">
        <f>SUM(AR351:AS351)</f>
        <v>0</v>
      </c>
      <c r="AR351" s="38"/>
      <c r="AS351" s="38"/>
      <c r="AT351" s="36">
        <f>AU351</f>
        <v>0</v>
      </c>
      <c r="AU351" s="38"/>
      <c r="AV351" s="35">
        <f>AW351</f>
        <v>3768325140092.6777</v>
      </c>
      <c r="AW351" s="36">
        <f>SUM(AX351:AY351)</f>
        <v>3768325140092.6777</v>
      </c>
      <c r="AX351" s="37">
        <v>3768325140092.6777</v>
      </c>
      <c r="AY351" s="38"/>
      <c r="AZ351" s="39">
        <f>E351-(AI351+AV351)</f>
        <v>0</v>
      </c>
    </row>
    <row r="352" spans="1:52" x14ac:dyDescent="0.25">
      <c r="A352" s="40" t="s">
        <v>729</v>
      </c>
      <c r="B352" s="33" t="s">
        <v>730</v>
      </c>
      <c r="C352" s="34" t="s">
        <v>1152</v>
      </c>
      <c r="D352" s="34" t="s">
        <v>1154</v>
      </c>
      <c r="E352" s="41">
        <f>F352+O352+R352+Z352+AB352+AG352</f>
        <v>2259587439868.5508</v>
      </c>
      <c r="F352" s="42">
        <f>SUM(G352:N352)</f>
        <v>92751597205.729996</v>
      </c>
      <c r="G352" s="43">
        <v>56286544029.480003</v>
      </c>
      <c r="H352" s="43"/>
      <c r="I352" s="43">
        <v>5450776620.1099997</v>
      </c>
      <c r="J352" s="43">
        <v>14884545917.75</v>
      </c>
      <c r="K352" s="43"/>
      <c r="L352" s="43">
        <v>255871896.99000001</v>
      </c>
      <c r="M352" s="43">
        <v>15873858741.4</v>
      </c>
      <c r="N352" s="43"/>
      <c r="O352" s="42">
        <f>SUM(P352:Q352)</f>
        <v>27219194143.380001</v>
      </c>
      <c r="P352" s="43">
        <v>5000000000</v>
      </c>
      <c r="Q352" s="43">
        <v>22219194143.380001</v>
      </c>
      <c r="R352" s="42">
        <f>SUM(S352:Y352)</f>
        <v>2000004985393.4707</v>
      </c>
      <c r="S352" s="43">
        <v>344011676460.64001</v>
      </c>
      <c r="T352" s="43">
        <v>413947525448.89001</v>
      </c>
      <c r="U352" s="43">
        <v>773138396053.67004</v>
      </c>
      <c r="V352" s="43">
        <v>1414672100380.5701</v>
      </c>
      <c r="W352" s="43">
        <v>53439380529.839996</v>
      </c>
      <c r="X352" s="43">
        <v>41880958761.470001</v>
      </c>
      <c r="Y352" s="43">
        <v>-1041085052241.61</v>
      </c>
      <c r="Z352" s="42">
        <f>SUM(AA352)</f>
        <v>0</v>
      </c>
      <c r="AA352" s="43"/>
      <c r="AB352" s="42">
        <f>SUM(AC352:AF352)</f>
        <v>139611663125.97</v>
      </c>
      <c r="AC352" s="43">
        <v>6381838797.2399998</v>
      </c>
      <c r="AD352" s="43"/>
      <c r="AE352" s="43">
        <v>813146490</v>
      </c>
      <c r="AF352" s="43">
        <v>132416677838.73</v>
      </c>
      <c r="AG352" s="42">
        <f>SUM(AH352)</f>
        <v>0</v>
      </c>
      <c r="AH352" s="43"/>
      <c r="AI352" s="41">
        <f>AJ352+AQ352+AT352</f>
        <v>54055314600.650002</v>
      </c>
      <c r="AJ352" s="42">
        <f>SUM(AK352:AP352)</f>
        <v>54055314600.650002</v>
      </c>
      <c r="AK352" s="43">
        <v>610250832.24000001</v>
      </c>
      <c r="AL352" s="43"/>
      <c r="AM352" s="43"/>
      <c r="AN352" s="43">
        <v>78128228.129999995</v>
      </c>
      <c r="AO352" s="43">
        <v>53366935540.279999</v>
      </c>
      <c r="AP352" s="43"/>
      <c r="AQ352" s="42">
        <f>SUM(AR352:AS352)</f>
        <v>0</v>
      </c>
      <c r="AR352" s="43"/>
      <c r="AS352" s="43"/>
      <c r="AT352" s="42">
        <f>AU352</f>
        <v>0</v>
      </c>
      <c r="AU352" s="43"/>
      <c r="AV352" s="41">
        <f>AW352</f>
        <v>2205532125267.8999</v>
      </c>
      <c r="AW352" s="42">
        <f>SUM(AX352:AY352)</f>
        <v>2205532125267.8999</v>
      </c>
      <c r="AX352" s="43">
        <v>2205532125267.8999</v>
      </c>
      <c r="AY352" s="43"/>
      <c r="AZ352" s="39">
        <f>E352-(AI352+AV352)</f>
        <v>0</v>
      </c>
    </row>
    <row r="353" spans="1:52" x14ac:dyDescent="0.25">
      <c r="A353" s="40" t="s">
        <v>731</v>
      </c>
      <c r="B353" s="33" t="s">
        <v>732</v>
      </c>
      <c r="C353" s="34" t="s">
        <v>1152</v>
      </c>
      <c r="D353" s="34" t="s">
        <v>1151</v>
      </c>
      <c r="E353" s="35">
        <f>F353+O353+R353+Z353+AB353+AG353</f>
        <v>2491141165823.5054</v>
      </c>
      <c r="F353" s="36">
        <f>SUM(G353:N353)</f>
        <v>82070878520.149994</v>
      </c>
      <c r="G353" s="37">
        <v>38918959761.510002</v>
      </c>
      <c r="H353" s="38"/>
      <c r="I353" s="37">
        <v>33729673526.740002</v>
      </c>
      <c r="J353" s="38"/>
      <c r="K353" s="38"/>
      <c r="L353" s="37">
        <v>123287.67</v>
      </c>
      <c r="M353" s="37">
        <v>9422121944.2299995</v>
      </c>
      <c r="N353" s="38"/>
      <c r="O353" s="36">
        <f>SUM(P353:Q353)</f>
        <v>53077945089</v>
      </c>
      <c r="P353" s="37">
        <v>456093975</v>
      </c>
      <c r="Q353" s="37">
        <v>52621851114</v>
      </c>
      <c r="R353" s="36">
        <f>SUM(S353:Y353)</f>
        <v>2315857996217.3555</v>
      </c>
      <c r="S353" s="37">
        <v>407530246441</v>
      </c>
      <c r="T353" s="37">
        <v>454238831994.97998</v>
      </c>
      <c r="U353" s="37">
        <v>914886195544.03003</v>
      </c>
      <c r="V353" s="37">
        <v>1321010229934.29</v>
      </c>
      <c r="W353" s="37">
        <v>83101230873.199997</v>
      </c>
      <c r="X353" s="37">
        <v>7141276127.4555998</v>
      </c>
      <c r="Y353" s="37">
        <v>-872050014697.59998</v>
      </c>
      <c r="Z353" s="36">
        <f>SUM(AA353)</f>
        <v>0</v>
      </c>
      <c r="AA353" s="38"/>
      <c r="AB353" s="36">
        <f>SUM(AC353:AF353)</f>
        <v>40134345997</v>
      </c>
      <c r="AC353" s="37">
        <v>30450400</v>
      </c>
      <c r="AD353" s="38"/>
      <c r="AE353" s="37">
        <v>9938467062</v>
      </c>
      <c r="AF353" s="37">
        <v>30165428535</v>
      </c>
      <c r="AG353" s="36">
        <f>SUM(AH353)</f>
        <v>0</v>
      </c>
      <c r="AH353" s="38"/>
      <c r="AI353" s="35">
        <f>AJ353+AQ353+AT353</f>
        <v>17097378328.220001</v>
      </c>
      <c r="AJ353" s="36">
        <f>SUM(AK353:AP353)</f>
        <v>17097378328.220001</v>
      </c>
      <c r="AK353" s="37">
        <v>464602755</v>
      </c>
      <c r="AL353" s="38"/>
      <c r="AM353" s="38"/>
      <c r="AN353" s="37">
        <v>542405479.86000001</v>
      </c>
      <c r="AO353" s="37">
        <v>16090370093.360001</v>
      </c>
      <c r="AP353" s="38"/>
      <c r="AQ353" s="36">
        <f>SUM(AR353:AS353)</f>
        <v>0</v>
      </c>
      <c r="AR353" s="38"/>
      <c r="AS353" s="38"/>
      <c r="AT353" s="36">
        <f>AU353</f>
        <v>0</v>
      </c>
      <c r="AU353" s="38"/>
      <c r="AV353" s="35">
        <f>AW353</f>
        <v>2474043787495.29</v>
      </c>
      <c r="AW353" s="36">
        <f>SUM(AX353:AY353)</f>
        <v>2474043787495.29</v>
      </c>
      <c r="AX353" s="37">
        <v>2474043787495.29</v>
      </c>
      <c r="AY353" s="38"/>
      <c r="AZ353" s="39">
        <f>E353-(AI353+AV353)</f>
        <v>-4.8828125E-3</v>
      </c>
    </row>
    <row r="354" spans="1:52" x14ac:dyDescent="0.25">
      <c r="A354" s="40" t="s">
        <v>733</v>
      </c>
      <c r="B354" s="33" t="s">
        <v>734</v>
      </c>
      <c r="C354" s="34" t="s">
        <v>1150</v>
      </c>
      <c r="D354" s="34" t="s">
        <v>1151</v>
      </c>
      <c r="E354" s="35">
        <f>F354+O354+R354+Z354+AB354+AG354</f>
        <v>1512068746762.8401</v>
      </c>
      <c r="F354" s="36">
        <f>SUM(G354:N354)</f>
        <v>60628860945.830002</v>
      </c>
      <c r="G354" s="37">
        <v>8678719629.3699989</v>
      </c>
      <c r="H354" s="38"/>
      <c r="I354" s="37">
        <v>30469709272.049999</v>
      </c>
      <c r="J354" s="38"/>
      <c r="K354" s="38"/>
      <c r="L354" s="37">
        <v>142951863.68000001</v>
      </c>
      <c r="M354" s="37">
        <v>21337480180.73</v>
      </c>
      <c r="N354" s="38"/>
      <c r="O354" s="36">
        <f>SUM(P354:Q354)</f>
        <v>23714462628.200001</v>
      </c>
      <c r="P354" s="37">
        <v>23714462628.200001</v>
      </c>
      <c r="Q354" s="38"/>
      <c r="R354" s="36">
        <f>SUM(S354:Y354)</f>
        <v>1417785624016.47</v>
      </c>
      <c r="S354" s="37">
        <v>175189471562.91</v>
      </c>
      <c r="T354" s="37">
        <v>374004480504.5</v>
      </c>
      <c r="U354" s="37">
        <v>616945364600.35999</v>
      </c>
      <c r="V354" s="37">
        <v>1502353866643</v>
      </c>
      <c r="W354" s="37">
        <v>15536151914</v>
      </c>
      <c r="X354" s="37">
        <v>17048857641</v>
      </c>
      <c r="Y354" s="37">
        <v>-1283292568849.3</v>
      </c>
      <c r="Z354" s="36">
        <f>SUM(AA354)</f>
        <v>0</v>
      </c>
      <c r="AA354" s="38"/>
      <c r="AB354" s="36">
        <f>SUM(AC354:AF354)</f>
        <v>9939799172.3400002</v>
      </c>
      <c r="AC354" s="38"/>
      <c r="AD354" s="37">
        <v>2609828500</v>
      </c>
      <c r="AE354" s="37">
        <v>985429610</v>
      </c>
      <c r="AF354" s="37">
        <v>6344541062.3400002</v>
      </c>
      <c r="AG354" s="36">
        <f>SUM(AH354)</f>
        <v>0</v>
      </c>
      <c r="AH354" s="38"/>
      <c r="AI354" s="35">
        <f>AJ354+AQ354+AT354</f>
        <v>31114985578.779999</v>
      </c>
      <c r="AJ354" s="36">
        <f>SUM(AK354:AP354)</f>
        <v>31114985578.779999</v>
      </c>
      <c r="AK354" s="37">
        <v>1125454</v>
      </c>
      <c r="AL354" s="38"/>
      <c r="AM354" s="38"/>
      <c r="AN354" s="37">
        <v>179570432.28</v>
      </c>
      <c r="AO354" s="37">
        <v>30933280892.5</v>
      </c>
      <c r="AP354" s="37">
        <v>1008800</v>
      </c>
      <c r="AQ354" s="36">
        <f>SUM(AR354:AS354)</f>
        <v>0</v>
      </c>
      <c r="AR354" s="38"/>
      <c r="AS354" s="38"/>
      <c r="AT354" s="36">
        <f>AU354</f>
        <v>0</v>
      </c>
      <c r="AU354" s="38"/>
      <c r="AV354" s="35">
        <f>AW354</f>
        <v>1480953761184</v>
      </c>
      <c r="AW354" s="36">
        <f>SUM(AX354:AY354)</f>
        <v>1480953761184</v>
      </c>
      <c r="AX354" s="37">
        <v>1480953761184</v>
      </c>
      <c r="AY354" s="38"/>
      <c r="AZ354" s="39">
        <f>E354-(AI354+AV354)</f>
        <v>6.005859375E-2</v>
      </c>
    </row>
    <row r="355" spans="1:52" x14ac:dyDescent="0.25">
      <c r="A355" s="45" t="s">
        <v>735</v>
      </c>
      <c r="B355" s="33" t="s">
        <v>736</v>
      </c>
      <c r="C355" s="34" t="s">
        <v>1152</v>
      </c>
      <c r="D355" s="34" t="s">
        <v>1151</v>
      </c>
      <c r="E355" s="35">
        <f>F355+O355+R355+Z355+AB355+AG355</f>
        <v>3016366260353.3706</v>
      </c>
      <c r="F355" s="36">
        <f>SUM(G355:N355)</f>
        <v>219059859734.62</v>
      </c>
      <c r="G355" s="37">
        <v>124558042599.89</v>
      </c>
      <c r="H355" s="38"/>
      <c r="I355" s="37">
        <v>84954145704.330002</v>
      </c>
      <c r="J355" s="38"/>
      <c r="K355" s="38"/>
      <c r="L355" s="38"/>
      <c r="M355" s="37">
        <v>9547671430.3999996</v>
      </c>
      <c r="N355" s="38"/>
      <c r="O355" s="36">
        <f>SUM(P355:Q355)</f>
        <v>64028673687</v>
      </c>
      <c r="P355" s="38"/>
      <c r="Q355" s="37">
        <v>64028673687</v>
      </c>
      <c r="R355" s="36">
        <f>SUM(S355:Y355)</f>
        <v>2692235809938.0303</v>
      </c>
      <c r="S355" s="37">
        <v>551072247258.67004</v>
      </c>
      <c r="T355" s="37">
        <v>440203487835.17004</v>
      </c>
      <c r="U355" s="37">
        <v>1111656436163.8699</v>
      </c>
      <c r="V355" s="37">
        <v>1926478542479.9202</v>
      </c>
      <c r="W355" s="37">
        <v>37311772001.5</v>
      </c>
      <c r="X355" s="37">
        <v>24945309048.119999</v>
      </c>
      <c r="Y355" s="37">
        <v>-1399431984849.22</v>
      </c>
      <c r="Z355" s="36">
        <f>SUM(AA355)</f>
        <v>0</v>
      </c>
      <c r="AA355" s="38"/>
      <c r="AB355" s="36">
        <f>SUM(AC355:AF355)</f>
        <v>41041916993.720001</v>
      </c>
      <c r="AC355" s="37">
        <v>188581125</v>
      </c>
      <c r="AD355" s="38"/>
      <c r="AE355" s="37">
        <v>1618893766.6599998</v>
      </c>
      <c r="AF355" s="37">
        <v>39234442102.059998</v>
      </c>
      <c r="AG355" s="36">
        <f>SUM(AH355)</f>
        <v>0</v>
      </c>
      <c r="AH355" s="38"/>
      <c r="AI355" s="35">
        <f>AJ355+AQ355+AT355</f>
        <v>57097112333.270004</v>
      </c>
      <c r="AJ355" s="36">
        <f>SUM(AK355:AP355)</f>
        <v>57097112333.270004</v>
      </c>
      <c r="AK355" s="37">
        <v>53606862</v>
      </c>
      <c r="AL355" s="38"/>
      <c r="AM355" s="38"/>
      <c r="AN355" s="37">
        <v>88422166.659999996</v>
      </c>
      <c r="AO355" s="37">
        <v>46974778337.739998</v>
      </c>
      <c r="AP355" s="37">
        <v>9980304966.8700008</v>
      </c>
      <c r="AQ355" s="36">
        <f>SUM(AR355:AS355)</f>
        <v>0</v>
      </c>
      <c r="AR355" s="38"/>
      <c r="AS355" s="38"/>
      <c r="AT355" s="36">
        <f>AU355</f>
        <v>0</v>
      </c>
      <c r="AU355" s="38"/>
      <c r="AV355" s="35">
        <f>AW355</f>
        <v>2958981629708.0996</v>
      </c>
      <c r="AW355" s="36">
        <f>SUM(AX355:AY355)</f>
        <v>2958981629708.0996</v>
      </c>
      <c r="AX355" s="37">
        <v>2958981629708.0996</v>
      </c>
      <c r="AY355" s="38"/>
      <c r="AZ355" s="39">
        <f>E355-(AI355+AV355)</f>
        <v>287518312.00097656</v>
      </c>
    </row>
    <row r="356" spans="1:52" x14ac:dyDescent="0.25">
      <c r="A356" s="45" t="s">
        <v>737</v>
      </c>
      <c r="B356" s="33" t="s">
        <v>1174</v>
      </c>
      <c r="C356" s="34" t="s">
        <v>1150</v>
      </c>
      <c r="D356" s="34" t="s">
        <v>1151</v>
      </c>
      <c r="E356" s="35">
        <f>F356+O356+R356+Z356+AB356+AG356</f>
        <v>2199821465838.0498</v>
      </c>
      <c r="F356" s="36">
        <f>SUM(G356:N356)</f>
        <v>114826438774.70999</v>
      </c>
      <c r="G356" s="37">
        <v>70385894762.970001</v>
      </c>
      <c r="H356" s="38"/>
      <c r="I356" s="37">
        <v>34664351529.809998</v>
      </c>
      <c r="J356" s="38"/>
      <c r="K356" s="38"/>
      <c r="L356" s="37">
        <v>147347534.5</v>
      </c>
      <c r="M356" s="37">
        <v>9628844947.4300003</v>
      </c>
      <c r="N356" s="38"/>
      <c r="O356" s="36">
        <f>SUM(P356:Q356)</f>
        <v>41798065238</v>
      </c>
      <c r="P356" s="38"/>
      <c r="Q356" s="37">
        <v>41798065238</v>
      </c>
      <c r="R356" s="36">
        <f>SUM(S356:Y356)</f>
        <v>1968974863217.3596</v>
      </c>
      <c r="S356" s="37">
        <v>194540454371.42001</v>
      </c>
      <c r="T356" s="37">
        <v>500264850521.15002</v>
      </c>
      <c r="U356" s="37">
        <v>1001083390456.0801</v>
      </c>
      <c r="V356" s="37">
        <v>2012116018078.52</v>
      </c>
      <c r="W356" s="37">
        <v>19513421392.549999</v>
      </c>
      <c r="X356" s="37">
        <v>48362753015.089996</v>
      </c>
      <c r="Y356" s="37">
        <v>-1806906024617.45</v>
      </c>
      <c r="Z356" s="36">
        <f>SUM(AA356)</f>
        <v>0</v>
      </c>
      <c r="AA356" s="38"/>
      <c r="AB356" s="36">
        <f>SUM(AC356:AF356)</f>
        <v>74222098607.979996</v>
      </c>
      <c r="AC356" s="37">
        <v>103435624</v>
      </c>
      <c r="AD356" s="38"/>
      <c r="AE356" s="37">
        <v>1062659600.39</v>
      </c>
      <c r="AF356" s="37">
        <v>73056003383.589996</v>
      </c>
      <c r="AG356" s="36">
        <f>SUM(AH356)</f>
        <v>0</v>
      </c>
      <c r="AH356" s="38"/>
      <c r="AI356" s="35">
        <f>AJ356+AQ356+AT356</f>
        <v>52292614754.130005</v>
      </c>
      <c r="AJ356" s="36">
        <f>SUM(AK356:AP356)</f>
        <v>52292614754.130005</v>
      </c>
      <c r="AK356" s="37">
        <v>24658487</v>
      </c>
      <c r="AL356" s="38"/>
      <c r="AM356" s="38"/>
      <c r="AN356" s="37">
        <v>183439687.5</v>
      </c>
      <c r="AO356" s="37">
        <v>37216794659.830002</v>
      </c>
      <c r="AP356" s="37">
        <v>14867721919.799999</v>
      </c>
      <c r="AQ356" s="36">
        <f>SUM(AR356:AS356)</f>
        <v>0</v>
      </c>
      <c r="AR356" s="38"/>
      <c r="AS356" s="38"/>
      <c r="AT356" s="36">
        <f>AU356</f>
        <v>0</v>
      </c>
      <c r="AU356" s="38"/>
      <c r="AV356" s="35">
        <f>AW356</f>
        <v>2147528851083.9199</v>
      </c>
      <c r="AW356" s="36">
        <f>SUM(AX356:AY356)</f>
        <v>2147528851083.9199</v>
      </c>
      <c r="AX356" s="37">
        <v>2147528851083.9199</v>
      </c>
      <c r="AY356" s="38"/>
      <c r="AZ356" s="39">
        <f>E356-(AI356+AV356)</f>
        <v>0</v>
      </c>
    </row>
    <row r="357" spans="1:52" x14ac:dyDescent="0.25">
      <c r="A357" s="45" t="s">
        <v>739</v>
      </c>
      <c r="B357" s="33" t="s">
        <v>740</v>
      </c>
      <c r="C357" s="34" t="s">
        <v>1152</v>
      </c>
      <c r="D357" s="34" t="s">
        <v>1151</v>
      </c>
      <c r="E357" s="35">
        <f>F357+O357+R357+Z357+AB357+AG357</f>
        <v>2252531515446.2852</v>
      </c>
      <c r="F357" s="36">
        <f>SUM(G357:N357)</f>
        <v>126370085636.0849</v>
      </c>
      <c r="G357" s="37">
        <v>34060011822.259998</v>
      </c>
      <c r="H357" s="38"/>
      <c r="I357" s="37">
        <v>65191403487.350006</v>
      </c>
      <c r="J357" s="37">
        <v>820328461.3599999</v>
      </c>
      <c r="K357" s="38"/>
      <c r="L357" s="37">
        <v>437011653.99000001</v>
      </c>
      <c r="M357" s="37">
        <v>25861330211.124901</v>
      </c>
      <c r="N357" s="38"/>
      <c r="O357" s="36">
        <f>SUM(P357:Q357)</f>
        <v>104687106991.19</v>
      </c>
      <c r="P357" s="38"/>
      <c r="Q357" s="37">
        <v>104687106991.19</v>
      </c>
      <c r="R357" s="36">
        <f>SUM(S357:Y357)</f>
        <v>1891589084361.4004</v>
      </c>
      <c r="S357" s="37">
        <v>471017883232.78998</v>
      </c>
      <c r="T357" s="37">
        <v>370281080204.58002</v>
      </c>
      <c r="U357" s="37">
        <v>676516742713.13</v>
      </c>
      <c r="V357" s="37">
        <v>996290032526.03003</v>
      </c>
      <c r="W357" s="37">
        <v>31738459523.599998</v>
      </c>
      <c r="X357" s="37">
        <v>37241386132.599998</v>
      </c>
      <c r="Y357" s="37">
        <v>-691496499971.32996</v>
      </c>
      <c r="Z357" s="36">
        <f>SUM(AA357)</f>
        <v>0</v>
      </c>
      <c r="AA357" s="38"/>
      <c r="AB357" s="36">
        <f>SUM(AC357:AF357)</f>
        <v>129885238457.61</v>
      </c>
      <c r="AC357" s="37">
        <v>1011395560.1099987</v>
      </c>
      <c r="AD357" s="37">
        <v>67310858629</v>
      </c>
      <c r="AE357" s="37">
        <v>246339300.75</v>
      </c>
      <c r="AF357" s="37">
        <v>61316644967.75</v>
      </c>
      <c r="AG357" s="36">
        <f>SUM(AH357)</f>
        <v>0</v>
      </c>
      <c r="AH357" s="38"/>
      <c r="AI357" s="35">
        <f>AJ357+AQ357+AT357</f>
        <v>136244017713.2</v>
      </c>
      <c r="AJ357" s="36">
        <f>SUM(AK357:AP357)</f>
        <v>114329619960.5</v>
      </c>
      <c r="AK357" s="37">
        <v>4682174</v>
      </c>
      <c r="AL357" s="37">
        <v>1052400243.52</v>
      </c>
      <c r="AM357" s="37">
        <v>2941373129.2399998</v>
      </c>
      <c r="AN357" s="37">
        <v>668498236.36000001</v>
      </c>
      <c r="AO357" s="37">
        <v>55364904303.540001</v>
      </c>
      <c r="AP357" s="37">
        <v>54297761873.839996</v>
      </c>
      <c r="AQ357" s="36">
        <f>SUM(AR357:AS357)</f>
        <v>21914397752.700001</v>
      </c>
      <c r="AR357" s="38"/>
      <c r="AS357" s="37">
        <v>21914397752.700001</v>
      </c>
      <c r="AT357" s="36">
        <f>AU357</f>
        <v>0</v>
      </c>
      <c r="AU357" s="37"/>
      <c r="AV357" s="35">
        <f>AW357</f>
        <v>2116287497733.0901</v>
      </c>
      <c r="AW357" s="36">
        <f>SUM(AX357:AY357)</f>
        <v>2116287497733.0901</v>
      </c>
      <c r="AX357" s="37">
        <v>2116287497733.0901</v>
      </c>
      <c r="AY357" s="38"/>
      <c r="AZ357" s="39">
        <f>E357-(AI357+AV357)</f>
        <v>-4.8828125E-3</v>
      </c>
    </row>
    <row r="358" spans="1:52" x14ac:dyDescent="0.25">
      <c r="A358" s="32" t="s">
        <v>741</v>
      </c>
      <c r="B358" s="33" t="s">
        <v>742</v>
      </c>
      <c r="C358" s="34" t="s">
        <v>1152</v>
      </c>
      <c r="D358" s="34" t="s">
        <v>1151</v>
      </c>
      <c r="E358" s="35">
        <f>F358+O358+R358+Z358+AB358+AG358</f>
        <v>3174469501411.8208</v>
      </c>
      <c r="F358" s="36">
        <f>SUM(G358:N358)</f>
        <v>149402015712.27991</v>
      </c>
      <c r="G358" s="37">
        <v>26201839853.649902</v>
      </c>
      <c r="H358" s="38"/>
      <c r="I358" s="37">
        <v>84239423005.285004</v>
      </c>
      <c r="J358" s="38"/>
      <c r="K358" s="38"/>
      <c r="L358" s="37">
        <v>467099912.83999997</v>
      </c>
      <c r="M358" s="37">
        <v>38493652940.504997</v>
      </c>
      <c r="N358" s="38"/>
      <c r="O358" s="36">
        <f>SUM(P358:Q358)</f>
        <v>134053809924.17</v>
      </c>
      <c r="P358" s="37">
        <v>1088114771.9400001</v>
      </c>
      <c r="Q358" s="37">
        <v>132965695152.23</v>
      </c>
      <c r="R358" s="36">
        <f>SUM(S358:Y358)</f>
        <v>2723758729378.4512</v>
      </c>
      <c r="S358" s="37">
        <v>295643867119.62</v>
      </c>
      <c r="T358" s="37">
        <v>498255770160.12</v>
      </c>
      <c r="U358" s="37">
        <v>980224721960.73999</v>
      </c>
      <c r="V358" s="37">
        <v>2360837106160</v>
      </c>
      <c r="W358" s="37">
        <v>24342079351.349998</v>
      </c>
      <c r="X358" s="37">
        <v>84766171032.020996</v>
      </c>
      <c r="Y358" s="37">
        <v>-1520310986405.3999</v>
      </c>
      <c r="Z358" s="36">
        <f>SUM(AA358)</f>
        <v>0</v>
      </c>
      <c r="AA358" s="38"/>
      <c r="AB358" s="36">
        <f>SUM(AC358:AF358)</f>
        <v>167254946396.92001</v>
      </c>
      <c r="AC358" s="38"/>
      <c r="AD358" s="38"/>
      <c r="AE358" s="37">
        <v>2639494066</v>
      </c>
      <c r="AF358" s="37">
        <v>164615452330.92001</v>
      </c>
      <c r="AG358" s="36">
        <f>SUM(AH358)</f>
        <v>0</v>
      </c>
      <c r="AH358" s="38"/>
      <c r="AI358" s="35">
        <f>AJ358+AQ358+AT358</f>
        <v>35588597743.830002</v>
      </c>
      <c r="AJ358" s="36">
        <f>SUM(AK358:AP358)</f>
        <v>35588597743.830002</v>
      </c>
      <c r="AK358" s="38"/>
      <c r="AL358" s="38"/>
      <c r="AM358" s="38"/>
      <c r="AN358" s="37">
        <v>366499150.17000002</v>
      </c>
      <c r="AO358" s="37">
        <v>837388525</v>
      </c>
      <c r="AP358" s="37">
        <v>34384710068.660004</v>
      </c>
      <c r="AQ358" s="36">
        <f>SUM(AR358:AS358)</f>
        <v>0</v>
      </c>
      <c r="AR358" s="38"/>
      <c r="AS358" s="38"/>
      <c r="AT358" s="36">
        <f>AU358</f>
        <v>0</v>
      </c>
      <c r="AU358" s="38"/>
      <c r="AV358" s="35">
        <f>AW358</f>
        <v>3138880903668</v>
      </c>
      <c r="AW358" s="36">
        <f>SUM(AX358:AY358)</f>
        <v>3138880903668</v>
      </c>
      <c r="AX358" s="37">
        <v>3138880903668</v>
      </c>
      <c r="AY358" s="38"/>
      <c r="AZ358" s="39">
        <f>E358-(AI358+AV358)</f>
        <v>-9.27734375E-3</v>
      </c>
    </row>
    <row r="359" spans="1:52" x14ac:dyDescent="0.25">
      <c r="A359" s="32" t="s">
        <v>743</v>
      </c>
      <c r="B359" s="33" t="s">
        <v>744</v>
      </c>
      <c r="C359" s="34" t="s">
        <v>1150</v>
      </c>
      <c r="D359" s="34" t="s">
        <v>1151</v>
      </c>
      <c r="E359" s="35">
        <f>F359+O359+R359+Z359+AB359+AG359</f>
        <v>2871764725145.6489</v>
      </c>
      <c r="F359" s="36">
        <f>SUM(G359:N359)</f>
        <v>139023031596.22</v>
      </c>
      <c r="G359" s="37">
        <v>84659775022.050003</v>
      </c>
      <c r="H359" s="38"/>
      <c r="I359" s="37">
        <v>44636849846.550003</v>
      </c>
      <c r="J359" s="38"/>
      <c r="K359" s="38"/>
      <c r="L359" s="37">
        <v>123184512.67</v>
      </c>
      <c r="M359" s="37">
        <v>9603222214.9500008</v>
      </c>
      <c r="N359" s="38"/>
      <c r="O359" s="36">
        <f>SUM(P359:Q359)</f>
        <v>30318075852.490002</v>
      </c>
      <c r="P359" s="38"/>
      <c r="Q359" s="37">
        <v>30318075852.490002</v>
      </c>
      <c r="R359" s="36">
        <f>SUM(S359:Y359)</f>
        <v>2667028426948.249</v>
      </c>
      <c r="S359" s="37">
        <v>487017770822.52002</v>
      </c>
      <c r="T359" s="37">
        <v>346046331782.92004</v>
      </c>
      <c r="U359" s="37">
        <v>953377414077.42004</v>
      </c>
      <c r="V359" s="37">
        <v>2139503408970.1001</v>
      </c>
      <c r="W359" s="37">
        <v>16188583043.360001</v>
      </c>
      <c r="X359" s="38"/>
      <c r="Y359" s="37">
        <v>-1275105081748.0706</v>
      </c>
      <c r="Z359" s="36">
        <f>SUM(AA359)</f>
        <v>0</v>
      </c>
      <c r="AA359" s="38"/>
      <c r="AB359" s="36">
        <f>SUM(AC359:AF359)</f>
        <v>35395190748.690002</v>
      </c>
      <c r="AC359" s="37">
        <v>90083636</v>
      </c>
      <c r="AD359" s="38"/>
      <c r="AE359" s="37">
        <v>1667263889.3999999</v>
      </c>
      <c r="AF359" s="37">
        <v>33637843223.290005</v>
      </c>
      <c r="AG359" s="36">
        <f>SUM(AH359)</f>
        <v>0</v>
      </c>
      <c r="AH359" s="38"/>
      <c r="AI359" s="35">
        <f>AJ359+AQ359+AT359</f>
        <v>26828542201.669998</v>
      </c>
      <c r="AJ359" s="36">
        <f>SUM(AK359:AP359)</f>
        <v>26828542201.669998</v>
      </c>
      <c r="AK359" s="37">
        <v>1669317</v>
      </c>
      <c r="AL359" s="38"/>
      <c r="AM359" s="38"/>
      <c r="AN359" s="37">
        <v>260643652.66999999</v>
      </c>
      <c r="AO359" s="38"/>
      <c r="AP359" s="37">
        <v>26566229232</v>
      </c>
      <c r="AQ359" s="36">
        <f>SUM(AR359:AS359)</f>
        <v>0</v>
      </c>
      <c r="AR359" s="38"/>
      <c r="AS359" s="38"/>
      <c r="AT359" s="36">
        <f>AU359</f>
        <v>0</v>
      </c>
      <c r="AU359" s="38"/>
      <c r="AV359" s="35">
        <f>AW359</f>
        <v>2844936182943.9814</v>
      </c>
      <c r="AW359" s="36">
        <f>SUM(AX359:AY359)</f>
        <v>2844936182943.9814</v>
      </c>
      <c r="AX359" s="37">
        <v>2844936182943.9814</v>
      </c>
      <c r="AY359" s="38"/>
      <c r="AZ359" s="39">
        <f>E359-(AI359+AV359)</f>
        <v>0</v>
      </c>
    </row>
    <row r="360" spans="1:52" x14ac:dyDescent="0.25">
      <c r="A360" s="32" t="s">
        <v>745</v>
      </c>
      <c r="B360" s="33" t="s">
        <v>746</v>
      </c>
      <c r="C360" s="34" t="s">
        <v>1152</v>
      </c>
      <c r="D360" s="34" t="s">
        <v>1154</v>
      </c>
      <c r="E360" s="41">
        <f>F360+O360+R360+Z360+AB360+AG360</f>
        <v>2092684846847.2898</v>
      </c>
      <c r="F360" s="42">
        <f>SUM(G360:N360)</f>
        <v>191046631220.13004</v>
      </c>
      <c r="G360" s="43">
        <v>137339249861.45</v>
      </c>
      <c r="H360" s="43">
        <v>5500000000</v>
      </c>
      <c r="I360" s="43">
        <v>16475649806.959999</v>
      </c>
      <c r="J360" s="43">
        <v>28866220944.689999</v>
      </c>
      <c r="K360" s="43">
        <v>-18265922766.389999</v>
      </c>
      <c r="L360" s="43">
        <v>652508395.07000005</v>
      </c>
      <c r="M360" s="43">
        <v>20478924978.349998</v>
      </c>
      <c r="N360" s="43"/>
      <c r="O360" s="42">
        <f>SUM(P360:Q360)</f>
        <v>14790066951.18</v>
      </c>
      <c r="P360" s="43"/>
      <c r="Q360" s="43">
        <v>14790066951.18</v>
      </c>
      <c r="R360" s="42">
        <f>SUM(S360:Y360)</f>
        <v>1861818452385.5098</v>
      </c>
      <c r="S360" s="43">
        <v>370791349828</v>
      </c>
      <c r="T360" s="43">
        <v>462418143651.95001</v>
      </c>
      <c r="U360" s="43">
        <v>749642552839.56006</v>
      </c>
      <c r="V360" s="43">
        <v>1732774954456</v>
      </c>
      <c r="W360" s="43">
        <v>25135721036</v>
      </c>
      <c r="X360" s="43">
        <v>37805628452</v>
      </c>
      <c r="Y360" s="43">
        <v>-1516749897878</v>
      </c>
      <c r="Z360" s="42">
        <f>SUM(AA360)</f>
        <v>0</v>
      </c>
      <c r="AA360" s="43"/>
      <c r="AB360" s="42">
        <f>SUM(AC360:AF360)</f>
        <v>25029696290.470001</v>
      </c>
      <c r="AC360" s="43">
        <v>199399159</v>
      </c>
      <c r="AD360" s="43"/>
      <c r="AE360" s="43">
        <v>892185925</v>
      </c>
      <c r="AF360" s="43">
        <v>23938111206.470001</v>
      </c>
      <c r="AG360" s="42">
        <f>SUM(AH360)</f>
        <v>0</v>
      </c>
      <c r="AH360" s="43"/>
      <c r="AI360" s="41">
        <f>AJ360+AQ360+AT360</f>
        <v>103012826229.3</v>
      </c>
      <c r="AJ360" s="42">
        <f>SUM(AK360:AP360)</f>
        <v>64826717148.300003</v>
      </c>
      <c r="AK360" s="43">
        <v>707671</v>
      </c>
      <c r="AL360" s="43"/>
      <c r="AM360" s="43">
        <v>46250000000</v>
      </c>
      <c r="AN360" s="43">
        <v>451505367.23000002</v>
      </c>
      <c r="AO360" s="43">
        <v>16840377292.07</v>
      </c>
      <c r="AP360" s="43">
        <v>1284126818</v>
      </c>
      <c r="AQ360" s="42">
        <f>SUM(AR360:AS360)</f>
        <v>38186109081</v>
      </c>
      <c r="AR360" s="43">
        <v>38186109081</v>
      </c>
      <c r="AS360" s="43"/>
      <c r="AT360" s="42">
        <f>AU360</f>
        <v>0</v>
      </c>
      <c r="AU360" s="43"/>
      <c r="AV360" s="41">
        <f>AW360</f>
        <v>1989672020618</v>
      </c>
      <c r="AW360" s="42">
        <f>SUM(AX360:AY360)</f>
        <v>1989672020618</v>
      </c>
      <c r="AX360" s="43">
        <v>1989672020618</v>
      </c>
      <c r="AY360" s="43"/>
      <c r="AZ360" s="39">
        <f>E360-(AI360+AV360)</f>
        <v>-1.025390625E-2</v>
      </c>
    </row>
    <row r="361" spans="1:52" x14ac:dyDescent="0.25">
      <c r="A361" s="32" t="s">
        <v>747</v>
      </c>
      <c r="B361" s="33" t="s">
        <v>748</v>
      </c>
      <c r="C361" s="34" t="s">
        <v>1152</v>
      </c>
      <c r="D361" s="34" t="s">
        <v>1151</v>
      </c>
      <c r="E361" s="35">
        <f>F361+O361+R361+Z361+AB361+AG361</f>
        <v>2097026682677.668</v>
      </c>
      <c r="F361" s="36">
        <f>SUM(G361:N361)</f>
        <v>128070821878.49379</v>
      </c>
      <c r="G361" s="37">
        <v>94041496437.399994</v>
      </c>
      <c r="H361" s="38"/>
      <c r="I361" s="37">
        <v>16912346402.709997</v>
      </c>
      <c r="J361" s="38"/>
      <c r="K361" s="38"/>
      <c r="L361" s="37">
        <v>180235456.0738</v>
      </c>
      <c r="M361" s="37">
        <v>16936743582.309999</v>
      </c>
      <c r="N361" s="38"/>
      <c r="O361" s="36">
        <f>SUM(P361:Q361)</f>
        <v>59940459873.059998</v>
      </c>
      <c r="P361" s="38"/>
      <c r="Q361" s="37">
        <v>59940459873.059998</v>
      </c>
      <c r="R361" s="36">
        <f>SUM(S361:Y361)</f>
        <v>1885361352665.2563</v>
      </c>
      <c r="S361" s="37">
        <v>338584800048</v>
      </c>
      <c r="T361" s="37">
        <v>318093323199.60999</v>
      </c>
      <c r="U361" s="37">
        <v>587337432875.06995</v>
      </c>
      <c r="V361" s="37">
        <v>1786221782822.8799</v>
      </c>
      <c r="W361" s="37">
        <v>41369913332</v>
      </c>
      <c r="X361" s="37">
        <v>37258784698.980003</v>
      </c>
      <c r="Y361" s="37">
        <v>-1223504684311.2832</v>
      </c>
      <c r="Z361" s="36">
        <f>SUM(AA361)</f>
        <v>0</v>
      </c>
      <c r="AA361" s="38"/>
      <c r="AB361" s="36">
        <f>SUM(AC361:AF361)</f>
        <v>23654048260.858002</v>
      </c>
      <c r="AC361" s="37">
        <v>51561200</v>
      </c>
      <c r="AD361" s="38"/>
      <c r="AE361" s="37">
        <v>731634890.82999992</v>
      </c>
      <c r="AF361" s="37">
        <v>22870852170.028</v>
      </c>
      <c r="AG361" s="36">
        <f>SUM(AH361)</f>
        <v>0</v>
      </c>
      <c r="AH361" s="38"/>
      <c r="AI361" s="35">
        <f>AJ361+AQ361+AT361</f>
        <v>13117026695.209999</v>
      </c>
      <c r="AJ361" s="36">
        <f>SUM(AK361:AP361)</f>
        <v>13117026695.209999</v>
      </c>
      <c r="AK361" s="38"/>
      <c r="AL361" s="38"/>
      <c r="AM361" s="38"/>
      <c r="AN361" s="38"/>
      <c r="AO361" s="37">
        <v>6975963506.5799999</v>
      </c>
      <c r="AP361" s="37">
        <v>6141063188.6300001</v>
      </c>
      <c r="AQ361" s="36">
        <f>SUM(AR361:AS361)</f>
        <v>0</v>
      </c>
      <c r="AR361" s="38"/>
      <c r="AS361" s="38"/>
      <c r="AT361" s="36">
        <f>AU361</f>
        <v>0</v>
      </c>
      <c r="AU361" s="38"/>
      <c r="AV361" s="35">
        <f>AW361</f>
        <v>2083909655982.4568</v>
      </c>
      <c r="AW361" s="36">
        <f>SUM(AX361:AY361)</f>
        <v>2083909655982.4568</v>
      </c>
      <c r="AX361" s="37">
        <v>2083909655982.4568</v>
      </c>
      <c r="AY361" s="38"/>
      <c r="AZ361" s="39">
        <f>E361-(AI361+AV361)</f>
        <v>0</v>
      </c>
    </row>
    <row r="362" spans="1:52" x14ac:dyDescent="0.25">
      <c r="A362" s="32" t="s">
        <v>749</v>
      </c>
      <c r="B362" s="33" t="s">
        <v>750</v>
      </c>
      <c r="C362" s="34" t="s">
        <v>1150</v>
      </c>
      <c r="D362" s="34" t="s">
        <v>1151</v>
      </c>
      <c r="E362" s="35">
        <f>F362+O362+R362+Z362+AB362+AG362</f>
        <v>2667157446384.8799</v>
      </c>
      <c r="F362" s="36">
        <f>SUM(G362:N362)</f>
        <v>81986613821</v>
      </c>
      <c r="G362" s="37">
        <v>24671514720.98</v>
      </c>
      <c r="H362" s="38"/>
      <c r="I362" s="37">
        <v>42919475822.019997</v>
      </c>
      <c r="J362" s="38"/>
      <c r="K362" s="37">
        <v>-4631983453</v>
      </c>
      <c r="L362" s="38"/>
      <c r="M362" s="37">
        <v>19027606731</v>
      </c>
      <c r="N362" s="38"/>
      <c r="O362" s="36">
        <f>SUM(P362:Q362)</f>
        <v>37473222342</v>
      </c>
      <c r="P362" s="37">
        <v>4631983453</v>
      </c>
      <c r="Q362" s="37">
        <v>32841238889</v>
      </c>
      <c r="R362" s="36">
        <f>SUM(S362:Y362)</f>
        <v>2455214113052.3301</v>
      </c>
      <c r="S362" s="37">
        <v>684357092032.5</v>
      </c>
      <c r="T362" s="37">
        <v>349530955422.09003</v>
      </c>
      <c r="U362" s="37">
        <v>951923491982.79004</v>
      </c>
      <c r="V362" s="37">
        <v>2224578682381.1001</v>
      </c>
      <c r="W362" s="37">
        <v>35131943045</v>
      </c>
      <c r="X362" s="37">
        <v>7706986382.8000002</v>
      </c>
      <c r="Y362" s="37">
        <v>-1798015038193.95</v>
      </c>
      <c r="Z362" s="36">
        <f>SUM(AA362)</f>
        <v>0</v>
      </c>
      <c r="AA362" s="38"/>
      <c r="AB362" s="36">
        <f>SUM(AC362:AF362)</f>
        <v>92483497169.550003</v>
      </c>
      <c r="AC362" s="38"/>
      <c r="AD362" s="38"/>
      <c r="AE362" s="37">
        <v>872469508.06999993</v>
      </c>
      <c r="AF362" s="37">
        <v>91611027661.479996</v>
      </c>
      <c r="AG362" s="36">
        <f>SUM(AH362)</f>
        <v>0</v>
      </c>
      <c r="AH362" s="38"/>
      <c r="AI362" s="35">
        <f>AJ362+AQ362+AT362</f>
        <v>213248810533.63998</v>
      </c>
      <c r="AJ362" s="36">
        <f>SUM(AK362:AP362)</f>
        <v>201878377993.23999</v>
      </c>
      <c r="AK362" s="37">
        <v>28776568</v>
      </c>
      <c r="AL362" s="38"/>
      <c r="AM362" s="37">
        <v>2274086498</v>
      </c>
      <c r="AN362" s="37">
        <v>2033083333.3299999</v>
      </c>
      <c r="AO362" s="37">
        <v>24690677789</v>
      </c>
      <c r="AP362" s="37">
        <v>172851753804.91</v>
      </c>
      <c r="AQ362" s="36">
        <f>SUM(AR362:AS362)</f>
        <v>11370432540.4</v>
      </c>
      <c r="AR362" s="37">
        <v>11370432540.4</v>
      </c>
      <c r="AS362" s="38"/>
      <c r="AT362" s="36">
        <f>AU362</f>
        <v>0</v>
      </c>
      <c r="AU362" s="38"/>
      <c r="AV362" s="35">
        <f>AW362</f>
        <v>2453908635851.2402</v>
      </c>
      <c r="AW362" s="36">
        <f>SUM(AX362:AY362)</f>
        <v>2453908635851.2402</v>
      </c>
      <c r="AX362" s="37">
        <v>2453908635851.2402</v>
      </c>
      <c r="AY362" s="38"/>
      <c r="AZ362" s="39">
        <f>E362-(AI362+AV362)</f>
        <v>0</v>
      </c>
    </row>
    <row r="363" spans="1:52" x14ac:dyDescent="0.25">
      <c r="A363" s="32" t="s">
        <v>751</v>
      </c>
      <c r="B363" s="33" t="s">
        <v>752</v>
      </c>
      <c r="C363" s="34" t="s">
        <v>1152</v>
      </c>
      <c r="D363" s="34" t="s">
        <v>1151</v>
      </c>
      <c r="E363" s="35">
        <f>F363+O363+R363+Z363+AB363+AG363</f>
        <v>2325572709960.8096</v>
      </c>
      <c r="F363" s="36">
        <f>SUM(G363:N363)</f>
        <v>183338148943.60001</v>
      </c>
      <c r="G363" s="37">
        <v>109899497624.61</v>
      </c>
      <c r="H363" s="37">
        <v>10000000000</v>
      </c>
      <c r="I363" s="37">
        <v>44959793615.089996</v>
      </c>
      <c r="J363" s="38"/>
      <c r="K363" s="38"/>
      <c r="L363" s="37">
        <v>298445765.19</v>
      </c>
      <c r="M363" s="37">
        <v>18180411938.709999</v>
      </c>
      <c r="N363" s="38"/>
      <c r="O363" s="36">
        <f>SUM(P363:Q363)</f>
        <v>57747950607.629997</v>
      </c>
      <c r="P363" s="38"/>
      <c r="Q363" s="37">
        <v>57747950607.629997</v>
      </c>
      <c r="R363" s="36">
        <f>SUM(S363:Y363)</f>
        <v>2024411945927.7798</v>
      </c>
      <c r="S363" s="37">
        <v>524867678033.94</v>
      </c>
      <c r="T363" s="37">
        <v>418162058907.47998</v>
      </c>
      <c r="U363" s="37">
        <v>769323603601.13</v>
      </c>
      <c r="V363" s="37">
        <v>1570353563977</v>
      </c>
      <c r="W363" s="37">
        <v>10023933797.35</v>
      </c>
      <c r="X363" s="37">
        <v>5345360146.1300001</v>
      </c>
      <c r="Y363" s="37">
        <v>-1273664252535.25</v>
      </c>
      <c r="Z363" s="36">
        <f>SUM(AA363)</f>
        <v>0</v>
      </c>
      <c r="AA363" s="38"/>
      <c r="AB363" s="36">
        <f>SUM(AC363:AF363)</f>
        <v>60074664481.800003</v>
      </c>
      <c r="AC363" s="38"/>
      <c r="AD363" s="37">
        <v>10833382000</v>
      </c>
      <c r="AE363" s="37">
        <v>2718706366.6599998</v>
      </c>
      <c r="AF363" s="37">
        <v>46522576115.139999</v>
      </c>
      <c r="AG363" s="36">
        <f>SUM(AH363)</f>
        <v>0</v>
      </c>
      <c r="AH363" s="38"/>
      <c r="AI363" s="35">
        <f>AJ363+AQ363+AT363</f>
        <v>28334443874.919998</v>
      </c>
      <c r="AJ363" s="36">
        <f>SUM(AK363:AP363)</f>
        <v>28334443874.919998</v>
      </c>
      <c r="AK363" s="37">
        <v>13955961</v>
      </c>
      <c r="AL363" s="38"/>
      <c r="AM363" s="38"/>
      <c r="AN363" s="37">
        <v>86681670.5</v>
      </c>
      <c r="AO363" s="37">
        <v>28132555401.419998</v>
      </c>
      <c r="AP363" s="37">
        <v>101250842</v>
      </c>
      <c r="AQ363" s="36">
        <f>SUM(AR363:AS363)</f>
        <v>0</v>
      </c>
      <c r="AR363" s="38"/>
      <c r="AS363" s="38"/>
      <c r="AT363" s="36">
        <f>AU363</f>
        <v>0</v>
      </c>
      <c r="AU363" s="38"/>
      <c r="AV363" s="35">
        <f>AW363</f>
        <v>2297238266085.8901</v>
      </c>
      <c r="AW363" s="36">
        <f>SUM(AX363:AY363)</f>
        <v>2297238266085.8901</v>
      </c>
      <c r="AX363" s="37">
        <v>2297238266085.8901</v>
      </c>
      <c r="AY363" s="38"/>
      <c r="AZ363" s="39">
        <f>E363-(AI363+AV363)</f>
        <v>0</v>
      </c>
    </row>
    <row r="364" spans="1:52" x14ac:dyDescent="0.25">
      <c r="A364" s="32" t="s">
        <v>753</v>
      </c>
      <c r="B364" s="33" t="s">
        <v>754</v>
      </c>
      <c r="C364" s="34" t="s">
        <v>1152</v>
      </c>
      <c r="D364" s="34" t="s">
        <v>1151</v>
      </c>
      <c r="E364" s="35">
        <f>F364+O364+R364+Z364+AB364+AG364</f>
        <v>1531871160108.8596</v>
      </c>
      <c r="F364" s="36">
        <f>SUM(G364:N364)</f>
        <v>77595447610.339996</v>
      </c>
      <c r="G364" s="37">
        <v>56242886675.43</v>
      </c>
      <c r="H364" s="38"/>
      <c r="I364" s="37">
        <v>3857171919.7600002</v>
      </c>
      <c r="J364" s="38"/>
      <c r="K364" s="38"/>
      <c r="L364" s="37">
        <v>68456981.849999994</v>
      </c>
      <c r="M364" s="37">
        <v>17426932033.299999</v>
      </c>
      <c r="N364" s="38"/>
      <c r="O364" s="36">
        <f>SUM(P364:Q364)</f>
        <v>67778461976.370003</v>
      </c>
      <c r="P364" s="37">
        <v>9335000</v>
      </c>
      <c r="Q364" s="37">
        <v>67769126976.370003</v>
      </c>
      <c r="R364" s="36">
        <f>SUM(S364:Y364)</f>
        <v>1316928982502.6196</v>
      </c>
      <c r="S364" s="37">
        <v>275131126892</v>
      </c>
      <c r="T364" s="37">
        <v>306178885117</v>
      </c>
      <c r="U364" s="37">
        <v>629924778760.08997</v>
      </c>
      <c r="V364" s="37">
        <v>1106341328029.1299</v>
      </c>
      <c r="W364" s="37">
        <v>43266722951.669998</v>
      </c>
      <c r="X364" s="38"/>
      <c r="Y364" s="37">
        <v>-1043913859247.27</v>
      </c>
      <c r="Z364" s="36">
        <f>SUM(AA364)</f>
        <v>0</v>
      </c>
      <c r="AA364" s="38"/>
      <c r="AB364" s="36">
        <f>SUM(AC364:AF364)</f>
        <v>69568268019.529999</v>
      </c>
      <c r="AC364" s="37">
        <v>776531625</v>
      </c>
      <c r="AD364" s="38"/>
      <c r="AE364" s="37">
        <v>635744076.82000005</v>
      </c>
      <c r="AF364" s="37">
        <v>68155992317.709999</v>
      </c>
      <c r="AG364" s="36">
        <f>SUM(AH364)</f>
        <v>0</v>
      </c>
      <c r="AH364" s="38"/>
      <c r="AI364" s="35">
        <f>AJ364+AQ364+AT364</f>
        <v>19302455341.560001</v>
      </c>
      <c r="AJ364" s="36">
        <f>SUM(AK364:AP364)</f>
        <v>19302455341.560001</v>
      </c>
      <c r="AK364" s="37">
        <v>6195771</v>
      </c>
      <c r="AL364" s="38"/>
      <c r="AM364" s="38"/>
      <c r="AN364" s="37">
        <v>8800312.75</v>
      </c>
      <c r="AO364" s="37">
        <v>19287459257.810001</v>
      </c>
      <c r="AP364" s="38"/>
      <c r="AQ364" s="36">
        <f>SUM(AR364:AS364)</f>
        <v>0</v>
      </c>
      <c r="AR364" s="38"/>
      <c r="AS364" s="38"/>
      <c r="AT364" s="36">
        <f>AU364</f>
        <v>0</v>
      </c>
      <c r="AU364" s="38"/>
      <c r="AV364" s="35">
        <f>AW364</f>
        <v>1524333393390.76</v>
      </c>
      <c r="AW364" s="36">
        <f>SUM(AX364:AY364)</f>
        <v>1524333393390.76</v>
      </c>
      <c r="AX364" s="37">
        <v>1524333393390.76</v>
      </c>
      <c r="AY364" s="38"/>
      <c r="AZ364" s="39">
        <f>E364-(AI364+AV364)</f>
        <v>-11764688623.460449</v>
      </c>
    </row>
    <row r="365" spans="1:52" x14ac:dyDescent="0.25">
      <c r="A365" s="32" t="s">
        <v>755</v>
      </c>
      <c r="B365" s="33" t="s">
        <v>756</v>
      </c>
      <c r="C365" s="34" t="s">
        <v>1152</v>
      </c>
      <c r="D365" s="34" t="s">
        <v>1154</v>
      </c>
      <c r="E365" s="41">
        <f>F365+O365+R365+Z365+AB365+AG365</f>
        <v>3585665701127.7104</v>
      </c>
      <c r="F365" s="42">
        <f>SUM(G365:N365)</f>
        <v>88758751320.479996</v>
      </c>
      <c r="G365" s="43">
        <v>36832311496.230003</v>
      </c>
      <c r="H365" s="43"/>
      <c r="I365" s="43">
        <v>20968177288.169998</v>
      </c>
      <c r="J365" s="43"/>
      <c r="K365" s="43">
        <v>-973046332.44000006</v>
      </c>
      <c r="L365" s="43"/>
      <c r="M365" s="43">
        <v>31931308868.52</v>
      </c>
      <c r="N365" s="43"/>
      <c r="O365" s="42">
        <f>SUM(P365:Q365)</f>
        <v>39709471164</v>
      </c>
      <c r="P365" s="43">
        <v>4238013500</v>
      </c>
      <c r="Q365" s="43">
        <v>35471457664</v>
      </c>
      <c r="R365" s="42">
        <f>SUM(S365:Y365)</f>
        <v>3308620484652.3506</v>
      </c>
      <c r="S365" s="43">
        <v>1781056157785</v>
      </c>
      <c r="T365" s="43">
        <v>319289218039.12</v>
      </c>
      <c r="U365" s="43">
        <v>580271883036.79004</v>
      </c>
      <c r="V365" s="43">
        <v>1371214240612.53</v>
      </c>
      <c r="W365" s="43">
        <v>33868652879.400002</v>
      </c>
      <c r="X365" s="43">
        <v>67886866651</v>
      </c>
      <c r="Y365" s="43">
        <v>-844966534351.48999</v>
      </c>
      <c r="Z365" s="42">
        <f>SUM(AA365)</f>
        <v>0</v>
      </c>
      <c r="AA365" s="43"/>
      <c r="AB365" s="42">
        <f>SUM(AC365:AF365)</f>
        <v>148576993990.88</v>
      </c>
      <c r="AC365" s="43">
        <v>495260000</v>
      </c>
      <c r="AD365" s="43">
        <v>252407500</v>
      </c>
      <c r="AE365" s="43">
        <v>2567513993</v>
      </c>
      <c r="AF365" s="43">
        <v>145261812497.88</v>
      </c>
      <c r="AG365" s="42">
        <f>SUM(AH365)</f>
        <v>0</v>
      </c>
      <c r="AH365" s="43"/>
      <c r="AI365" s="41">
        <f>AJ365+AQ365+AT365</f>
        <v>50714445113</v>
      </c>
      <c r="AJ365" s="42">
        <f>SUM(AK365:AP365)</f>
        <v>50714445113</v>
      </c>
      <c r="AK365" s="43">
        <v>44469775371</v>
      </c>
      <c r="AL365" s="43"/>
      <c r="AM365" s="43">
        <v>7785000</v>
      </c>
      <c r="AN365" s="43"/>
      <c r="AO365" s="43">
        <v>6236884742</v>
      </c>
      <c r="AP365" s="43"/>
      <c r="AQ365" s="42">
        <f>SUM(AR365:AS365)</f>
        <v>0</v>
      </c>
      <c r="AR365" s="43"/>
      <c r="AS365" s="43"/>
      <c r="AT365" s="42">
        <f>AU365</f>
        <v>0</v>
      </c>
      <c r="AU365" s="43"/>
      <c r="AV365" s="41">
        <f>AW365</f>
        <v>3535046516014.71</v>
      </c>
      <c r="AW365" s="42">
        <f>SUM(AX365:AY365)</f>
        <v>3535046516014.71</v>
      </c>
      <c r="AX365" s="43">
        <v>3534951256014.71</v>
      </c>
      <c r="AY365" s="43">
        <v>95260000</v>
      </c>
      <c r="AZ365" s="39">
        <f>E365-(AI365+AV365)</f>
        <v>-95259999.999511719</v>
      </c>
    </row>
    <row r="366" spans="1:52" x14ac:dyDescent="0.25">
      <c r="A366" s="32" t="s">
        <v>757</v>
      </c>
      <c r="B366" s="33" t="s">
        <v>758</v>
      </c>
      <c r="C366" s="34" t="s">
        <v>1152</v>
      </c>
      <c r="D366" s="34" t="s">
        <v>1151</v>
      </c>
      <c r="E366" s="35">
        <f>F366+O366+R366+Z366+AB366+AG366</f>
        <v>3209786509476.4707</v>
      </c>
      <c r="F366" s="36">
        <f>SUM(G366:N366)</f>
        <v>92084742458.891693</v>
      </c>
      <c r="G366" s="37">
        <v>25660808065.860001</v>
      </c>
      <c r="H366" s="38"/>
      <c r="I366" s="37">
        <v>39262788658.499001</v>
      </c>
      <c r="J366" s="38"/>
      <c r="K366" s="38"/>
      <c r="L366" s="37">
        <v>137539815.3213</v>
      </c>
      <c r="M366" s="37">
        <v>27023605919.211399</v>
      </c>
      <c r="N366" s="38"/>
      <c r="O366" s="36">
        <f>SUM(P366:Q366)</f>
        <v>50739323022</v>
      </c>
      <c r="P366" s="38"/>
      <c r="Q366" s="37">
        <v>50739323022</v>
      </c>
      <c r="R366" s="36">
        <f>SUM(S366:Y366)</f>
        <v>3028736453055.0225</v>
      </c>
      <c r="S366" s="37">
        <v>738801598211.74646</v>
      </c>
      <c r="T366" s="37">
        <v>528421826630.0946</v>
      </c>
      <c r="U366" s="37">
        <v>903064564760.07483</v>
      </c>
      <c r="V366" s="37">
        <v>2457722329488.8745</v>
      </c>
      <c r="W366" s="37">
        <v>89843601670.788193</v>
      </c>
      <c r="X366" s="37">
        <v>64265002740.440903</v>
      </c>
      <c r="Y366" s="37">
        <v>-1753382470446.9971</v>
      </c>
      <c r="Z366" s="36">
        <f>SUM(AA366)</f>
        <v>0</v>
      </c>
      <c r="AA366" s="38"/>
      <c r="AB366" s="36">
        <f>SUM(AC366:AF366)</f>
        <v>38225990940.556595</v>
      </c>
      <c r="AC366" s="37">
        <v>11837000</v>
      </c>
      <c r="AD366" s="37">
        <v>234371000</v>
      </c>
      <c r="AE366" s="37">
        <v>695784623.07770002</v>
      </c>
      <c r="AF366" s="37">
        <v>37283998317.478897</v>
      </c>
      <c r="AG366" s="36">
        <f>SUM(AH366)</f>
        <v>0</v>
      </c>
      <c r="AH366" s="38"/>
      <c r="AI366" s="35">
        <f>AJ366+AQ366+AT366</f>
        <v>32665193254.262001</v>
      </c>
      <c r="AJ366" s="36">
        <f>SUM(AK366:AP366)</f>
        <v>32665193254.262001</v>
      </c>
      <c r="AK366" s="37">
        <v>9234529</v>
      </c>
      <c r="AL366" s="38"/>
      <c r="AM366" s="38"/>
      <c r="AN366" s="37">
        <v>2521515363.8920002</v>
      </c>
      <c r="AO366" s="37">
        <v>753695433.47000003</v>
      </c>
      <c r="AP366" s="37">
        <v>29380747927.900002</v>
      </c>
      <c r="AQ366" s="36">
        <f>SUM(AR366:AS366)</f>
        <v>0</v>
      </c>
      <c r="AR366" s="38"/>
      <c r="AS366" s="38"/>
      <c r="AT366" s="36">
        <f>AU366</f>
        <v>0</v>
      </c>
      <c r="AU366" s="38"/>
      <c r="AV366" s="35">
        <f>AW366</f>
        <v>3177121316222.2075</v>
      </c>
      <c r="AW366" s="36">
        <f>SUM(AX366:AY366)</f>
        <v>3177121316222.2075</v>
      </c>
      <c r="AX366" s="37">
        <v>3177121316222.2075</v>
      </c>
      <c r="AY366" s="38"/>
      <c r="AZ366" s="39">
        <f>E366-(AI366+AV366)</f>
        <v>0</v>
      </c>
    </row>
    <row r="367" spans="1:52" x14ac:dyDescent="0.25">
      <c r="A367" s="32" t="s">
        <v>759</v>
      </c>
      <c r="B367" s="33" t="s">
        <v>1175</v>
      </c>
      <c r="C367" s="34" t="s">
        <v>1152</v>
      </c>
      <c r="D367" s="34" t="s">
        <v>1151</v>
      </c>
      <c r="E367" s="35">
        <f>F367+O367+R367+Z367+AB367+AG367</f>
        <v>2192071051830.0601</v>
      </c>
      <c r="F367" s="36">
        <f>SUM(G367:N367)</f>
        <v>119824057392.97</v>
      </c>
      <c r="G367" s="37">
        <v>57976003050.529999</v>
      </c>
      <c r="H367" s="38"/>
      <c r="I367" s="37">
        <v>45868905502.789993</v>
      </c>
      <c r="J367" s="38"/>
      <c r="K367" s="38"/>
      <c r="L367" s="37">
        <v>3529875965.77</v>
      </c>
      <c r="M367" s="37">
        <v>12449272873.879999</v>
      </c>
      <c r="N367" s="38"/>
      <c r="O367" s="36">
        <f>SUM(P367:Q367)</f>
        <v>85113008215.399994</v>
      </c>
      <c r="P367" s="38"/>
      <c r="Q367" s="37">
        <v>85113008215.399994</v>
      </c>
      <c r="R367" s="36">
        <f>SUM(S367:Y367)</f>
        <v>1945411006782.75</v>
      </c>
      <c r="S367" s="37">
        <v>572031601088.69995</v>
      </c>
      <c r="T367" s="37">
        <v>572602620467.18994</v>
      </c>
      <c r="U367" s="37">
        <v>774525790010.63</v>
      </c>
      <c r="V367" s="37">
        <v>931594057749.10999</v>
      </c>
      <c r="W367" s="37">
        <v>22477004738.110001</v>
      </c>
      <c r="X367" s="37">
        <v>150235660819.91</v>
      </c>
      <c r="Y367" s="37">
        <v>-1078055728090.9</v>
      </c>
      <c r="Z367" s="36">
        <f>SUM(AA367)</f>
        <v>0</v>
      </c>
      <c r="AA367" s="38"/>
      <c r="AB367" s="36">
        <f>SUM(AC367:AF367)</f>
        <v>41722979438.940002</v>
      </c>
      <c r="AC367" s="38"/>
      <c r="AD367" s="37">
        <v>24361466180</v>
      </c>
      <c r="AE367" s="37">
        <v>1036794825.47</v>
      </c>
      <c r="AF367" s="37">
        <v>16324718433.469999</v>
      </c>
      <c r="AG367" s="36">
        <f>SUM(AH367)</f>
        <v>0</v>
      </c>
      <c r="AH367" s="38"/>
      <c r="AI367" s="35">
        <f>AJ367+AQ367+AT367</f>
        <v>67508394386.07</v>
      </c>
      <c r="AJ367" s="36">
        <f>SUM(AK367:AP367)</f>
        <v>67508394386.07</v>
      </c>
      <c r="AK367" s="37">
        <v>19871760</v>
      </c>
      <c r="AL367" s="37">
        <v>673698236.05999994</v>
      </c>
      <c r="AM367" s="37">
        <v>2765857030.7399998</v>
      </c>
      <c r="AN367" s="37">
        <v>515010828.35000002</v>
      </c>
      <c r="AO367" s="37">
        <v>49704671376.459999</v>
      </c>
      <c r="AP367" s="37">
        <v>13829285154.459999</v>
      </c>
      <c r="AQ367" s="36">
        <f>SUM(AR367:AS367)</f>
        <v>0</v>
      </c>
      <c r="AR367" s="38"/>
      <c r="AS367" s="38"/>
      <c r="AT367" s="36">
        <f>AU367</f>
        <v>0</v>
      </c>
      <c r="AU367" s="38"/>
      <c r="AV367" s="35">
        <f>AW367</f>
        <v>2124562657443.9502</v>
      </c>
      <c r="AW367" s="36">
        <f>SUM(AX367:AY367)</f>
        <v>2124562657443.9502</v>
      </c>
      <c r="AX367" s="37">
        <v>2124562657443.9502</v>
      </c>
      <c r="AY367" s="38"/>
      <c r="AZ367" s="39">
        <f>E367-(AI367+AV367)</f>
        <v>3.9794921875E-2</v>
      </c>
    </row>
    <row r="368" spans="1:52" x14ac:dyDescent="0.25">
      <c r="A368" s="32" t="s">
        <v>761</v>
      </c>
      <c r="B368" s="33" t="s">
        <v>762</v>
      </c>
      <c r="C368" s="34" t="s">
        <v>1152</v>
      </c>
      <c r="D368" s="34" t="s">
        <v>1151</v>
      </c>
      <c r="E368" s="35">
        <f>F368+O368+R368+Z368+AB368+AG368</f>
        <v>28917379713965.566</v>
      </c>
      <c r="F368" s="36">
        <f>SUM(G368:N368)</f>
        <v>769201156578.18994</v>
      </c>
      <c r="G368" s="37">
        <v>239168886532.79001</v>
      </c>
      <c r="H368" s="38"/>
      <c r="I368" s="37">
        <v>483171469002.26001</v>
      </c>
      <c r="J368" s="38"/>
      <c r="K368" s="38"/>
      <c r="L368" s="37">
        <v>38668258.329999998</v>
      </c>
      <c r="M368" s="37">
        <v>46822132784.809998</v>
      </c>
      <c r="N368" s="38"/>
      <c r="O368" s="36">
        <f>SUM(P368:Q368)</f>
        <v>722610453340.27002</v>
      </c>
      <c r="P368" s="37">
        <v>10520500</v>
      </c>
      <c r="Q368" s="37">
        <v>722599932840.27002</v>
      </c>
      <c r="R368" s="36">
        <f>SUM(S368:Y368)</f>
        <v>27034458722846.887</v>
      </c>
      <c r="S368" s="37">
        <v>23990517029435</v>
      </c>
      <c r="T368" s="37">
        <v>1373090121546.2</v>
      </c>
      <c r="U368" s="37">
        <v>1387780352960.3</v>
      </c>
      <c r="V368" s="37">
        <v>5831425014789.4004</v>
      </c>
      <c r="W368" s="37">
        <v>27134424750.380001</v>
      </c>
      <c r="X368" s="37">
        <v>109882231921.81</v>
      </c>
      <c r="Y368" s="37">
        <v>-5685370452556.2002</v>
      </c>
      <c r="Z368" s="36">
        <f>SUM(AA368)</f>
        <v>0</v>
      </c>
      <c r="AA368" s="38"/>
      <c r="AB368" s="36">
        <f>SUM(AC368:AF368)</f>
        <v>391109381200.21997</v>
      </c>
      <c r="AC368" s="38"/>
      <c r="AD368" s="37">
        <v>157439639815</v>
      </c>
      <c r="AE368" s="37">
        <v>1570330441</v>
      </c>
      <c r="AF368" s="37">
        <v>232099410944.22</v>
      </c>
      <c r="AG368" s="36">
        <f>SUM(AH368)</f>
        <v>0</v>
      </c>
      <c r="AH368" s="38"/>
      <c r="AI368" s="35">
        <f>AJ368+AQ368+AT368</f>
        <v>107722354716.07999</v>
      </c>
      <c r="AJ368" s="36">
        <f>SUM(AK368:AP368)</f>
        <v>29100887111.739998</v>
      </c>
      <c r="AK368" s="37">
        <v>318013682.91000003</v>
      </c>
      <c r="AL368" s="38"/>
      <c r="AM368" s="38"/>
      <c r="AN368" s="37">
        <v>5146944693.8299999</v>
      </c>
      <c r="AO368" s="37">
        <v>23630043735</v>
      </c>
      <c r="AP368" s="37">
        <v>5885000</v>
      </c>
      <c r="AQ368" s="36">
        <f>SUM(AR368:AS368)</f>
        <v>78621467604.339996</v>
      </c>
      <c r="AR368" s="37">
        <v>78621467604.339996</v>
      </c>
      <c r="AS368" s="38"/>
      <c r="AT368" s="36">
        <f>AU368</f>
        <v>0</v>
      </c>
      <c r="AU368" s="38"/>
      <c r="AV368" s="35">
        <f>AW368</f>
        <v>28809657359249.492</v>
      </c>
      <c r="AW368" s="36">
        <f>SUM(AX368:AY368)</f>
        <v>28809657359249.492</v>
      </c>
      <c r="AX368" s="37">
        <v>28809657359249.492</v>
      </c>
      <c r="AY368" s="38"/>
      <c r="AZ368" s="39">
        <f>E368-(AI368+AV368)</f>
        <v>0</v>
      </c>
    </row>
    <row r="369" spans="1:52" x14ac:dyDescent="0.25">
      <c r="A369" s="32" t="s">
        <v>763</v>
      </c>
      <c r="B369" s="33" t="s">
        <v>764</v>
      </c>
      <c r="C369" s="34" t="s">
        <v>1152</v>
      </c>
      <c r="D369" s="34" t="s">
        <v>1151</v>
      </c>
      <c r="E369" s="35">
        <f>F369+O369+R369+Z369+AB369+AG369</f>
        <v>8991160332425.6035</v>
      </c>
      <c r="F369" s="36">
        <f>SUM(G369:N369)</f>
        <v>70788797714.143295</v>
      </c>
      <c r="G369" s="37">
        <v>58148725646.709999</v>
      </c>
      <c r="H369" s="38"/>
      <c r="I369" s="37">
        <v>5754731665.5299997</v>
      </c>
      <c r="J369" s="38"/>
      <c r="K369" s="38"/>
      <c r="L369" s="37">
        <v>374421434.5133</v>
      </c>
      <c r="M369" s="37">
        <v>6510918967.3900003</v>
      </c>
      <c r="N369" s="38"/>
      <c r="O369" s="36">
        <f>SUM(P369:Q369)</f>
        <v>31118247348.91</v>
      </c>
      <c r="P369" s="38"/>
      <c r="Q369" s="37">
        <v>31118247348.91</v>
      </c>
      <c r="R369" s="36">
        <f>SUM(S369:Y369)</f>
        <v>8886211399329.5508</v>
      </c>
      <c r="S369" s="37">
        <v>7748120047586.5596</v>
      </c>
      <c r="T369" s="37">
        <v>279634235666.33002</v>
      </c>
      <c r="U369" s="37">
        <v>402986396836</v>
      </c>
      <c r="V369" s="37">
        <v>947060440537</v>
      </c>
      <c r="W369" s="37">
        <v>32701927697</v>
      </c>
      <c r="X369" s="37">
        <v>30627754055.66</v>
      </c>
      <c r="Y369" s="37">
        <v>-554919403049</v>
      </c>
      <c r="Z369" s="36">
        <f>SUM(AA369)</f>
        <v>0</v>
      </c>
      <c r="AA369" s="38"/>
      <c r="AB369" s="36">
        <f>SUM(AC369:AF369)</f>
        <v>3041888033</v>
      </c>
      <c r="AC369" s="38"/>
      <c r="AD369" s="38"/>
      <c r="AE369" s="37">
        <v>443951458</v>
      </c>
      <c r="AF369" s="37">
        <v>2597936575</v>
      </c>
      <c r="AG369" s="36">
        <f>SUM(AH369)</f>
        <v>0</v>
      </c>
      <c r="AH369" s="38"/>
      <c r="AI369" s="35">
        <f>AJ369+AQ369+AT369</f>
        <v>10226162668</v>
      </c>
      <c r="AJ369" s="36">
        <f>SUM(AK369:AP369)</f>
        <v>10226162668</v>
      </c>
      <c r="AK369" s="37">
        <v>138675845</v>
      </c>
      <c r="AL369" s="38"/>
      <c r="AM369" s="38"/>
      <c r="AN369" s="37">
        <v>84437792</v>
      </c>
      <c r="AO369" s="37">
        <v>9321298367</v>
      </c>
      <c r="AP369" s="37">
        <v>681750664</v>
      </c>
      <c r="AQ369" s="36">
        <f>SUM(AR369:AS369)</f>
        <v>0</v>
      </c>
      <c r="AR369" s="38"/>
      <c r="AS369" s="38"/>
      <c r="AT369" s="36">
        <f>AU369</f>
        <v>0</v>
      </c>
      <c r="AU369" s="38"/>
      <c r="AV369" s="35">
        <f>AW369</f>
        <v>8980934169757.6035</v>
      </c>
      <c r="AW369" s="36">
        <f>SUM(AX369:AY369)</f>
        <v>8980934169757.6035</v>
      </c>
      <c r="AX369" s="37">
        <v>8980934169757.6035</v>
      </c>
      <c r="AY369" s="38"/>
      <c r="AZ369" s="39">
        <f>E369-(AI369+AV369)</f>
        <v>0</v>
      </c>
    </row>
    <row r="370" spans="1:52" x14ac:dyDescent="0.25">
      <c r="A370" s="32" t="s">
        <v>765</v>
      </c>
      <c r="B370" s="33" t="s">
        <v>1176</v>
      </c>
      <c r="C370" s="34" t="s">
        <v>1150</v>
      </c>
      <c r="D370" s="34" t="s">
        <v>1151</v>
      </c>
      <c r="E370" s="35">
        <f>F370+O370+R370+Z370+AB370+AG370</f>
        <v>10808634473572.975</v>
      </c>
      <c r="F370" s="36">
        <f>SUM(G370:N370)</f>
        <v>512595943865.75</v>
      </c>
      <c r="G370" s="37">
        <v>449963180798.60999</v>
      </c>
      <c r="H370" s="38"/>
      <c r="I370" s="37">
        <v>36566284404.110001</v>
      </c>
      <c r="J370" s="38"/>
      <c r="K370" s="38"/>
      <c r="L370" s="37">
        <v>778437500</v>
      </c>
      <c r="M370" s="37">
        <v>25288041163.029999</v>
      </c>
      <c r="N370" s="38"/>
      <c r="O370" s="36">
        <f>SUM(P370:Q370)</f>
        <v>521357177414.48999</v>
      </c>
      <c r="P370" s="37">
        <v>0</v>
      </c>
      <c r="Q370" s="37">
        <v>521357177414.48999</v>
      </c>
      <c r="R370" s="36">
        <f>SUM(S370:Y370)</f>
        <v>9226559621033.6738</v>
      </c>
      <c r="S370" s="37">
        <v>4124655098719</v>
      </c>
      <c r="T370" s="37">
        <v>899323381630.2677</v>
      </c>
      <c r="U370" s="37">
        <v>2749426949286.4199</v>
      </c>
      <c r="V370" s="37">
        <v>3064020119091.3901</v>
      </c>
      <c r="W370" s="37">
        <v>114462101010.58</v>
      </c>
      <c r="X370" s="37">
        <v>235791954742.14001</v>
      </c>
      <c r="Y370" s="37">
        <v>-1961119983446.1255</v>
      </c>
      <c r="Z370" s="36">
        <f>SUM(AA370)</f>
        <v>0</v>
      </c>
      <c r="AA370" s="38"/>
      <c r="AB370" s="36">
        <f>SUM(AC370:AF370)</f>
        <v>548121731259.06</v>
      </c>
      <c r="AC370" s="38"/>
      <c r="AD370" s="37">
        <v>11710810000</v>
      </c>
      <c r="AE370" s="37">
        <v>3083811166.6700001</v>
      </c>
      <c r="AF370" s="37">
        <v>533327110092.39001</v>
      </c>
      <c r="AG370" s="36">
        <f>SUM(AH370)</f>
        <v>0</v>
      </c>
      <c r="AH370" s="38"/>
      <c r="AI370" s="35">
        <f>AJ370+AQ370+AT370</f>
        <v>440643713845.31006</v>
      </c>
      <c r="AJ370" s="36">
        <f>SUM(AK370:AP370)</f>
        <v>170622293389.92001</v>
      </c>
      <c r="AK370" s="37">
        <v>4290459</v>
      </c>
      <c r="AL370" s="38"/>
      <c r="AM370" s="38"/>
      <c r="AN370" s="37">
        <v>5617336604</v>
      </c>
      <c r="AO370" s="37">
        <v>136870179826.32001</v>
      </c>
      <c r="AP370" s="37">
        <v>28130486500.599998</v>
      </c>
      <c r="AQ370" s="36">
        <f>SUM(AR370:AS370)</f>
        <v>270021420455.39001</v>
      </c>
      <c r="AR370" s="38"/>
      <c r="AS370" s="37">
        <v>270021420455.39001</v>
      </c>
      <c r="AT370" s="36">
        <f>AU370</f>
        <v>0</v>
      </c>
      <c r="AU370" s="37"/>
      <c r="AV370" s="35">
        <f>AW370</f>
        <v>10367990759727.662</v>
      </c>
      <c r="AW370" s="36">
        <f>SUM(AX370:AY370)</f>
        <v>10367990759727.662</v>
      </c>
      <c r="AX370" s="37">
        <v>10367990759727.662</v>
      </c>
      <c r="AY370" s="38"/>
      <c r="AZ370" s="39">
        <f>E370-(AI370+AV370)</f>
        <v>0</v>
      </c>
    </row>
    <row r="371" spans="1:52" x14ac:dyDescent="0.25">
      <c r="A371" s="40" t="s">
        <v>766</v>
      </c>
      <c r="B371" s="33" t="s">
        <v>767</v>
      </c>
      <c r="C371" s="34" t="s">
        <v>1152</v>
      </c>
      <c r="D371" s="34" t="s">
        <v>1154</v>
      </c>
      <c r="E371" s="41">
        <v>1676382556797.2998</v>
      </c>
      <c r="F371" s="42">
        <v>49957670594.449997</v>
      </c>
      <c r="G371" s="43">
        <v>32821414957</v>
      </c>
      <c r="H371" s="43"/>
      <c r="I371" s="43">
        <v>6321169745</v>
      </c>
      <c r="J371" s="43">
        <v>8359451232</v>
      </c>
      <c r="K371" s="43">
        <v>-5275270395</v>
      </c>
      <c r="L371" s="43">
        <v>63566819.670000002</v>
      </c>
      <c r="M371" s="43">
        <v>7667338235.7799997</v>
      </c>
      <c r="N371" s="43"/>
      <c r="O371" s="50">
        <v>48182545337.010002</v>
      </c>
      <c r="P371" s="43">
        <v>5000000000</v>
      </c>
      <c r="Q371" s="43">
        <v>43182545337.010002</v>
      </c>
      <c r="R371" s="50">
        <v>1405208305451.8499</v>
      </c>
      <c r="S371" s="43">
        <v>125353935575.85001</v>
      </c>
      <c r="T371" s="43">
        <v>259940937859.03</v>
      </c>
      <c r="U371" s="43">
        <v>567614312363.93994</v>
      </c>
      <c r="V371" s="43">
        <v>1002898039820.83</v>
      </c>
      <c r="W371" s="43">
        <v>21277397216.509998</v>
      </c>
      <c r="X371" s="43">
        <v>76133884288</v>
      </c>
      <c r="Y371" s="43">
        <v>-648010201672.31006</v>
      </c>
      <c r="Z371" s="50">
        <v>0</v>
      </c>
      <c r="AA371" s="43"/>
      <c r="AB371" s="42">
        <v>173034035413.98999</v>
      </c>
      <c r="AC371" s="43"/>
      <c r="AD371" s="43"/>
      <c r="AE371" s="43">
        <v>487485450</v>
      </c>
      <c r="AF371" s="43">
        <v>172546549963.98999</v>
      </c>
      <c r="AG371" s="50">
        <v>0</v>
      </c>
      <c r="AH371" s="43"/>
      <c r="AI371" s="41">
        <v>3047824382.1700001</v>
      </c>
      <c r="AJ371" s="42">
        <v>3047824382.1700001</v>
      </c>
      <c r="AK371" s="43">
        <v>829013113</v>
      </c>
      <c r="AL371" s="43"/>
      <c r="AM371" s="43"/>
      <c r="AN371" s="43">
        <v>5151515.17</v>
      </c>
      <c r="AO371" s="43">
        <v>1629561312</v>
      </c>
      <c r="AP371" s="43">
        <v>584098442</v>
      </c>
      <c r="AQ371" s="50">
        <v>0</v>
      </c>
      <c r="AR371" s="43"/>
      <c r="AS371" s="43"/>
      <c r="AT371" s="50"/>
      <c r="AU371" s="43"/>
      <c r="AV371" s="41">
        <v>1673334732414.8999</v>
      </c>
      <c r="AW371" s="42">
        <v>1673334732414.8999</v>
      </c>
      <c r="AX371" s="43">
        <v>1673334732414.8999</v>
      </c>
      <c r="AY371" s="43"/>
      <c r="AZ371" s="39">
        <f>E371-(AI371+AV371)</f>
        <v>0.22998046875</v>
      </c>
    </row>
    <row r="372" spans="1:52" x14ac:dyDescent="0.25">
      <c r="A372" s="40" t="s">
        <v>768</v>
      </c>
      <c r="B372" s="33" t="s">
        <v>769</v>
      </c>
      <c r="C372" s="34" t="s">
        <v>1150</v>
      </c>
      <c r="D372" s="34" t="s">
        <v>1151</v>
      </c>
      <c r="E372" s="35">
        <f>F372+O372+R372+Z372+AB372+AG372</f>
        <v>1985794380123.2202</v>
      </c>
      <c r="F372" s="36">
        <f>SUM(G372:N372)</f>
        <v>47100686291.270004</v>
      </c>
      <c r="G372" s="37">
        <v>8961198292.4799995</v>
      </c>
      <c r="H372" s="38"/>
      <c r="I372" s="37">
        <v>31374442487.459999</v>
      </c>
      <c r="J372" s="38"/>
      <c r="K372" s="38"/>
      <c r="L372" s="37">
        <v>50522833.329999998</v>
      </c>
      <c r="M372" s="37">
        <v>6714522678</v>
      </c>
      <c r="N372" s="38"/>
      <c r="O372" s="36">
        <f>SUM(P372:Q372)</f>
        <v>27597748048.200195</v>
      </c>
      <c r="P372" s="38"/>
      <c r="Q372" s="37">
        <v>27597748048.200195</v>
      </c>
      <c r="R372" s="36">
        <f>SUM(S372:Y372)</f>
        <v>1812031922584</v>
      </c>
      <c r="S372" s="37">
        <v>179043514183</v>
      </c>
      <c r="T372" s="37">
        <v>421129031661</v>
      </c>
      <c r="U372" s="37">
        <v>919826118477</v>
      </c>
      <c r="V372" s="37">
        <v>1018510219463</v>
      </c>
      <c r="W372" s="37">
        <v>59778728873</v>
      </c>
      <c r="X372" s="37">
        <v>12550406492</v>
      </c>
      <c r="Y372" s="37">
        <v>-798806096565</v>
      </c>
      <c r="Z372" s="36">
        <f>SUM(AA372)</f>
        <v>0</v>
      </c>
      <c r="AA372" s="38"/>
      <c r="AB372" s="36">
        <f>SUM(AC372:AF372)</f>
        <v>99064023199.75</v>
      </c>
      <c r="AC372" s="37">
        <v>48272958175.910004</v>
      </c>
      <c r="AD372" s="37">
        <v>1261260000</v>
      </c>
      <c r="AE372" s="37">
        <v>2476918262</v>
      </c>
      <c r="AF372" s="37">
        <v>47052886761.839996</v>
      </c>
      <c r="AG372" s="36">
        <f>SUM(AH372)</f>
        <v>0</v>
      </c>
      <c r="AH372" s="38"/>
      <c r="AI372" s="35">
        <f>AJ372+AQ372+AT372</f>
        <v>392525392858.46002</v>
      </c>
      <c r="AJ372" s="36">
        <f>SUM(AK372:AP372)</f>
        <v>249803838158.46002</v>
      </c>
      <c r="AK372" s="37">
        <v>6887334754.2799997</v>
      </c>
      <c r="AL372" s="37">
        <v>2323438701.3200002</v>
      </c>
      <c r="AM372" s="37">
        <v>35680391000</v>
      </c>
      <c r="AN372" s="37">
        <v>61750000</v>
      </c>
      <c r="AO372" s="37">
        <v>111221925450</v>
      </c>
      <c r="AP372" s="37">
        <v>93628998252.860001</v>
      </c>
      <c r="AQ372" s="36">
        <f>SUM(AR372:AS372)</f>
        <v>142721554700</v>
      </c>
      <c r="AR372" s="37">
        <v>142721554700</v>
      </c>
      <c r="AS372" s="38"/>
      <c r="AT372" s="36">
        <f>AU372</f>
        <v>0</v>
      </c>
      <c r="AU372" s="38"/>
      <c r="AV372" s="35">
        <f>AW372</f>
        <v>1593268987264.7</v>
      </c>
      <c r="AW372" s="36">
        <f>SUM(AX372:AY372)</f>
        <v>1593268987264.7</v>
      </c>
      <c r="AX372" s="37">
        <v>1593268987264.7</v>
      </c>
      <c r="AY372" s="38"/>
      <c r="AZ372" s="39">
        <f>E372-(AI372+AV372)</f>
        <v>6.0302734375E-2</v>
      </c>
    </row>
    <row r="373" spans="1:52" x14ac:dyDescent="0.25">
      <c r="A373" s="40" t="s">
        <v>770</v>
      </c>
      <c r="B373" s="33" t="s">
        <v>771</v>
      </c>
      <c r="C373" s="34" t="s">
        <v>1150</v>
      </c>
      <c r="D373" s="34" t="s">
        <v>1151</v>
      </c>
      <c r="E373" s="35">
        <f>F373+O373+R373+Z373+AB373+AG373</f>
        <v>2169705297814</v>
      </c>
      <c r="F373" s="36">
        <f>SUM(G373:N373)</f>
        <v>98634641097</v>
      </c>
      <c r="G373" s="37">
        <v>45564645170</v>
      </c>
      <c r="H373" s="38"/>
      <c r="I373" s="37">
        <v>44500980980</v>
      </c>
      <c r="J373" s="38"/>
      <c r="K373" s="38"/>
      <c r="L373" s="38"/>
      <c r="M373" s="37">
        <v>8569014947</v>
      </c>
      <c r="N373" s="38"/>
      <c r="O373" s="36">
        <f>SUM(P373:Q373)</f>
        <v>54673377959</v>
      </c>
      <c r="P373" s="38"/>
      <c r="Q373" s="37">
        <v>54673377959</v>
      </c>
      <c r="R373" s="36">
        <f>SUM(S373:Y373)</f>
        <v>1914675587181</v>
      </c>
      <c r="S373" s="37">
        <v>343243708461</v>
      </c>
      <c r="T373" s="37">
        <v>374872863608</v>
      </c>
      <c r="U373" s="37">
        <v>781053263147</v>
      </c>
      <c r="V373" s="37">
        <v>1605538087316</v>
      </c>
      <c r="W373" s="37">
        <v>38598323058</v>
      </c>
      <c r="X373" s="37">
        <v>225603062893</v>
      </c>
      <c r="Y373" s="37">
        <v>-1454233721302</v>
      </c>
      <c r="Z373" s="36">
        <f>SUM(AA373)</f>
        <v>0</v>
      </c>
      <c r="AA373" s="38"/>
      <c r="AB373" s="36">
        <f>SUM(AC373:AF373)</f>
        <v>101721691577</v>
      </c>
      <c r="AC373" s="38"/>
      <c r="AD373" s="38"/>
      <c r="AE373" s="37">
        <v>6104917449</v>
      </c>
      <c r="AF373" s="37">
        <v>95616774128</v>
      </c>
      <c r="AG373" s="36">
        <f>SUM(AH373)</f>
        <v>0</v>
      </c>
      <c r="AH373" s="38"/>
      <c r="AI373" s="35">
        <f>AJ373+AQ373+AT373</f>
        <v>23429937549</v>
      </c>
      <c r="AJ373" s="36">
        <f>SUM(AK373:AP373)</f>
        <v>23429937549</v>
      </c>
      <c r="AK373" s="37">
        <v>27916386</v>
      </c>
      <c r="AL373" s="38"/>
      <c r="AM373" s="38"/>
      <c r="AN373" s="37">
        <v>613367475</v>
      </c>
      <c r="AO373" s="37">
        <v>22788653688</v>
      </c>
      <c r="AP373" s="38"/>
      <c r="AQ373" s="36">
        <f>SUM(AR373:AS373)</f>
        <v>0</v>
      </c>
      <c r="AR373" s="38"/>
      <c r="AS373" s="38"/>
      <c r="AT373" s="36">
        <f>AU373</f>
        <v>0</v>
      </c>
      <c r="AU373" s="38"/>
      <c r="AV373" s="35">
        <f>AW373</f>
        <v>2146275360265</v>
      </c>
      <c r="AW373" s="36">
        <f>SUM(AX373:AY373)</f>
        <v>2146275360265</v>
      </c>
      <c r="AX373" s="37">
        <v>2146275360265</v>
      </c>
      <c r="AY373" s="38"/>
      <c r="AZ373" s="39">
        <f>E373-(AI373+AV373)</f>
        <v>0</v>
      </c>
    </row>
    <row r="374" spans="1:52" x14ac:dyDescent="0.25">
      <c r="A374" s="40" t="s">
        <v>772</v>
      </c>
      <c r="B374" s="33" t="s">
        <v>773</v>
      </c>
      <c r="C374" s="34" t="s">
        <v>1150</v>
      </c>
      <c r="D374" s="34" t="s">
        <v>1154</v>
      </c>
      <c r="E374" s="41">
        <f>F374+O374+R374+Z374+AB374+AG374</f>
        <v>2461345848159.3696</v>
      </c>
      <c r="F374" s="42">
        <f>SUM(G374:N374)</f>
        <v>104013138133.64999</v>
      </c>
      <c r="G374" s="43">
        <v>60458451948.959999</v>
      </c>
      <c r="H374" s="43"/>
      <c r="I374" s="43">
        <v>26783670155.32</v>
      </c>
      <c r="J374" s="43"/>
      <c r="K374" s="43"/>
      <c r="L374" s="43"/>
      <c r="M374" s="43">
        <v>16771016029.370001</v>
      </c>
      <c r="N374" s="43"/>
      <c r="O374" s="42">
        <f>SUM(P374:Q374)</f>
        <v>15530631866.780001</v>
      </c>
      <c r="P374" s="43"/>
      <c r="Q374" s="43">
        <v>15530631866.780001</v>
      </c>
      <c r="R374" s="42">
        <f>SUM(S374:Y374)</f>
        <v>2247734484588.0493</v>
      </c>
      <c r="S374" s="43">
        <v>314010244835</v>
      </c>
      <c r="T374" s="43">
        <v>317910947301.35999</v>
      </c>
      <c r="U374" s="43">
        <v>989195958472.81006</v>
      </c>
      <c r="V374" s="43">
        <v>1360776075934.1799</v>
      </c>
      <c r="W374" s="43">
        <v>48770834004.019997</v>
      </c>
      <c r="X374" s="43">
        <v>99515146269.320007</v>
      </c>
      <c r="Y374" s="43">
        <v>-882444722228.64001</v>
      </c>
      <c r="Z374" s="42">
        <f>SUM(AA374)</f>
        <v>0</v>
      </c>
      <c r="AA374" s="43"/>
      <c r="AB374" s="42">
        <f>SUM(AC374:AF374)</f>
        <v>94067593570.889999</v>
      </c>
      <c r="AC374" s="43"/>
      <c r="AD374" s="43"/>
      <c r="AE374" s="43">
        <v>26977828853</v>
      </c>
      <c r="AF374" s="43">
        <v>67089764717.889999</v>
      </c>
      <c r="AG374" s="42">
        <f>SUM(AH374)</f>
        <v>0</v>
      </c>
      <c r="AH374" s="43"/>
      <c r="AI374" s="41">
        <f>AJ374+AQ374+AT374</f>
        <v>38856549510.309998</v>
      </c>
      <c r="AJ374" s="42">
        <f>SUM(AK374:AP374)</f>
        <v>38856549510.309998</v>
      </c>
      <c r="AK374" s="43">
        <v>9295655165.3099995</v>
      </c>
      <c r="AL374" s="43"/>
      <c r="AM374" s="43">
        <v>15729233706</v>
      </c>
      <c r="AN374" s="43"/>
      <c r="AO374" s="43">
        <v>8175500</v>
      </c>
      <c r="AP374" s="43">
        <v>13823485139</v>
      </c>
      <c r="AQ374" s="42">
        <f>SUM(AR374:AS374)</f>
        <v>0</v>
      </c>
      <c r="AR374" s="43"/>
      <c r="AS374" s="43"/>
      <c r="AT374" s="42">
        <f>AU374</f>
        <v>0</v>
      </c>
      <c r="AU374" s="43"/>
      <c r="AV374" s="41">
        <f>AW374</f>
        <v>2422489298649.0698</v>
      </c>
      <c r="AW374" s="42">
        <f>SUM(AX374:AY374)</f>
        <v>2422489298649.0698</v>
      </c>
      <c r="AX374" s="43">
        <v>2422489298649.0698</v>
      </c>
      <c r="AY374" s="43"/>
      <c r="AZ374" s="39">
        <f>E374-(AI374+AV374)</f>
        <v>-1.025390625E-2</v>
      </c>
    </row>
    <row r="375" spans="1:52" x14ac:dyDescent="0.25">
      <c r="A375" s="40" t="s">
        <v>774</v>
      </c>
      <c r="B375" s="33" t="s">
        <v>775</v>
      </c>
      <c r="C375" s="34" t="s">
        <v>1152</v>
      </c>
      <c r="D375" s="34" t="s">
        <v>1151</v>
      </c>
      <c r="E375" s="35">
        <f>F375+O375+R375+Z375+AB375+AG375</f>
        <v>5200999143532.4502</v>
      </c>
      <c r="F375" s="36">
        <f>SUM(G375:N375)</f>
        <v>160972644279.48999</v>
      </c>
      <c r="G375" s="37">
        <v>28700380964.34</v>
      </c>
      <c r="H375" s="38"/>
      <c r="I375" s="37">
        <v>114951730713.29001</v>
      </c>
      <c r="J375" s="38"/>
      <c r="K375" s="38"/>
      <c r="L375" s="37">
        <v>4180038491</v>
      </c>
      <c r="M375" s="37">
        <v>13140494110.860001</v>
      </c>
      <c r="N375" s="38"/>
      <c r="O375" s="36">
        <f>SUM(P375:Q375)</f>
        <v>116455648464.81</v>
      </c>
      <c r="P375" s="37">
        <v>50177500</v>
      </c>
      <c r="Q375" s="37">
        <v>116405470964.81</v>
      </c>
      <c r="R375" s="36">
        <f>SUM(S375:Y375)</f>
        <v>4898796849217.6504</v>
      </c>
      <c r="S375" s="37">
        <v>2612055692080</v>
      </c>
      <c r="T375" s="37">
        <v>411883675638.47998</v>
      </c>
      <c r="U375" s="37">
        <v>853496612756.19995</v>
      </c>
      <c r="V375" s="37">
        <v>1805517599035.1001</v>
      </c>
      <c r="W375" s="37">
        <v>88136342907.119995</v>
      </c>
      <c r="X375" s="37">
        <v>300647955725.15002</v>
      </c>
      <c r="Y375" s="37">
        <v>-1172941028924.3999</v>
      </c>
      <c r="Z375" s="36">
        <f>SUM(AA375)</f>
        <v>0</v>
      </c>
      <c r="AA375" s="38"/>
      <c r="AB375" s="36">
        <f>SUM(AC375:AF375)</f>
        <v>24774001570.5</v>
      </c>
      <c r="AC375" s="37">
        <v>2922314630.7600002</v>
      </c>
      <c r="AD375" s="37">
        <v>1149063961.8499999</v>
      </c>
      <c r="AE375" s="37">
        <v>3651797691.1300001</v>
      </c>
      <c r="AF375" s="37">
        <v>17050825286.76</v>
      </c>
      <c r="AG375" s="36">
        <f>SUM(AH375)</f>
        <v>0</v>
      </c>
      <c r="AH375" s="38"/>
      <c r="AI375" s="35">
        <f>AJ375+AQ375+AT375</f>
        <v>246779368852.54999</v>
      </c>
      <c r="AJ375" s="36">
        <f>SUM(AK375:AP375)</f>
        <v>246779368852.54999</v>
      </c>
      <c r="AK375" s="37">
        <v>71798892</v>
      </c>
      <c r="AL375" s="38"/>
      <c r="AM375" s="38"/>
      <c r="AN375" s="37">
        <v>30068729341.580002</v>
      </c>
      <c r="AO375" s="37">
        <v>26344938952.110001</v>
      </c>
      <c r="AP375" s="37">
        <v>190293901666.85999</v>
      </c>
      <c r="AQ375" s="36">
        <f>SUM(AR375:AS375)</f>
        <v>0</v>
      </c>
      <c r="AR375" s="38"/>
      <c r="AS375" s="38"/>
      <c r="AT375" s="36">
        <f>AU375</f>
        <v>0</v>
      </c>
      <c r="AU375" s="38"/>
      <c r="AV375" s="35">
        <f>AW375</f>
        <v>4954219774679.7998</v>
      </c>
      <c r="AW375" s="36">
        <f>SUM(AX375:AY375)</f>
        <v>4954219774679.7998</v>
      </c>
      <c r="AX375" s="37">
        <v>4954219774679.7998</v>
      </c>
      <c r="AY375" s="38"/>
      <c r="AZ375" s="39">
        <f>E375-(AI375+AV375)</f>
        <v>0.1005859375</v>
      </c>
    </row>
    <row r="376" spans="1:52" x14ac:dyDescent="0.25">
      <c r="A376" s="40" t="s">
        <v>776</v>
      </c>
      <c r="B376" s="33" t="s">
        <v>1177</v>
      </c>
      <c r="C376" s="34" t="s">
        <v>1150</v>
      </c>
      <c r="D376" s="34" t="s">
        <v>1151</v>
      </c>
      <c r="E376" s="35">
        <f>F376+O376+R376+Z376+AB376+AG376</f>
        <v>2354948228045.77</v>
      </c>
      <c r="F376" s="36">
        <f>SUM(G376:N376)</f>
        <v>121832241590.28</v>
      </c>
      <c r="G376" s="37">
        <v>93996648444.330002</v>
      </c>
      <c r="H376" s="38"/>
      <c r="I376" s="37">
        <v>19152017709.630001</v>
      </c>
      <c r="J376" s="38"/>
      <c r="K376" s="38"/>
      <c r="L376" s="38"/>
      <c r="M376" s="37">
        <v>8683575436.3199997</v>
      </c>
      <c r="N376" s="38"/>
      <c r="O376" s="36">
        <f>SUM(P376:Q376)</f>
        <v>86278389304</v>
      </c>
      <c r="P376" s="38"/>
      <c r="Q376" s="37">
        <v>86278389304</v>
      </c>
      <c r="R376" s="36">
        <f>SUM(S376:Y376)</f>
        <v>1939045109026.98</v>
      </c>
      <c r="S376" s="37">
        <v>672003179024.56006</v>
      </c>
      <c r="T376" s="37">
        <v>349554616225.96997</v>
      </c>
      <c r="U376" s="37">
        <v>652749031150.52002</v>
      </c>
      <c r="V376" s="37">
        <v>998050903564.93005</v>
      </c>
      <c r="W376" s="37">
        <v>80140518366.470001</v>
      </c>
      <c r="X376" s="37">
        <v>48378524262.589996</v>
      </c>
      <c r="Y376" s="37">
        <v>-861831663568.06006</v>
      </c>
      <c r="Z376" s="36">
        <f>SUM(AA376)</f>
        <v>0</v>
      </c>
      <c r="AA376" s="38"/>
      <c r="AB376" s="36">
        <f>SUM(AC376:AF376)</f>
        <v>207792488124.51001</v>
      </c>
      <c r="AC376" s="37">
        <v>454487403</v>
      </c>
      <c r="AD376" s="38"/>
      <c r="AE376" s="37">
        <v>1141476000</v>
      </c>
      <c r="AF376" s="37">
        <v>206196524721.51001</v>
      </c>
      <c r="AG376" s="36">
        <f>SUM(AH376)</f>
        <v>0</v>
      </c>
      <c r="AH376" s="38"/>
      <c r="AI376" s="35">
        <f>AJ376+AQ376+AT376</f>
        <v>20006896536.259998</v>
      </c>
      <c r="AJ376" s="36">
        <f>SUM(AK376:AP376)</f>
        <v>20006896536.259998</v>
      </c>
      <c r="AK376" s="37">
        <v>2482307942</v>
      </c>
      <c r="AL376" s="38"/>
      <c r="AM376" s="38"/>
      <c r="AN376" s="37">
        <v>21200000</v>
      </c>
      <c r="AO376" s="37">
        <v>17503388594.259998</v>
      </c>
      <c r="AP376" s="38"/>
      <c r="AQ376" s="36">
        <f>SUM(AR376:AS376)</f>
        <v>0</v>
      </c>
      <c r="AR376" s="38"/>
      <c r="AS376" s="38"/>
      <c r="AT376" s="36">
        <f>AU376</f>
        <v>0</v>
      </c>
      <c r="AU376" s="38"/>
      <c r="AV376" s="35">
        <f>AW376</f>
        <v>2271283925330.79</v>
      </c>
      <c r="AW376" s="36">
        <f>SUM(AX376:AY376)</f>
        <v>2271283925330.79</v>
      </c>
      <c r="AX376" s="37">
        <v>2179863478274.4602</v>
      </c>
      <c r="AY376" s="37">
        <v>91420447056.330002</v>
      </c>
      <c r="AZ376" s="39">
        <f>E376-(AI376+AV376)</f>
        <v>63657406178.720215</v>
      </c>
    </row>
    <row r="377" spans="1:52" x14ac:dyDescent="0.25">
      <c r="A377" s="40" t="s">
        <v>778</v>
      </c>
      <c r="B377" s="33" t="s">
        <v>779</v>
      </c>
      <c r="C377" s="34" t="s">
        <v>1150</v>
      </c>
      <c r="D377" s="34" t="s">
        <v>1151</v>
      </c>
      <c r="E377" s="35">
        <f>F377+O377+R377+Z377+AB377+AG377</f>
        <v>1988864259333.3296</v>
      </c>
      <c r="F377" s="36">
        <f>SUM(G377:N377)</f>
        <v>-39635532842.970001</v>
      </c>
      <c r="G377" s="37">
        <v>-67547837146.669998</v>
      </c>
      <c r="H377" s="38"/>
      <c r="I377" s="37">
        <v>20856347087.699997</v>
      </c>
      <c r="J377" s="38"/>
      <c r="K377" s="38"/>
      <c r="L377" s="38"/>
      <c r="M377" s="37">
        <v>7055957216</v>
      </c>
      <c r="N377" s="38"/>
      <c r="O377" s="36">
        <f>SUM(P377:Q377)</f>
        <v>28596610171.220001</v>
      </c>
      <c r="P377" s="38"/>
      <c r="Q377" s="37">
        <v>28596610171.220001</v>
      </c>
      <c r="R377" s="36">
        <f>SUM(S377:Y377)</f>
        <v>1955603087880.6597</v>
      </c>
      <c r="S377" s="37">
        <v>72504120804</v>
      </c>
      <c r="T377" s="37">
        <v>447523158699.39001</v>
      </c>
      <c r="U377" s="37">
        <v>975454147401.08997</v>
      </c>
      <c r="V377" s="37">
        <v>1281860654993.5</v>
      </c>
      <c r="W377" s="37">
        <v>39195297839.779999</v>
      </c>
      <c r="X377" s="37">
        <v>255574837397</v>
      </c>
      <c r="Y377" s="37">
        <v>-1116509129254.1001</v>
      </c>
      <c r="Z377" s="36">
        <f>SUM(AA377)</f>
        <v>0</v>
      </c>
      <c r="AA377" s="38"/>
      <c r="AB377" s="36">
        <f>SUM(AC377:AF377)</f>
        <v>44300094124.419998</v>
      </c>
      <c r="AC377" s="37">
        <v>3712838800</v>
      </c>
      <c r="AD377" s="38"/>
      <c r="AE377" s="37">
        <v>14350257400</v>
      </c>
      <c r="AF377" s="37">
        <v>26236997924.419998</v>
      </c>
      <c r="AG377" s="36">
        <f>SUM(AH377)</f>
        <v>0</v>
      </c>
      <c r="AH377" s="38"/>
      <c r="AI377" s="35">
        <f>AJ377+AQ377+AT377</f>
        <v>151861869092.17999</v>
      </c>
      <c r="AJ377" s="36">
        <f>SUM(AK377:AP377)</f>
        <v>151861869092.17999</v>
      </c>
      <c r="AK377" s="37">
        <v>13320550723</v>
      </c>
      <c r="AL377" s="38"/>
      <c r="AM377" s="37">
        <v>110957730255.7</v>
      </c>
      <c r="AN377" s="37">
        <v>707343309</v>
      </c>
      <c r="AO377" s="37">
        <v>5089803902</v>
      </c>
      <c r="AP377" s="37">
        <v>21786440902.48</v>
      </c>
      <c r="AQ377" s="36">
        <f>SUM(AR377:AS377)</f>
        <v>0</v>
      </c>
      <c r="AR377" s="38"/>
      <c r="AS377" s="38"/>
      <c r="AT377" s="36">
        <f>AU377</f>
        <v>0</v>
      </c>
      <c r="AU377" s="38"/>
      <c r="AV377" s="35">
        <f>AW377</f>
        <v>1837002390241.1001</v>
      </c>
      <c r="AW377" s="36">
        <f>SUM(AX377:AY377)</f>
        <v>1837002390241.1001</v>
      </c>
      <c r="AX377" s="37">
        <v>1837002390241.1001</v>
      </c>
      <c r="AY377" s="38"/>
      <c r="AZ377" s="39">
        <f>E377-(AI377+AV377)</f>
        <v>4.9560546875E-2</v>
      </c>
    </row>
    <row r="378" spans="1:52" x14ac:dyDescent="0.25">
      <c r="A378" s="40" t="s">
        <v>780</v>
      </c>
      <c r="B378" s="33" t="s">
        <v>781</v>
      </c>
      <c r="C378" s="34" t="s">
        <v>1150</v>
      </c>
      <c r="D378" s="34" t="s">
        <v>1154</v>
      </c>
      <c r="E378" s="41">
        <f>F378+O378+R378+Z378+AB378+AG378</f>
        <v>1744131185997.77</v>
      </c>
      <c r="F378" s="42">
        <f>SUM(G378:N378)</f>
        <v>67737460303.290001</v>
      </c>
      <c r="G378" s="43">
        <v>37452502375.989998</v>
      </c>
      <c r="H378" s="43"/>
      <c r="I378" s="43">
        <v>26291546296.119999</v>
      </c>
      <c r="J378" s="43"/>
      <c r="K378" s="43"/>
      <c r="L378" s="43">
        <v>40000000</v>
      </c>
      <c r="M378" s="43">
        <v>3953411631.1799998</v>
      </c>
      <c r="N378" s="43"/>
      <c r="O378" s="42">
        <f>SUM(P378:Q378)</f>
        <v>39720796300</v>
      </c>
      <c r="P378" s="43"/>
      <c r="Q378" s="43">
        <v>39720796300</v>
      </c>
      <c r="R378" s="42">
        <f>SUM(S378:Y378)</f>
        <v>1533035257335.52</v>
      </c>
      <c r="S378" s="43">
        <v>89208634461</v>
      </c>
      <c r="T378" s="43">
        <v>280801951695.03998</v>
      </c>
      <c r="U378" s="43">
        <v>524888205370.02002</v>
      </c>
      <c r="V378" s="43">
        <v>1048973075930.5</v>
      </c>
      <c r="W378" s="43">
        <v>44933694426.989998</v>
      </c>
      <c r="X378" s="43">
        <v>130145420203.14999</v>
      </c>
      <c r="Y378" s="43">
        <v>-585915724751.18005</v>
      </c>
      <c r="Z378" s="42">
        <f>SUM(AA378)</f>
        <v>0</v>
      </c>
      <c r="AA378" s="43"/>
      <c r="AB378" s="42">
        <f>SUM(AC378:AF378)</f>
        <v>103637672058.95999</v>
      </c>
      <c r="AC378" s="43">
        <v>66689362122</v>
      </c>
      <c r="AD378" s="43"/>
      <c r="AE378" s="43"/>
      <c r="AF378" s="43">
        <v>36948309936.959999</v>
      </c>
      <c r="AG378" s="42">
        <f>SUM(AH378)</f>
        <v>0</v>
      </c>
      <c r="AH378" s="43"/>
      <c r="AI378" s="41">
        <f>AJ378+AQ378+AT378</f>
        <v>16034720924.470001</v>
      </c>
      <c r="AJ378" s="42">
        <f>SUM(AK378:AP378)</f>
        <v>16034720924.470001</v>
      </c>
      <c r="AK378" s="43">
        <v>1903933388</v>
      </c>
      <c r="AL378" s="43"/>
      <c r="AM378" s="43"/>
      <c r="AN378" s="43">
        <v>143915833.33000001</v>
      </c>
      <c r="AO378" s="43">
        <v>3805997862.2800002</v>
      </c>
      <c r="AP378" s="43">
        <v>10180873840.860001</v>
      </c>
      <c r="AQ378" s="42">
        <f>SUM(AR378:AS378)</f>
        <v>0</v>
      </c>
      <c r="AR378" s="43"/>
      <c r="AS378" s="43"/>
      <c r="AT378" s="42">
        <f>AU378</f>
        <v>0</v>
      </c>
      <c r="AU378" s="43"/>
      <c r="AV378" s="41">
        <f>AW378</f>
        <v>1728096465073.3101</v>
      </c>
      <c r="AW378" s="42">
        <f>SUM(AX378:AY378)</f>
        <v>1728096465073.3101</v>
      </c>
      <c r="AX378" s="43">
        <v>1728096465073.3101</v>
      </c>
      <c r="AY378" s="43"/>
      <c r="AZ378" s="39">
        <f>E378-(AI378+AV378)</f>
        <v>-1.0009765625E-2</v>
      </c>
    </row>
    <row r="379" spans="1:52" x14ac:dyDescent="0.25">
      <c r="A379" s="40" t="s">
        <v>782</v>
      </c>
      <c r="B379" s="33" t="s">
        <v>783</v>
      </c>
      <c r="C379" s="34" t="s">
        <v>1150</v>
      </c>
      <c r="D379" s="34" t="s">
        <v>1151</v>
      </c>
      <c r="E379" s="35">
        <f>F379+O379+R379+Z379+AB379+AG379</f>
        <v>1707735304732.9199</v>
      </c>
      <c r="F379" s="36">
        <f>SUM(G379:N379)</f>
        <v>81811321588.210007</v>
      </c>
      <c r="G379" s="37">
        <v>67998987234</v>
      </c>
      <c r="H379" s="38"/>
      <c r="I379" s="37">
        <v>1777372540.6600001</v>
      </c>
      <c r="J379" s="38"/>
      <c r="K379" s="38"/>
      <c r="L379" s="37">
        <v>688725914</v>
      </c>
      <c r="M379" s="37">
        <v>11346235899.549999</v>
      </c>
      <c r="N379" s="38"/>
      <c r="O379" s="36">
        <f>SUM(P379:Q379)</f>
        <v>80966957280.149994</v>
      </c>
      <c r="P379" s="38"/>
      <c r="Q379" s="37">
        <v>80966957280.149994</v>
      </c>
      <c r="R379" s="36">
        <f>SUM(S379:Y379)</f>
        <v>1512605850430.5601</v>
      </c>
      <c r="S379" s="37">
        <v>61891470756</v>
      </c>
      <c r="T379" s="37">
        <v>385534225234.07001</v>
      </c>
      <c r="U379" s="37">
        <v>618701028888.21997</v>
      </c>
      <c r="V379" s="37">
        <v>1257613468816</v>
      </c>
      <c r="W379" s="37">
        <v>26433894920.75</v>
      </c>
      <c r="X379" s="37">
        <v>105278368673</v>
      </c>
      <c r="Y379" s="37">
        <v>-942846606857.47998</v>
      </c>
      <c r="Z379" s="36">
        <f>SUM(AA379)</f>
        <v>0</v>
      </c>
      <c r="AA379" s="38"/>
      <c r="AB379" s="36">
        <f>SUM(AC379:AF379)</f>
        <v>32351175434</v>
      </c>
      <c r="AC379" s="38"/>
      <c r="AD379" s="38"/>
      <c r="AE379" s="37">
        <v>29659968116</v>
      </c>
      <c r="AF379" s="37">
        <v>2691207318</v>
      </c>
      <c r="AG379" s="36">
        <f>SUM(AH379)</f>
        <v>0</v>
      </c>
      <c r="AH379" s="38"/>
      <c r="AI379" s="35">
        <f>AJ379+AQ379+AT379</f>
        <v>2200852269.4400001</v>
      </c>
      <c r="AJ379" s="36">
        <f>SUM(AK379:AP379)</f>
        <v>2200852269.4400001</v>
      </c>
      <c r="AK379" s="38"/>
      <c r="AL379" s="38"/>
      <c r="AM379" s="37">
        <v>326616991.44</v>
      </c>
      <c r="AN379" s="38"/>
      <c r="AO379" s="37">
        <v>628203451</v>
      </c>
      <c r="AP379" s="37">
        <v>1246031827</v>
      </c>
      <c r="AQ379" s="36">
        <f>SUM(AR379:AS379)</f>
        <v>0</v>
      </c>
      <c r="AR379" s="38"/>
      <c r="AS379" s="38"/>
      <c r="AT379" s="36">
        <f>AU379</f>
        <v>0</v>
      </c>
      <c r="AU379" s="38"/>
      <c r="AV379" s="35">
        <f>AW379</f>
        <v>1705534452463.5</v>
      </c>
      <c r="AW379" s="36">
        <f>SUM(AX379:AY379)</f>
        <v>1705534452463.5</v>
      </c>
      <c r="AX379" s="37">
        <v>1705534452463.5</v>
      </c>
      <c r="AY379" s="38"/>
      <c r="AZ379" s="39">
        <f>E379-(AI379+AV379)</f>
        <v>-2.001953125E-2</v>
      </c>
    </row>
    <row r="380" spans="1:52" x14ac:dyDescent="0.25">
      <c r="A380" s="45" t="s">
        <v>784</v>
      </c>
      <c r="B380" s="33" t="s">
        <v>785</v>
      </c>
      <c r="C380" s="34" t="s">
        <v>1150</v>
      </c>
      <c r="D380" s="34" t="s">
        <v>1151</v>
      </c>
      <c r="E380" s="35">
        <f>F380+O380+R380+Z380+AB380+AG380</f>
        <v>1817822375931.72</v>
      </c>
      <c r="F380" s="36">
        <f>SUM(G380:N380)</f>
        <v>91710802541.320007</v>
      </c>
      <c r="G380" s="37">
        <v>53200374893.550003</v>
      </c>
      <c r="H380" s="38"/>
      <c r="I380" s="37">
        <v>23752285608.689999</v>
      </c>
      <c r="J380" s="38"/>
      <c r="K380" s="38"/>
      <c r="L380" s="38"/>
      <c r="M380" s="37">
        <v>14758142039.08</v>
      </c>
      <c r="N380" s="38"/>
      <c r="O380" s="36">
        <f>SUM(P380:Q380)</f>
        <v>55362902121.410004</v>
      </c>
      <c r="P380" s="38"/>
      <c r="Q380" s="37">
        <v>55362902121.410004</v>
      </c>
      <c r="R380" s="36">
        <f>SUM(S380:Y380)</f>
        <v>1400366856304.8101</v>
      </c>
      <c r="S380" s="37">
        <v>182139737097.59</v>
      </c>
      <c r="T380" s="37">
        <v>305934242615.60999</v>
      </c>
      <c r="U380" s="37">
        <v>591803432944.35999</v>
      </c>
      <c r="V380" s="37">
        <v>1124429628609.1001</v>
      </c>
      <c r="W380" s="37">
        <v>19497736297.939999</v>
      </c>
      <c r="X380" s="37">
        <v>20201789345.919998</v>
      </c>
      <c r="Y380" s="37">
        <v>-843639710605.70996</v>
      </c>
      <c r="Z380" s="36">
        <f>SUM(AA380)</f>
        <v>0</v>
      </c>
      <c r="AA380" s="38"/>
      <c r="AB380" s="36">
        <f>SUM(AC380:AF380)</f>
        <v>270381814964.17999</v>
      </c>
      <c r="AC380" s="37">
        <v>2785588000</v>
      </c>
      <c r="AD380" s="37">
        <v>104174869169.52</v>
      </c>
      <c r="AE380" s="37">
        <v>19685866136</v>
      </c>
      <c r="AF380" s="37">
        <v>143735491658.66</v>
      </c>
      <c r="AG380" s="36">
        <f>SUM(AH380)</f>
        <v>0</v>
      </c>
      <c r="AH380" s="38"/>
      <c r="AI380" s="35">
        <f>AJ380+AQ380+AT380</f>
        <v>9301995777</v>
      </c>
      <c r="AJ380" s="36">
        <f>SUM(AK380:AP380)</f>
        <v>9301995777</v>
      </c>
      <c r="AK380" s="37">
        <v>55340704</v>
      </c>
      <c r="AL380" s="38"/>
      <c r="AM380" s="38"/>
      <c r="AN380" s="37">
        <v>10000000</v>
      </c>
      <c r="AO380" s="37">
        <v>9019630146</v>
      </c>
      <c r="AP380" s="37">
        <v>217024927</v>
      </c>
      <c r="AQ380" s="36">
        <f>SUM(AR380:AS380)</f>
        <v>0</v>
      </c>
      <c r="AR380" s="38"/>
      <c r="AS380" s="38"/>
      <c r="AT380" s="36">
        <f>AU380</f>
        <v>0</v>
      </c>
      <c r="AU380" s="38"/>
      <c r="AV380" s="35">
        <f>AW380</f>
        <v>1808520380154.7</v>
      </c>
      <c r="AW380" s="36">
        <f>SUM(AX380:AY380)</f>
        <v>1808520380154.7</v>
      </c>
      <c r="AX380" s="37">
        <v>1808520380154.7</v>
      </c>
      <c r="AY380" s="38"/>
      <c r="AZ380" s="39">
        <f>E380-(AI380+AV380)</f>
        <v>2.001953125E-2</v>
      </c>
    </row>
    <row r="381" spans="1:52" x14ac:dyDescent="0.25">
      <c r="A381" s="45" t="s">
        <v>786</v>
      </c>
      <c r="B381" s="33" t="s">
        <v>787</v>
      </c>
      <c r="C381" s="34" t="s">
        <v>1150</v>
      </c>
      <c r="D381" s="34" t="s">
        <v>1151</v>
      </c>
      <c r="E381" s="35">
        <f>F381+O381+R381+Z381+AB381+AG381</f>
        <v>1396048832186.5977</v>
      </c>
      <c r="F381" s="36">
        <f>SUM(G381:N381)</f>
        <v>72598480033.330002</v>
      </c>
      <c r="G381" s="37">
        <v>53320668531</v>
      </c>
      <c r="H381" s="38"/>
      <c r="I381" s="37">
        <v>15454952374.040001</v>
      </c>
      <c r="J381" s="38"/>
      <c r="K381" s="38"/>
      <c r="L381" s="38"/>
      <c r="M381" s="37">
        <v>3822859128.29</v>
      </c>
      <c r="N381" s="38"/>
      <c r="O381" s="36">
        <f>SUM(P381:Q381)</f>
        <v>14435151469</v>
      </c>
      <c r="P381" s="38"/>
      <c r="Q381" s="37">
        <v>14435151469</v>
      </c>
      <c r="R381" s="36">
        <f>SUM(S381:Y381)</f>
        <v>1293233684478.9775</v>
      </c>
      <c r="S381" s="37">
        <v>61653650498</v>
      </c>
      <c r="T381" s="37">
        <v>387992356154.38</v>
      </c>
      <c r="U381" s="37">
        <v>775953403970.43005</v>
      </c>
      <c r="V381" s="37">
        <v>836483318042.89001</v>
      </c>
      <c r="W381" s="37">
        <v>45872148224</v>
      </c>
      <c r="X381" s="37">
        <v>1280747320</v>
      </c>
      <c r="Y381" s="37">
        <v>-816001939730.72266</v>
      </c>
      <c r="Z381" s="36">
        <f>SUM(AA381)</f>
        <v>0</v>
      </c>
      <c r="AA381" s="38"/>
      <c r="AB381" s="36">
        <f>SUM(AC381:AF381)</f>
        <v>15781516205.290001</v>
      </c>
      <c r="AC381" s="37">
        <v>173979152.28999999</v>
      </c>
      <c r="AD381" s="38"/>
      <c r="AE381" s="37">
        <v>372770000</v>
      </c>
      <c r="AF381" s="37">
        <v>15234767053</v>
      </c>
      <c r="AG381" s="36">
        <f>SUM(AH381)</f>
        <v>0</v>
      </c>
      <c r="AH381" s="38"/>
      <c r="AI381" s="35">
        <f>AJ381+AQ381+AT381</f>
        <v>4049297273</v>
      </c>
      <c r="AJ381" s="36">
        <f>SUM(AK381:AP381)</f>
        <v>4049297273</v>
      </c>
      <c r="AK381" s="37">
        <v>2588694722</v>
      </c>
      <c r="AL381" s="38"/>
      <c r="AM381" s="38"/>
      <c r="AN381" s="38"/>
      <c r="AO381" s="37">
        <v>23760000</v>
      </c>
      <c r="AP381" s="37">
        <v>1436842551</v>
      </c>
      <c r="AQ381" s="36">
        <f>SUM(AR381:AS381)</f>
        <v>0</v>
      </c>
      <c r="AR381" s="38"/>
      <c r="AS381" s="38"/>
      <c r="AT381" s="36">
        <f>AU381</f>
        <v>0</v>
      </c>
      <c r="AU381" s="38"/>
      <c r="AV381" s="35">
        <f>AW381</f>
        <v>1391999534913.5974</v>
      </c>
      <c r="AW381" s="36">
        <f>SUM(AX381:AY381)</f>
        <v>1391999534913.5974</v>
      </c>
      <c r="AX381" s="37">
        <v>1391999534913.5974</v>
      </c>
      <c r="AY381" s="38"/>
      <c r="AZ381" s="39">
        <f>E381-(AI381+AV381)</f>
        <v>0</v>
      </c>
    </row>
    <row r="382" spans="1:52" x14ac:dyDescent="0.25">
      <c r="A382" s="45" t="s">
        <v>788</v>
      </c>
      <c r="B382" s="33" t="s">
        <v>789</v>
      </c>
      <c r="C382" s="34" t="s">
        <v>1150</v>
      </c>
      <c r="D382" s="34" t="s">
        <v>1151</v>
      </c>
      <c r="E382" s="35">
        <f>F382+O382+R382+Z382+AB382+AG382</f>
        <v>1461385542744.4998</v>
      </c>
      <c r="F382" s="36">
        <f>SUM(G382:N382)</f>
        <v>57157484361.010002</v>
      </c>
      <c r="G382" s="37">
        <v>43859478943.32</v>
      </c>
      <c r="H382" s="38"/>
      <c r="I382" s="37">
        <v>10229397816.369999</v>
      </c>
      <c r="J382" s="38"/>
      <c r="K382" s="38"/>
      <c r="L382" s="38"/>
      <c r="M382" s="37">
        <v>3068607601.3200002</v>
      </c>
      <c r="N382" s="38"/>
      <c r="O382" s="36">
        <f>SUM(P382:Q382)</f>
        <v>26276341000</v>
      </c>
      <c r="P382" s="37">
        <v>1096341000</v>
      </c>
      <c r="Q382" s="37">
        <v>25180000000</v>
      </c>
      <c r="R382" s="36">
        <f>SUM(S382:Y382)</f>
        <v>1282813321829.7998</v>
      </c>
      <c r="S382" s="37">
        <v>105406054791.17999</v>
      </c>
      <c r="T382" s="37">
        <v>244382817951.67001</v>
      </c>
      <c r="U382" s="37">
        <v>734294557797.45996</v>
      </c>
      <c r="V382" s="37">
        <v>900800382694.13</v>
      </c>
      <c r="W382" s="37">
        <v>7975427649.46</v>
      </c>
      <c r="X382" s="37">
        <v>4471469619.0699997</v>
      </c>
      <c r="Y382" s="37">
        <v>-714517388673.17004</v>
      </c>
      <c r="Z382" s="36">
        <f>SUM(AA382)</f>
        <v>0</v>
      </c>
      <c r="AA382" s="38"/>
      <c r="AB382" s="36">
        <f>SUM(AC382:AF382)</f>
        <v>95138395553.690002</v>
      </c>
      <c r="AC382" s="38"/>
      <c r="AD382" s="38"/>
      <c r="AE382" s="37">
        <v>2299727500</v>
      </c>
      <c r="AF382" s="37">
        <v>92838668053.690002</v>
      </c>
      <c r="AG382" s="36">
        <f>SUM(AH382)</f>
        <v>0</v>
      </c>
      <c r="AH382" s="38"/>
      <c r="AI382" s="35">
        <f>AJ382+AQ382+AT382</f>
        <v>5114777607</v>
      </c>
      <c r="AJ382" s="36">
        <f>SUM(AK382:AP382)</f>
        <v>5114777607</v>
      </c>
      <c r="AK382" s="37">
        <v>167281440</v>
      </c>
      <c r="AL382" s="38"/>
      <c r="AM382" s="38"/>
      <c r="AN382" s="38"/>
      <c r="AO382" s="38"/>
      <c r="AP382" s="37">
        <v>4947496167</v>
      </c>
      <c r="AQ382" s="36">
        <f>SUM(AR382:AS382)</f>
        <v>0</v>
      </c>
      <c r="AR382" s="38"/>
      <c r="AS382" s="38"/>
      <c r="AT382" s="36">
        <f>AU382</f>
        <v>0</v>
      </c>
      <c r="AU382" s="38"/>
      <c r="AV382" s="35">
        <f>AW382</f>
        <v>1456270765137.5</v>
      </c>
      <c r="AW382" s="36">
        <f>SUM(AX382:AY382)</f>
        <v>1456270765137.5</v>
      </c>
      <c r="AX382" s="37">
        <v>1456270765137.5</v>
      </c>
      <c r="AY382" s="38"/>
      <c r="AZ382" s="39">
        <f>E382-(AI382+AV382)</f>
        <v>0</v>
      </c>
    </row>
    <row r="383" spans="1:52" x14ac:dyDescent="0.25">
      <c r="A383" s="32" t="s">
        <v>790</v>
      </c>
      <c r="B383" s="33" t="s">
        <v>791</v>
      </c>
      <c r="C383" s="34" t="s">
        <v>1150</v>
      </c>
      <c r="D383" s="34" t="s">
        <v>1151</v>
      </c>
      <c r="E383" s="35">
        <f>F383+O383+R383+Z383+AB383+AG383</f>
        <v>1031002557214.05</v>
      </c>
      <c r="F383" s="36">
        <f>SUM(G383:N383)</f>
        <v>14713448271.029999</v>
      </c>
      <c r="G383" s="37">
        <v>6179148086.3999996</v>
      </c>
      <c r="H383" s="38"/>
      <c r="I383" s="37">
        <v>3065429537.8999996</v>
      </c>
      <c r="J383" s="38"/>
      <c r="K383" s="38"/>
      <c r="L383" s="37">
        <v>30625000</v>
      </c>
      <c r="M383" s="37">
        <v>5438245646.7299995</v>
      </c>
      <c r="N383" s="38"/>
      <c r="O383" s="36">
        <f>SUM(P383:Q383)</f>
        <v>7500000000</v>
      </c>
      <c r="P383" s="38"/>
      <c r="Q383" s="37">
        <v>7500000000</v>
      </c>
      <c r="R383" s="36">
        <f>SUM(S383:Y383)</f>
        <v>981608252451.02002</v>
      </c>
      <c r="S383" s="37">
        <v>42436360130</v>
      </c>
      <c r="T383" s="37">
        <v>208898228503.28</v>
      </c>
      <c r="U383" s="37">
        <v>418294577668</v>
      </c>
      <c r="V383" s="37">
        <v>670451320934</v>
      </c>
      <c r="W383" s="37">
        <v>8001763865.7399998</v>
      </c>
      <c r="X383" s="37">
        <v>4553277523</v>
      </c>
      <c r="Y383" s="37">
        <v>-371027276173</v>
      </c>
      <c r="Z383" s="36">
        <f>SUM(AA383)</f>
        <v>0</v>
      </c>
      <c r="AA383" s="38"/>
      <c r="AB383" s="36">
        <f>SUM(AC383:AF383)</f>
        <v>27180856492</v>
      </c>
      <c r="AC383" s="38"/>
      <c r="AD383" s="38"/>
      <c r="AE383" s="37">
        <v>25149049200</v>
      </c>
      <c r="AF383" s="37">
        <v>2031807292</v>
      </c>
      <c r="AG383" s="36">
        <f>SUM(AH383)</f>
        <v>0</v>
      </c>
      <c r="AH383" s="38"/>
      <c r="AI383" s="35">
        <f>AJ383+AQ383+AT383</f>
        <v>16897369282</v>
      </c>
      <c r="AJ383" s="36">
        <f>SUM(AK383:AP383)</f>
        <v>16897369282</v>
      </c>
      <c r="AK383" s="37">
        <v>173420799</v>
      </c>
      <c r="AL383" s="38"/>
      <c r="AM383" s="38"/>
      <c r="AN383" s="38"/>
      <c r="AO383" s="37">
        <v>8695500</v>
      </c>
      <c r="AP383" s="37">
        <v>16715252983</v>
      </c>
      <c r="AQ383" s="36">
        <f>SUM(AR383:AS383)</f>
        <v>0</v>
      </c>
      <c r="AR383" s="38"/>
      <c r="AS383" s="38"/>
      <c r="AT383" s="36">
        <f>AU383</f>
        <v>0</v>
      </c>
      <c r="AU383" s="38"/>
      <c r="AV383" s="35">
        <f>AW383</f>
        <v>1014105187932.05</v>
      </c>
      <c r="AW383" s="36">
        <f>SUM(AX383:AY383)</f>
        <v>1014105187932.05</v>
      </c>
      <c r="AX383" s="37">
        <v>1014105187932.05</v>
      </c>
      <c r="AY383" s="38"/>
      <c r="AZ383" s="39">
        <f>E383-(AI383+AV383)</f>
        <v>0</v>
      </c>
    </row>
    <row r="384" spans="1:52" x14ac:dyDescent="0.25">
      <c r="A384" s="32" t="s">
        <v>792</v>
      </c>
      <c r="B384" s="33" t="s">
        <v>793</v>
      </c>
      <c r="C384" s="34" t="s">
        <v>1150</v>
      </c>
      <c r="D384" s="34" t="s">
        <v>1151</v>
      </c>
      <c r="E384" s="35">
        <f>F384+O384+R384+Z384+AB384+AG384</f>
        <v>1200864548749.9602</v>
      </c>
      <c r="F384" s="36">
        <f>SUM(G384:N384)</f>
        <v>64694884591.43</v>
      </c>
      <c r="G384" s="37">
        <v>44966814171.120003</v>
      </c>
      <c r="H384" s="38"/>
      <c r="I384" s="37">
        <v>12671724723.93</v>
      </c>
      <c r="J384" s="38"/>
      <c r="K384" s="38"/>
      <c r="L384" s="38"/>
      <c r="M384" s="37">
        <v>7056345696.3800001</v>
      </c>
      <c r="N384" s="38"/>
      <c r="O384" s="36">
        <f>SUM(P384:Q384)</f>
        <v>43894251612.620003</v>
      </c>
      <c r="P384" s="38"/>
      <c r="Q384" s="37">
        <v>43894251612.620003</v>
      </c>
      <c r="R384" s="36">
        <f>SUM(S384:Y384)</f>
        <v>1079162498533.8201</v>
      </c>
      <c r="S384" s="37">
        <v>66203281326</v>
      </c>
      <c r="T384" s="37">
        <v>186153825679.72</v>
      </c>
      <c r="U384" s="37">
        <v>509442224201.53998</v>
      </c>
      <c r="V384" s="37">
        <v>610579687991.90002</v>
      </c>
      <c r="W384" s="37">
        <v>18294821004.700001</v>
      </c>
      <c r="X384" s="37">
        <v>17570373138</v>
      </c>
      <c r="Y384" s="37">
        <v>-329081714808.03998</v>
      </c>
      <c r="Z384" s="36">
        <f>SUM(AA384)</f>
        <v>0</v>
      </c>
      <c r="AA384" s="38"/>
      <c r="AB384" s="36">
        <f>SUM(AC384:AF384)</f>
        <v>13112914012.09</v>
      </c>
      <c r="AC384" s="38"/>
      <c r="AD384" s="38"/>
      <c r="AE384" s="37">
        <v>2157984433.0900002</v>
      </c>
      <c r="AF384" s="37">
        <v>10954929579</v>
      </c>
      <c r="AG384" s="36">
        <f>SUM(AH384)</f>
        <v>0</v>
      </c>
      <c r="AH384" s="38"/>
      <c r="AI384" s="35">
        <f>AJ384+AQ384+AT384</f>
        <v>8285199026.6800003</v>
      </c>
      <c r="AJ384" s="36">
        <f>SUM(AK384:AP384)</f>
        <v>8285199026.6800003</v>
      </c>
      <c r="AK384" s="37">
        <v>943760334.67999995</v>
      </c>
      <c r="AL384" s="38"/>
      <c r="AM384" s="38"/>
      <c r="AN384" s="38"/>
      <c r="AO384" s="37">
        <v>525091695</v>
      </c>
      <c r="AP384" s="37">
        <v>6816346997</v>
      </c>
      <c r="AQ384" s="36">
        <f>SUM(AR384:AS384)</f>
        <v>0</v>
      </c>
      <c r="AR384" s="38"/>
      <c r="AS384" s="38"/>
      <c r="AT384" s="36">
        <f>AU384</f>
        <v>0</v>
      </c>
      <c r="AU384" s="38"/>
      <c r="AV384" s="35">
        <f>AW384</f>
        <v>1192579349723.3</v>
      </c>
      <c r="AW384" s="36">
        <f>SUM(AX384:AY384)</f>
        <v>1192579349723.3</v>
      </c>
      <c r="AX384" s="37">
        <v>1192579349723.3</v>
      </c>
      <c r="AY384" s="38"/>
      <c r="AZ384" s="39">
        <f>E384-(AI384+AV384)</f>
        <v>-1.9775390625E-2</v>
      </c>
    </row>
    <row r="385" spans="1:52" x14ac:dyDescent="0.25">
      <c r="A385" s="32" t="s">
        <v>794</v>
      </c>
      <c r="B385" s="33" t="s">
        <v>795</v>
      </c>
      <c r="C385" s="34" t="s">
        <v>1152</v>
      </c>
      <c r="D385" s="34" t="s">
        <v>1151</v>
      </c>
      <c r="E385" s="35">
        <f>F385+O385+R385+Z385+AB385+AG385</f>
        <v>1114289507411.05</v>
      </c>
      <c r="F385" s="36">
        <f>SUM(G385:N385)</f>
        <v>55067857779.050003</v>
      </c>
      <c r="G385" s="37">
        <v>3771254750</v>
      </c>
      <c r="H385" s="37">
        <v>40000000000</v>
      </c>
      <c r="I385" s="37">
        <v>5732910673.46</v>
      </c>
      <c r="J385" s="38"/>
      <c r="K385" s="38"/>
      <c r="L385" s="38"/>
      <c r="M385" s="37">
        <v>5563692355.5900002</v>
      </c>
      <c r="N385" s="38"/>
      <c r="O385" s="36">
        <f>SUM(P385:Q385)</f>
        <v>3500000000</v>
      </c>
      <c r="P385" s="38"/>
      <c r="Q385" s="37">
        <v>3500000000</v>
      </c>
      <c r="R385" s="36">
        <f>SUM(S385:Y385)</f>
        <v>1054678219032</v>
      </c>
      <c r="S385" s="37">
        <v>8049400473</v>
      </c>
      <c r="T385" s="37">
        <v>128108493356</v>
      </c>
      <c r="U385" s="37">
        <v>272172380972</v>
      </c>
      <c r="V385" s="37">
        <v>892269516873</v>
      </c>
      <c r="W385" s="37">
        <v>18468019967</v>
      </c>
      <c r="X385" s="37">
        <v>40378670119</v>
      </c>
      <c r="Y385" s="37">
        <v>-304768262728</v>
      </c>
      <c r="Z385" s="36">
        <f>SUM(AA385)</f>
        <v>0</v>
      </c>
      <c r="AA385" s="38"/>
      <c r="AB385" s="36">
        <f>SUM(AC385:AF385)</f>
        <v>1043430600</v>
      </c>
      <c r="AC385" s="38"/>
      <c r="AD385" s="37">
        <v>21716502</v>
      </c>
      <c r="AE385" s="37">
        <v>48000000</v>
      </c>
      <c r="AF385" s="37">
        <v>973714098</v>
      </c>
      <c r="AG385" s="36">
        <f>SUM(AH385)</f>
        <v>0</v>
      </c>
      <c r="AH385" s="38"/>
      <c r="AI385" s="35">
        <f>AJ385+AQ385+AT385</f>
        <v>9746662600</v>
      </c>
      <c r="AJ385" s="36">
        <f>SUM(AK385:AP385)</f>
        <v>9746662600</v>
      </c>
      <c r="AK385" s="37">
        <v>3222003176</v>
      </c>
      <c r="AL385" s="38"/>
      <c r="AM385" s="38"/>
      <c r="AN385" s="38"/>
      <c r="AO385" s="37">
        <v>775130</v>
      </c>
      <c r="AP385" s="37">
        <v>6523884294</v>
      </c>
      <c r="AQ385" s="36">
        <f>SUM(AR385:AS385)</f>
        <v>0</v>
      </c>
      <c r="AR385" s="38"/>
      <c r="AS385" s="38"/>
      <c r="AT385" s="36">
        <f>AU385</f>
        <v>0</v>
      </c>
      <c r="AU385" s="38"/>
      <c r="AV385" s="35">
        <f>AW385</f>
        <v>1104542844811.1001</v>
      </c>
      <c r="AW385" s="36">
        <f>SUM(AX385:AY385)</f>
        <v>1104542844811.1001</v>
      </c>
      <c r="AX385" s="37">
        <v>1104542844811.1001</v>
      </c>
      <c r="AY385" s="38"/>
      <c r="AZ385" s="39">
        <f>E385-(AI385+AV385)</f>
        <v>-5.0048828125E-2</v>
      </c>
    </row>
    <row r="386" spans="1:52" x14ac:dyDescent="0.25">
      <c r="A386" s="32" t="s">
        <v>796</v>
      </c>
      <c r="B386" s="33" t="s">
        <v>797</v>
      </c>
      <c r="C386" s="34" t="s">
        <v>1150</v>
      </c>
      <c r="D386" s="34" t="s">
        <v>1151</v>
      </c>
      <c r="E386" s="35">
        <f>F386+O386+R386+Z386+AB386+AG386</f>
        <v>1728031339254.4297</v>
      </c>
      <c r="F386" s="36">
        <f>SUM(G386:N386)</f>
        <v>64129901672.32</v>
      </c>
      <c r="G386" s="37">
        <v>56741343965</v>
      </c>
      <c r="H386" s="38"/>
      <c r="I386" s="37">
        <v>3930036585.3200002</v>
      </c>
      <c r="J386" s="38"/>
      <c r="K386" s="38"/>
      <c r="L386" s="37">
        <v>43022970.829999998</v>
      </c>
      <c r="M386" s="37">
        <v>3415498151.1700001</v>
      </c>
      <c r="N386" s="38"/>
      <c r="O386" s="36">
        <f>SUM(P386:Q386)</f>
        <v>6000000000</v>
      </c>
      <c r="P386" s="38"/>
      <c r="Q386" s="37">
        <v>6000000000</v>
      </c>
      <c r="R386" s="36">
        <f>SUM(S386:Y386)</f>
        <v>1631519092440.4497</v>
      </c>
      <c r="S386" s="37">
        <v>731284938430.32996</v>
      </c>
      <c r="T386" s="37">
        <v>154410725268.42999</v>
      </c>
      <c r="U386" s="37">
        <v>291984213729.40997</v>
      </c>
      <c r="V386" s="37">
        <v>806361249412.85999</v>
      </c>
      <c r="W386" s="37">
        <v>20895182320.709999</v>
      </c>
      <c r="X386" s="37">
        <v>11765548866.43</v>
      </c>
      <c r="Y386" s="37">
        <v>-385182765587.71997</v>
      </c>
      <c r="Z386" s="36">
        <f>SUM(AA386)</f>
        <v>0</v>
      </c>
      <c r="AA386" s="38"/>
      <c r="AB386" s="36">
        <f>SUM(AC386:AF386)</f>
        <v>26382345141.66</v>
      </c>
      <c r="AC386" s="38"/>
      <c r="AD386" s="38"/>
      <c r="AE386" s="37">
        <v>737986600</v>
      </c>
      <c r="AF386" s="37">
        <v>25644358541.66</v>
      </c>
      <c r="AG386" s="36">
        <f>SUM(AH386)</f>
        <v>0</v>
      </c>
      <c r="AH386" s="38"/>
      <c r="AI386" s="35">
        <f>AJ386+AQ386+AT386</f>
        <v>2157157295.0300002</v>
      </c>
      <c r="AJ386" s="36">
        <f>SUM(AK386:AP386)</f>
        <v>2157157295.0300002</v>
      </c>
      <c r="AK386" s="37">
        <v>61719</v>
      </c>
      <c r="AL386" s="38"/>
      <c r="AM386" s="38"/>
      <c r="AN386" s="37">
        <v>1683560.61</v>
      </c>
      <c r="AO386" s="37">
        <v>47178721.520000003</v>
      </c>
      <c r="AP386" s="37">
        <v>2108233293.9000001</v>
      </c>
      <c r="AQ386" s="36">
        <f>SUM(AR386:AS386)</f>
        <v>0</v>
      </c>
      <c r="AR386" s="38"/>
      <c r="AS386" s="38"/>
      <c r="AT386" s="36">
        <f>AU386</f>
        <v>0</v>
      </c>
      <c r="AU386" s="38"/>
      <c r="AV386" s="35">
        <f>AW386</f>
        <v>1725874181959.3999</v>
      </c>
      <c r="AW386" s="36">
        <f>SUM(AX386:AY386)</f>
        <v>1725874181959.3999</v>
      </c>
      <c r="AX386" s="37">
        <v>1725874181959.3999</v>
      </c>
      <c r="AY386" s="38"/>
      <c r="AZ386" s="39">
        <f>E386-(AI386+AV386)</f>
        <v>0</v>
      </c>
    </row>
    <row r="387" spans="1:52" x14ac:dyDescent="0.25">
      <c r="A387" s="32" t="s">
        <v>798</v>
      </c>
      <c r="B387" s="33" t="s">
        <v>799</v>
      </c>
      <c r="C387" s="34" t="s">
        <v>1152</v>
      </c>
      <c r="D387" s="34" t="s">
        <v>1151</v>
      </c>
      <c r="E387" s="35">
        <f>F387+O387+R387+Z387+AB387+AG387</f>
        <v>1039927563852.7402</v>
      </c>
      <c r="F387" s="36">
        <f>SUM(G387:N387)</f>
        <v>59810244036.089996</v>
      </c>
      <c r="G387" s="37">
        <v>49088360960.540001</v>
      </c>
      <c r="H387" s="38"/>
      <c r="I387" s="37">
        <v>4115460781.1300001</v>
      </c>
      <c r="J387" s="38"/>
      <c r="K387" s="38"/>
      <c r="L387" s="37">
        <v>17642617</v>
      </c>
      <c r="M387" s="37">
        <v>6588779677.4200001</v>
      </c>
      <c r="N387" s="38"/>
      <c r="O387" s="36">
        <f>SUM(P387:Q387)</f>
        <v>62322235422.699997</v>
      </c>
      <c r="P387" s="38"/>
      <c r="Q387" s="37">
        <v>62322235422.699997</v>
      </c>
      <c r="R387" s="36">
        <f>SUM(S387:Y387)</f>
        <v>910501409402.78015</v>
      </c>
      <c r="S387" s="37">
        <v>94804009964.679993</v>
      </c>
      <c r="T387" s="37">
        <v>153785752136.07999</v>
      </c>
      <c r="U387" s="37">
        <v>225414545665.45999</v>
      </c>
      <c r="V387" s="37">
        <v>606650992523.30005</v>
      </c>
      <c r="W387" s="37">
        <v>22228385203.599998</v>
      </c>
      <c r="X387" s="37">
        <v>19167671346</v>
      </c>
      <c r="Y387" s="37">
        <v>-211549947436.34</v>
      </c>
      <c r="Z387" s="36">
        <f>SUM(AA387)</f>
        <v>0</v>
      </c>
      <c r="AA387" s="38"/>
      <c r="AB387" s="36">
        <f>SUM(AC387:AF387)</f>
        <v>7293674991.1700001</v>
      </c>
      <c r="AC387" s="38"/>
      <c r="AD387" s="38"/>
      <c r="AE387" s="37">
        <v>2357620380.0599999</v>
      </c>
      <c r="AF387" s="37">
        <v>4936054611.1099997</v>
      </c>
      <c r="AG387" s="36">
        <f>SUM(AH387)</f>
        <v>0</v>
      </c>
      <c r="AH387" s="38"/>
      <c r="AI387" s="35">
        <f>AJ387+AQ387+AT387</f>
        <v>1572813348.1399999</v>
      </c>
      <c r="AJ387" s="36">
        <f>SUM(AK387:AP387)</f>
        <v>1572813348.1399999</v>
      </c>
      <c r="AK387" s="37">
        <v>379055006.13999999</v>
      </c>
      <c r="AL387" s="38"/>
      <c r="AM387" s="38"/>
      <c r="AN387" s="38"/>
      <c r="AO387" s="38"/>
      <c r="AP387" s="37">
        <v>1193758342</v>
      </c>
      <c r="AQ387" s="36">
        <f>SUM(AR387:AS387)</f>
        <v>0</v>
      </c>
      <c r="AR387" s="38"/>
      <c r="AS387" s="38"/>
      <c r="AT387" s="36">
        <f>AU387</f>
        <v>0</v>
      </c>
      <c r="AU387" s="38"/>
      <c r="AV387" s="35">
        <f>AW387</f>
        <v>1037570626106.3</v>
      </c>
      <c r="AW387" s="36">
        <f>SUM(AX387:AY387)</f>
        <v>1037570626106.3</v>
      </c>
      <c r="AX387" s="37">
        <v>1037570626106.3</v>
      </c>
      <c r="AY387" s="38"/>
      <c r="AZ387" s="39">
        <f>E387-(AI387+AV387)</f>
        <v>784124398.3001709</v>
      </c>
    </row>
    <row r="388" spans="1:52" x14ac:dyDescent="0.25">
      <c r="A388" s="32" t="s">
        <v>800</v>
      </c>
      <c r="B388" s="33" t="s">
        <v>1178</v>
      </c>
      <c r="C388" s="34" t="s">
        <v>1150</v>
      </c>
      <c r="D388" s="34" t="s">
        <v>1151</v>
      </c>
      <c r="E388" s="35">
        <f>F388+O388+R388+Z388+AB388+AG388</f>
        <v>10880737340757.59</v>
      </c>
      <c r="F388" s="36">
        <f>SUM(G388:N388)</f>
        <v>1016403425383.22</v>
      </c>
      <c r="G388" s="37">
        <v>831411352968.02002</v>
      </c>
      <c r="H388" s="38"/>
      <c r="I388" s="37">
        <v>63397539199.220016</v>
      </c>
      <c r="J388" s="38"/>
      <c r="K388" s="38"/>
      <c r="L388" s="37">
        <v>112197260.27</v>
      </c>
      <c r="M388" s="37">
        <v>121482335955.71001</v>
      </c>
      <c r="N388" s="38"/>
      <c r="O388" s="36">
        <f>SUM(P388:Q388)</f>
        <v>1373777524568.76</v>
      </c>
      <c r="P388" s="37">
        <v>774032140</v>
      </c>
      <c r="Q388" s="37">
        <v>1373003492428.76</v>
      </c>
      <c r="R388" s="36">
        <f>SUM(S388:Y388)</f>
        <v>7635682945568.0586</v>
      </c>
      <c r="S388" s="37">
        <v>4166232536186.23</v>
      </c>
      <c r="T388" s="37">
        <v>1600892532185.6899</v>
      </c>
      <c r="U388" s="37">
        <v>2170807551558.8501</v>
      </c>
      <c r="V388" s="37">
        <v>2940133070386.02</v>
      </c>
      <c r="W388" s="37">
        <v>63719411785.25</v>
      </c>
      <c r="X388" s="37">
        <v>21598209957.169998</v>
      </c>
      <c r="Y388" s="37">
        <v>-3327700366491.1499</v>
      </c>
      <c r="Z388" s="36">
        <f>SUM(AA388)</f>
        <v>0</v>
      </c>
      <c r="AA388" s="38"/>
      <c r="AB388" s="36">
        <f>SUM(AC388:AF388)</f>
        <v>854873445237.55005</v>
      </c>
      <c r="AC388" s="38"/>
      <c r="AD388" s="37">
        <v>593288127933.53003</v>
      </c>
      <c r="AE388" s="37">
        <v>12328266365</v>
      </c>
      <c r="AF388" s="37">
        <v>249257050939.01999</v>
      </c>
      <c r="AG388" s="36">
        <f>SUM(AH388)</f>
        <v>0</v>
      </c>
      <c r="AH388" s="38"/>
      <c r="AI388" s="35">
        <f>AJ388+AQ388+AT388</f>
        <v>168312600949.02002</v>
      </c>
      <c r="AJ388" s="36">
        <f>SUM(AK388:AP388)</f>
        <v>168312600949.02002</v>
      </c>
      <c r="AK388" s="38"/>
      <c r="AL388" s="38"/>
      <c r="AM388" s="38"/>
      <c r="AN388" s="37">
        <v>18824792711.970001</v>
      </c>
      <c r="AO388" s="37">
        <v>144744414087.57001</v>
      </c>
      <c r="AP388" s="37">
        <v>4743394149.4799995</v>
      </c>
      <c r="AQ388" s="36">
        <f>SUM(AR388:AS388)</f>
        <v>0</v>
      </c>
      <c r="AR388" s="38"/>
      <c r="AS388" s="38"/>
      <c r="AT388" s="36">
        <f>AU388</f>
        <v>0</v>
      </c>
      <c r="AU388" s="38"/>
      <c r="AV388" s="35">
        <f>AW388</f>
        <v>10712424739808.551</v>
      </c>
      <c r="AW388" s="36">
        <f>SUM(AX388:AY388)</f>
        <v>10712424739808.551</v>
      </c>
      <c r="AX388" s="37">
        <v>10712424739808.551</v>
      </c>
      <c r="AY388" s="38"/>
      <c r="AZ388" s="39">
        <f>E388-(AI388+AV388)</f>
        <v>1.953125E-2</v>
      </c>
    </row>
    <row r="389" spans="1:52" x14ac:dyDescent="0.25">
      <c r="A389" s="40" t="s">
        <v>801</v>
      </c>
      <c r="B389" s="33" t="s">
        <v>802</v>
      </c>
      <c r="C389" s="34" t="s">
        <v>1150</v>
      </c>
      <c r="D389" s="34" t="s">
        <v>1151</v>
      </c>
      <c r="E389" s="35">
        <f>F389+O389+R389+Z389+AB389+AG389</f>
        <v>13418079328133.842</v>
      </c>
      <c r="F389" s="36">
        <f>SUM(G389:N389)</f>
        <v>963524115734.03992</v>
      </c>
      <c r="G389" s="37">
        <v>278789132647.17999</v>
      </c>
      <c r="H389" s="38"/>
      <c r="I389" s="37">
        <v>409664058986.44</v>
      </c>
      <c r="J389" s="38"/>
      <c r="K389" s="38"/>
      <c r="L389" s="37">
        <v>10802769657.07</v>
      </c>
      <c r="M389" s="37">
        <v>264268154443.35001</v>
      </c>
      <c r="N389" s="38"/>
      <c r="O389" s="36">
        <f>SUM(P389:Q389)</f>
        <v>1835604529053.3999</v>
      </c>
      <c r="P389" s="37">
        <v>20302795280</v>
      </c>
      <c r="Q389" s="37">
        <v>1815301733773.3999</v>
      </c>
      <c r="R389" s="36">
        <f>SUM(S389:Y389)</f>
        <v>10165769383520.352</v>
      </c>
      <c r="S389" s="37">
        <v>4828022041258</v>
      </c>
      <c r="T389" s="37">
        <v>1661179446851.7</v>
      </c>
      <c r="U389" s="37">
        <v>2912877331079.2002</v>
      </c>
      <c r="V389" s="37">
        <v>3744810403912.7002</v>
      </c>
      <c r="W389" s="37">
        <v>78150677936.520004</v>
      </c>
      <c r="X389" s="37">
        <v>121828364340.13</v>
      </c>
      <c r="Y389" s="37">
        <v>-3181098881857.8999</v>
      </c>
      <c r="Z389" s="36">
        <f>SUM(AA389)</f>
        <v>0</v>
      </c>
      <c r="AA389" s="38"/>
      <c r="AB389" s="36">
        <f>SUM(AC389:AF389)</f>
        <v>453181299826.04999</v>
      </c>
      <c r="AC389" s="38"/>
      <c r="AD389" s="38"/>
      <c r="AE389" s="37">
        <v>3082588117</v>
      </c>
      <c r="AF389" s="37">
        <v>450098711709.04999</v>
      </c>
      <c r="AG389" s="36">
        <f>SUM(AH389)</f>
        <v>0</v>
      </c>
      <c r="AH389" s="38"/>
      <c r="AI389" s="35">
        <f>AJ389+AQ389+AT389</f>
        <v>119049148578.79999</v>
      </c>
      <c r="AJ389" s="36">
        <f>SUM(AK389:AP389)</f>
        <v>119049148578.79999</v>
      </c>
      <c r="AK389" s="37">
        <v>13925286</v>
      </c>
      <c r="AL389" s="38"/>
      <c r="AM389" s="38"/>
      <c r="AN389" s="37">
        <v>19060895756.459999</v>
      </c>
      <c r="AO389" s="37">
        <v>96178150545.339996</v>
      </c>
      <c r="AP389" s="37">
        <v>3796176991</v>
      </c>
      <c r="AQ389" s="36">
        <f>SUM(AR389:AS389)</f>
        <v>0</v>
      </c>
      <c r="AR389" s="38"/>
      <c r="AS389" s="38"/>
      <c r="AT389" s="36">
        <f>AU389</f>
        <v>0</v>
      </c>
      <c r="AU389" s="38"/>
      <c r="AV389" s="35">
        <f>AW389</f>
        <v>13299030179555</v>
      </c>
      <c r="AW389" s="36">
        <f>SUM(AX389:AY389)</f>
        <v>13299030179555</v>
      </c>
      <c r="AX389" s="37">
        <v>13299030179555</v>
      </c>
      <c r="AY389" s="38"/>
      <c r="AZ389" s="39">
        <f>E389-(AI389+AV389)</f>
        <v>4.1015625E-2</v>
      </c>
    </row>
    <row r="390" spans="1:52" x14ac:dyDescent="0.25">
      <c r="A390" s="40" t="s">
        <v>803</v>
      </c>
      <c r="B390" s="33" t="s">
        <v>804</v>
      </c>
      <c r="C390" s="34" t="s">
        <v>1150</v>
      </c>
      <c r="D390" s="34" t="s">
        <v>1151</v>
      </c>
      <c r="E390" s="35">
        <f>F390+O390+R390+Z390+AB390+AG390</f>
        <v>1312035670004.3992</v>
      </c>
      <c r="F390" s="36">
        <f>SUM(G390:N390)</f>
        <v>96601872190.719025</v>
      </c>
      <c r="G390" s="37">
        <v>56917515149.921005</v>
      </c>
      <c r="H390" s="38"/>
      <c r="I390" s="37">
        <v>27849992768.960003</v>
      </c>
      <c r="J390" s="38"/>
      <c r="K390" s="38"/>
      <c r="L390" s="37">
        <v>94107495.239999995</v>
      </c>
      <c r="M390" s="37">
        <v>11740256776.598</v>
      </c>
      <c r="N390" s="38"/>
      <c r="O390" s="36">
        <f>SUM(P390:Q390)</f>
        <v>59169918106.149994</v>
      </c>
      <c r="P390" s="37">
        <v>352241678.63</v>
      </c>
      <c r="Q390" s="37">
        <v>58817676427.519997</v>
      </c>
      <c r="R390" s="36">
        <f>SUM(S390:Y390)</f>
        <v>1146635670141.04</v>
      </c>
      <c r="S390" s="37">
        <v>158330154299</v>
      </c>
      <c r="T390" s="37">
        <v>278321137363.95001</v>
      </c>
      <c r="U390" s="37">
        <v>408405632894.09998</v>
      </c>
      <c r="V390" s="37">
        <v>1107364893989.3999</v>
      </c>
      <c r="W390" s="37">
        <v>52789417674.550003</v>
      </c>
      <c r="X390" s="37">
        <v>23301464406.77</v>
      </c>
      <c r="Y390" s="37">
        <v>-881877030486.72998</v>
      </c>
      <c r="Z390" s="36">
        <f>SUM(AA390)</f>
        <v>0</v>
      </c>
      <c r="AA390" s="38"/>
      <c r="AB390" s="36">
        <f>SUM(AC390:AF390)</f>
        <v>9628209566.4899998</v>
      </c>
      <c r="AC390" s="38"/>
      <c r="AD390" s="38"/>
      <c r="AE390" s="37">
        <v>108639583.38</v>
      </c>
      <c r="AF390" s="37">
        <v>9519569983.1100006</v>
      </c>
      <c r="AG390" s="36">
        <f>SUM(AH390)</f>
        <v>0</v>
      </c>
      <c r="AH390" s="38"/>
      <c r="AI390" s="35">
        <f>AJ390+AQ390+AT390</f>
        <v>14957150080.74</v>
      </c>
      <c r="AJ390" s="36">
        <f>SUM(AK390:AP390)</f>
        <v>14957150080.74</v>
      </c>
      <c r="AK390" s="38"/>
      <c r="AL390" s="38"/>
      <c r="AM390" s="38"/>
      <c r="AN390" s="37">
        <v>92770682.329999998</v>
      </c>
      <c r="AO390" s="37">
        <v>14835465612.65</v>
      </c>
      <c r="AP390" s="37">
        <v>28913785.760000002</v>
      </c>
      <c r="AQ390" s="36">
        <f>SUM(AR390:AS390)</f>
        <v>0</v>
      </c>
      <c r="AR390" s="38"/>
      <c r="AS390" s="38"/>
      <c r="AT390" s="36">
        <f>AU390</f>
        <v>0</v>
      </c>
      <c r="AU390" s="38"/>
      <c r="AV390" s="35">
        <f>AW390</f>
        <v>1297078519923.6001</v>
      </c>
      <c r="AW390" s="36">
        <f>SUM(AX390:AY390)</f>
        <v>1297078519923.6001</v>
      </c>
      <c r="AX390" s="37">
        <v>1297078519923.6001</v>
      </c>
      <c r="AY390" s="38"/>
      <c r="AZ390" s="39">
        <f>E390-(AI390+AV390)</f>
        <v>5.908203125E-2</v>
      </c>
    </row>
    <row r="391" spans="1:52" x14ac:dyDescent="0.25">
      <c r="A391" s="40" t="s">
        <v>805</v>
      </c>
      <c r="B391" s="33" t="s">
        <v>806</v>
      </c>
      <c r="C391" s="34" t="s">
        <v>1150</v>
      </c>
      <c r="D391" s="34" t="s">
        <v>1151</v>
      </c>
      <c r="E391" s="35">
        <f>F391+O391+R391+Z391+AB391+AG391</f>
        <v>2601452999646.0703</v>
      </c>
      <c r="F391" s="36">
        <f>SUM(G391:N391)</f>
        <v>228898129460.97003</v>
      </c>
      <c r="G391" s="37">
        <v>75834129800.309998</v>
      </c>
      <c r="H391" s="38"/>
      <c r="I391" s="37">
        <v>123745352749.40001</v>
      </c>
      <c r="J391" s="38"/>
      <c r="K391" s="38"/>
      <c r="L391" s="37">
        <v>48689792.890000001</v>
      </c>
      <c r="M391" s="37">
        <v>29269957118.369999</v>
      </c>
      <c r="N391" s="38"/>
      <c r="O391" s="36">
        <f>SUM(P391:Q391)</f>
        <v>197942353603.67999</v>
      </c>
      <c r="P391" s="37">
        <v>355281431</v>
      </c>
      <c r="Q391" s="37">
        <v>197587072172.67999</v>
      </c>
      <c r="R391" s="36">
        <f>SUM(S391:Y391)</f>
        <v>2117436868361.0303</v>
      </c>
      <c r="S391" s="37">
        <v>593566069382.09998</v>
      </c>
      <c r="T391" s="37">
        <v>583286241606.93994</v>
      </c>
      <c r="U391" s="37">
        <v>883556666251.67004</v>
      </c>
      <c r="V391" s="37">
        <v>1122893068922.2</v>
      </c>
      <c r="W391" s="37">
        <v>93567730752.330002</v>
      </c>
      <c r="X391" s="37">
        <v>40701367635.190002</v>
      </c>
      <c r="Y391" s="37">
        <v>-1200134276189.3999</v>
      </c>
      <c r="Z391" s="36">
        <f>SUM(AA391)</f>
        <v>0</v>
      </c>
      <c r="AA391" s="38"/>
      <c r="AB391" s="36">
        <f>SUM(AC391:AF391)</f>
        <v>57175648220.389999</v>
      </c>
      <c r="AC391" s="37">
        <v>92178938.560000002</v>
      </c>
      <c r="AD391" s="37">
        <v>15204255750</v>
      </c>
      <c r="AE391" s="37">
        <v>495995550</v>
      </c>
      <c r="AF391" s="37">
        <v>41383217981.830002</v>
      </c>
      <c r="AG391" s="36">
        <f>SUM(AH391)</f>
        <v>0</v>
      </c>
      <c r="AH391" s="38"/>
      <c r="AI391" s="35">
        <f>AJ391+AQ391+AT391</f>
        <v>14289529889.969999</v>
      </c>
      <c r="AJ391" s="36">
        <f>SUM(AK391:AP391)</f>
        <v>14289529889.969999</v>
      </c>
      <c r="AK391" s="38"/>
      <c r="AL391" s="38"/>
      <c r="AM391" s="38"/>
      <c r="AN391" s="37">
        <v>533249083.33999997</v>
      </c>
      <c r="AO391" s="37">
        <v>13748824578.629999</v>
      </c>
      <c r="AP391" s="37">
        <v>7456228</v>
      </c>
      <c r="AQ391" s="36">
        <f>SUM(AR391:AS391)</f>
        <v>0</v>
      </c>
      <c r="AR391" s="38"/>
      <c r="AS391" s="38"/>
      <c r="AT391" s="36">
        <f>AU391</f>
        <v>0</v>
      </c>
      <c r="AU391" s="38"/>
      <c r="AV391" s="35">
        <f>AW391</f>
        <v>2587163469756.1001</v>
      </c>
      <c r="AW391" s="36">
        <f>SUM(AX391:AY391)</f>
        <v>2587163469756.1001</v>
      </c>
      <c r="AX391" s="37">
        <v>2587163469756.1001</v>
      </c>
      <c r="AY391" s="38"/>
      <c r="AZ391" s="39">
        <f>E391-(AI391+AV391)</f>
        <v>0</v>
      </c>
    </row>
    <row r="392" spans="1:52" x14ac:dyDescent="0.25">
      <c r="A392" s="40" t="s">
        <v>807</v>
      </c>
      <c r="B392" s="33" t="s">
        <v>808</v>
      </c>
      <c r="C392" s="34" t="s">
        <v>1150</v>
      </c>
      <c r="D392" s="34" t="s">
        <v>1151</v>
      </c>
      <c r="E392" s="35">
        <f>F392+O392+R392+Z392+AB392+AG392</f>
        <v>2616666294378.7803</v>
      </c>
      <c r="F392" s="36">
        <f>SUM(G392:N392)</f>
        <v>314181689987.62</v>
      </c>
      <c r="G392" s="37">
        <v>92473083600.309998</v>
      </c>
      <c r="H392" s="38"/>
      <c r="I392" s="37">
        <v>152167167810.23999</v>
      </c>
      <c r="J392" s="38"/>
      <c r="K392" s="38"/>
      <c r="L392" s="37">
        <v>94785416.670000002</v>
      </c>
      <c r="M392" s="37">
        <v>69446653160.399994</v>
      </c>
      <c r="N392" s="38"/>
      <c r="O392" s="36">
        <f>SUM(P392:Q392)</f>
        <v>193456941542.04001</v>
      </c>
      <c r="P392" s="37">
        <v>20000000000</v>
      </c>
      <c r="Q392" s="37">
        <v>173456941542.04001</v>
      </c>
      <c r="R392" s="36">
        <f>SUM(S392:Y392)</f>
        <v>1970566596364.7402</v>
      </c>
      <c r="S392" s="37">
        <v>574145704326.18994</v>
      </c>
      <c r="T392" s="37">
        <v>574509791918.89001</v>
      </c>
      <c r="U392" s="37">
        <v>732986424200.29004</v>
      </c>
      <c r="V392" s="37">
        <v>1132683060170.49</v>
      </c>
      <c r="W392" s="37">
        <v>13960574328.17</v>
      </c>
      <c r="X392" s="37">
        <v>15275151919.08</v>
      </c>
      <c r="Y392" s="37">
        <v>-1072994110498.37</v>
      </c>
      <c r="Z392" s="36">
        <f>SUM(AA392)</f>
        <v>0</v>
      </c>
      <c r="AA392" s="38"/>
      <c r="AB392" s="36">
        <f>SUM(AC392:AF392)</f>
        <v>138461066484.38</v>
      </c>
      <c r="AC392" s="37">
        <v>403955382</v>
      </c>
      <c r="AD392" s="38"/>
      <c r="AE392" s="37">
        <v>2091179127.1600001</v>
      </c>
      <c r="AF392" s="37">
        <v>135965931975.22</v>
      </c>
      <c r="AG392" s="36">
        <f>SUM(AH392)</f>
        <v>0</v>
      </c>
      <c r="AH392" s="38"/>
      <c r="AI392" s="35">
        <f>AJ392+AQ392+AT392</f>
        <v>128763497213.86</v>
      </c>
      <c r="AJ392" s="36">
        <f>SUM(AK392:AP392)</f>
        <v>73849515930.080002</v>
      </c>
      <c r="AK392" s="38"/>
      <c r="AL392" s="37">
        <v>123516218</v>
      </c>
      <c r="AM392" s="37">
        <v>37500000000</v>
      </c>
      <c r="AN392" s="37">
        <v>1659462512.76</v>
      </c>
      <c r="AO392" s="37">
        <v>33467432768.330002</v>
      </c>
      <c r="AP392" s="37">
        <v>1099104430.99</v>
      </c>
      <c r="AQ392" s="36">
        <f>SUM(AR392:AS392)</f>
        <v>54913981283.779999</v>
      </c>
      <c r="AR392" s="37">
        <v>54913981283.779999</v>
      </c>
      <c r="AS392" s="38"/>
      <c r="AT392" s="36">
        <f>AU392</f>
        <v>0</v>
      </c>
      <c r="AU392" s="38"/>
      <c r="AV392" s="35">
        <f>AW392</f>
        <v>2487902797164.9199</v>
      </c>
      <c r="AW392" s="36">
        <f>SUM(AX392:AY392)</f>
        <v>2487902797164.9199</v>
      </c>
      <c r="AX392" s="37">
        <v>2487902797164.9199</v>
      </c>
      <c r="AY392" s="38"/>
      <c r="AZ392" s="39">
        <f>E392-(AI392+AV392)</f>
        <v>0</v>
      </c>
    </row>
    <row r="393" spans="1:52" x14ac:dyDescent="0.25">
      <c r="A393" s="40" t="s">
        <v>809</v>
      </c>
      <c r="B393" s="33" t="s">
        <v>810</v>
      </c>
      <c r="C393" s="34" t="s">
        <v>1150</v>
      </c>
      <c r="D393" s="34" t="s">
        <v>1151</v>
      </c>
      <c r="E393" s="35">
        <f>F393+O393+R393+Z393+AB393+AG393</f>
        <v>2297545486296.4106</v>
      </c>
      <c r="F393" s="36">
        <f>SUM(G393:N393)</f>
        <v>139229189137.03</v>
      </c>
      <c r="G393" s="37">
        <v>75872330390.079987</v>
      </c>
      <c r="H393" s="38"/>
      <c r="I393" s="37">
        <v>44009243969.990005</v>
      </c>
      <c r="J393" s="38"/>
      <c r="K393" s="38"/>
      <c r="L393" s="37">
        <v>170186492.55000001</v>
      </c>
      <c r="M393" s="37">
        <v>19177428284.41</v>
      </c>
      <c r="N393" s="38"/>
      <c r="O393" s="36">
        <f>SUM(P393:Q393)</f>
        <v>73062475245.830002</v>
      </c>
      <c r="P393" s="37">
        <v>868054916</v>
      </c>
      <c r="Q393" s="37">
        <v>72194420329.830002</v>
      </c>
      <c r="R393" s="36">
        <f>SUM(S393:Y393)</f>
        <v>2029910606222.8303</v>
      </c>
      <c r="S393" s="37">
        <v>512994199819.34003</v>
      </c>
      <c r="T393" s="37">
        <v>274195392745.45999</v>
      </c>
      <c r="U393" s="37">
        <v>893005285725.32996</v>
      </c>
      <c r="V393" s="37">
        <v>1002415762404.7</v>
      </c>
      <c r="W393" s="37">
        <v>166410543959.81</v>
      </c>
      <c r="X393" s="37">
        <v>36730548392.989998</v>
      </c>
      <c r="Y393" s="37">
        <v>-855841126824.80005</v>
      </c>
      <c r="Z393" s="36">
        <f>SUM(AA393)</f>
        <v>0</v>
      </c>
      <c r="AA393" s="38"/>
      <c r="AB393" s="36">
        <f>SUM(AC393:AF393)</f>
        <v>55343215690.720001</v>
      </c>
      <c r="AC393" s="38"/>
      <c r="AD393" s="37">
        <v>36597855335</v>
      </c>
      <c r="AE393" s="37">
        <v>6223611700</v>
      </c>
      <c r="AF393" s="37">
        <v>12521748655.719999</v>
      </c>
      <c r="AG393" s="36">
        <f>SUM(AH393)</f>
        <v>0</v>
      </c>
      <c r="AH393" s="38"/>
      <c r="AI393" s="35">
        <f>AJ393+AQ393+AT393</f>
        <v>8315771855.4099998</v>
      </c>
      <c r="AJ393" s="36">
        <f>SUM(AK393:AP393)</f>
        <v>8315771855.4099998</v>
      </c>
      <c r="AK393" s="37">
        <v>44922814.280000001</v>
      </c>
      <c r="AL393" s="38"/>
      <c r="AM393" s="38"/>
      <c r="AN393" s="37">
        <v>563917093.64999998</v>
      </c>
      <c r="AO393" s="37">
        <v>7631083786.4799995</v>
      </c>
      <c r="AP393" s="37">
        <v>75848161</v>
      </c>
      <c r="AQ393" s="36">
        <f>SUM(AR393:AS393)</f>
        <v>0</v>
      </c>
      <c r="AR393" s="38"/>
      <c r="AS393" s="38"/>
      <c r="AT393" s="36">
        <f>AU393</f>
        <v>0</v>
      </c>
      <c r="AU393" s="38"/>
      <c r="AV393" s="35">
        <f>AW393</f>
        <v>2289229714441</v>
      </c>
      <c r="AW393" s="36">
        <f>SUM(AX393:AY393)</f>
        <v>2289229714441</v>
      </c>
      <c r="AX393" s="37">
        <v>2289229714441</v>
      </c>
      <c r="AY393" s="38"/>
      <c r="AZ393" s="39">
        <f>E393-(AI393+AV393)</f>
        <v>0</v>
      </c>
    </row>
    <row r="394" spans="1:52" x14ac:dyDescent="0.25">
      <c r="A394" s="40" t="s">
        <v>811</v>
      </c>
      <c r="B394" s="33" t="s">
        <v>812</v>
      </c>
      <c r="C394" s="34" t="s">
        <v>1150</v>
      </c>
      <c r="D394" s="34" t="s">
        <v>1151</v>
      </c>
      <c r="E394" s="35">
        <f>F394+O394+R394+Z394+AB394+AG394</f>
        <v>1504712724478.6797</v>
      </c>
      <c r="F394" s="36">
        <f>SUM(G394:N394)</f>
        <v>192842898327.32999</v>
      </c>
      <c r="G394" s="37">
        <v>103055440754.27</v>
      </c>
      <c r="H394" s="38"/>
      <c r="I394" s="37">
        <v>68848601104.490021</v>
      </c>
      <c r="J394" s="38"/>
      <c r="K394" s="38"/>
      <c r="L394" s="37">
        <v>47470862.329999998</v>
      </c>
      <c r="M394" s="37">
        <v>20891385606.240002</v>
      </c>
      <c r="N394" s="38"/>
      <c r="O394" s="36">
        <f>SUM(P394:Q394)</f>
        <v>120943650955.33</v>
      </c>
      <c r="P394" s="37">
        <v>6032183882.0900002</v>
      </c>
      <c r="Q394" s="37">
        <v>114911467073.24001</v>
      </c>
      <c r="R394" s="36">
        <f>SUM(S394:Y394)</f>
        <v>1176334606208.1897</v>
      </c>
      <c r="S394" s="37">
        <v>185136430857.25</v>
      </c>
      <c r="T394" s="37">
        <v>433274144666.26001</v>
      </c>
      <c r="U394" s="37">
        <v>802279269017.39001</v>
      </c>
      <c r="V394" s="37">
        <v>1254103623777.2</v>
      </c>
      <c r="W394" s="37">
        <v>46318552281</v>
      </c>
      <c r="X394" s="37">
        <v>19075208552.389999</v>
      </c>
      <c r="Y394" s="37">
        <v>-1563852622943.3</v>
      </c>
      <c r="Z394" s="36">
        <f>SUM(AA394)</f>
        <v>0</v>
      </c>
      <c r="AA394" s="38"/>
      <c r="AB394" s="36">
        <f>SUM(AC394:AF394)</f>
        <v>14591568987.83</v>
      </c>
      <c r="AC394" s="38"/>
      <c r="AD394" s="38"/>
      <c r="AE394" s="37">
        <v>58920000</v>
      </c>
      <c r="AF394" s="37">
        <v>14532648987.83</v>
      </c>
      <c r="AG394" s="36">
        <f>SUM(AH394)</f>
        <v>0</v>
      </c>
      <c r="AH394" s="38"/>
      <c r="AI394" s="35">
        <f>AJ394+AQ394+AT394</f>
        <v>33672696259.650002</v>
      </c>
      <c r="AJ394" s="36">
        <f>SUM(AK394:AP394)</f>
        <v>33672696259.650002</v>
      </c>
      <c r="AK394" s="37">
        <v>86128399.739999995</v>
      </c>
      <c r="AL394" s="38"/>
      <c r="AM394" s="37">
        <v>65436459.009999998</v>
      </c>
      <c r="AN394" s="37">
        <v>551930354</v>
      </c>
      <c r="AO394" s="37">
        <v>32969201046.900002</v>
      </c>
      <c r="AP394" s="38"/>
      <c r="AQ394" s="36">
        <f>SUM(AR394:AS394)</f>
        <v>0</v>
      </c>
      <c r="AR394" s="38"/>
      <c r="AS394" s="38"/>
      <c r="AT394" s="36">
        <f>AU394</f>
        <v>0</v>
      </c>
      <c r="AU394" s="38"/>
      <c r="AV394" s="35">
        <f>AW394</f>
        <v>1471040028219</v>
      </c>
      <c r="AW394" s="36">
        <f>SUM(AX394:AY394)</f>
        <v>1471040028219</v>
      </c>
      <c r="AX394" s="37">
        <v>1471040028219</v>
      </c>
      <c r="AY394" s="38"/>
      <c r="AZ394" s="39">
        <f>E394-(AI394+AV394)</f>
        <v>2.978515625E-2</v>
      </c>
    </row>
    <row r="395" spans="1:52" x14ac:dyDescent="0.25">
      <c r="A395" s="40" t="s">
        <v>813</v>
      </c>
      <c r="B395" s="33" t="s">
        <v>814</v>
      </c>
      <c r="C395" s="34" t="s">
        <v>1150</v>
      </c>
      <c r="D395" s="34" t="s">
        <v>1151</v>
      </c>
      <c r="E395" s="35">
        <f>F395+O395+R395+Z395+AB395+AG395</f>
        <v>1096396423936.8601</v>
      </c>
      <c r="F395" s="36">
        <f>SUM(G395:N395)</f>
        <v>89148559517.790009</v>
      </c>
      <c r="G395" s="37">
        <v>40199559853.760002</v>
      </c>
      <c r="H395" s="38"/>
      <c r="I395" s="37">
        <v>33033572347.809998</v>
      </c>
      <c r="J395" s="38"/>
      <c r="K395" s="38"/>
      <c r="L395" s="37">
        <v>261759359.58000001</v>
      </c>
      <c r="M395" s="37">
        <v>15653667956.639999</v>
      </c>
      <c r="N395" s="38"/>
      <c r="O395" s="36">
        <f>SUM(P395:Q395)</f>
        <v>60335137023.269997</v>
      </c>
      <c r="P395" s="37">
        <v>1437500000</v>
      </c>
      <c r="Q395" s="37">
        <v>58897637023.269997</v>
      </c>
      <c r="R395" s="36">
        <f>SUM(S395:Y395)</f>
        <v>913221596559.84009</v>
      </c>
      <c r="S395" s="37">
        <v>106810015329</v>
      </c>
      <c r="T395" s="37">
        <v>366725025117.31</v>
      </c>
      <c r="U395" s="37">
        <v>555902879846.33997</v>
      </c>
      <c r="V395" s="37">
        <v>727918679499.82996</v>
      </c>
      <c r="W395" s="37">
        <v>25999877817.360001</v>
      </c>
      <c r="X395" s="37">
        <v>5701670074</v>
      </c>
      <c r="Y395" s="37">
        <v>-875836551124</v>
      </c>
      <c r="Z395" s="36">
        <f>SUM(AA395)</f>
        <v>0</v>
      </c>
      <c r="AA395" s="38"/>
      <c r="AB395" s="36">
        <f>SUM(AC395:AF395)</f>
        <v>33691130835.959999</v>
      </c>
      <c r="AC395" s="37">
        <v>2379290500.8600001</v>
      </c>
      <c r="AD395" s="38"/>
      <c r="AE395" s="37">
        <v>853598244.79999995</v>
      </c>
      <c r="AF395" s="37">
        <v>30458242090.299999</v>
      </c>
      <c r="AG395" s="36">
        <f>SUM(AH395)</f>
        <v>0</v>
      </c>
      <c r="AH395" s="38"/>
      <c r="AI395" s="35">
        <f>AJ395+AQ395+AT395</f>
        <v>40616494321.949997</v>
      </c>
      <c r="AJ395" s="36">
        <f>SUM(AK395:AP395)</f>
        <v>40616494321.949997</v>
      </c>
      <c r="AK395" s="38"/>
      <c r="AL395" s="38"/>
      <c r="AM395" s="38"/>
      <c r="AN395" s="37">
        <v>260870642.25</v>
      </c>
      <c r="AO395" s="37">
        <v>38868146939.07</v>
      </c>
      <c r="AP395" s="37">
        <v>1487476740.6300001</v>
      </c>
      <c r="AQ395" s="36">
        <f>SUM(AR395:AS395)</f>
        <v>0</v>
      </c>
      <c r="AR395" s="38"/>
      <c r="AS395" s="38"/>
      <c r="AT395" s="36">
        <f>AU395</f>
        <v>0</v>
      </c>
      <c r="AU395" s="38"/>
      <c r="AV395" s="35">
        <f>AW395</f>
        <v>1055779929614.9</v>
      </c>
      <c r="AW395" s="36">
        <f>SUM(AX395:AY395)</f>
        <v>1055779929614.9</v>
      </c>
      <c r="AX395" s="37">
        <v>1055779929614.9</v>
      </c>
      <c r="AY395" s="38"/>
      <c r="AZ395" s="39">
        <f>E395-(AI395+AV395)</f>
        <v>1.01318359375E-2</v>
      </c>
    </row>
    <row r="396" spans="1:52" x14ac:dyDescent="0.25">
      <c r="A396" s="40" t="s">
        <v>815</v>
      </c>
      <c r="B396" s="33" t="s">
        <v>816</v>
      </c>
      <c r="C396" s="34" t="s">
        <v>1150</v>
      </c>
      <c r="D396" s="34" t="s">
        <v>1151</v>
      </c>
      <c r="E396" s="35">
        <f>F396+O396+R396+Z396+AB396+AG396</f>
        <v>2264694731297.9795</v>
      </c>
      <c r="F396" s="36">
        <f>SUM(G396:N396)</f>
        <v>103287432066.96002</v>
      </c>
      <c r="G396" s="37">
        <v>18148759497.400002</v>
      </c>
      <c r="H396" s="38"/>
      <c r="I396" s="37">
        <v>61765663487.910011</v>
      </c>
      <c r="J396" s="38"/>
      <c r="K396" s="38"/>
      <c r="L396" s="38"/>
      <c r="M396" s="37">
        <v>23373009081.650002</v>
      </c>
      <c r="N396" s="38"/>
      <c r="O396" s="36">
        <f>SUM(P396:Q396)</f>
        <v>85927794087.860001</v>
      </c>
      <c r="P396" s="37">
        <v>871240075</v>
      </c>
      <c r="Q396" s="37">
        <v>85056554012.860001</v>
      </c>
      <c r="R396" s="36">
        <f>SUM(S396:Y396)</f>
        <v>2067071225209.1594</v>
      </c>
      <c r="S396" s="37">
        <v>526736932157.41998</v>
      </c>
      <c r="T396" s="37">
        <v>396822734629.53003</v>
      </c>
      <c r="U396" s="37">
        <v>805974919262.26001</v>
      </c>
      <c r="V396" s="37">
        <v>1479000679828.4299</v>
      </c>
      <c r="W396" s="37">
        <v>12794473294.59</v>
      </c>
      <c r="X396" s="37">
        <v>3721944500</v>
      </c>
      <c r="Y396" s="37">
        <v>-1157980458463.0701</v>
      </c>
      <c r="Z396" s="36">
        <f>SUM(AA396)</f>
        <v>0</v>
      </c>
      <c r="AA396" s="38"/>
      <c r="AB396" s="36">
        <f>SUM(AC396:AF396)</f>
        <v>8408279934</v>
      </c>
      <c r="AC396" s="38"/>
      <c r="AD396" s="37">
        <v>1884000000</v>
      </c>
      <c r="AE396" s="37">
        <v>2126956194</v>
      </c>
      <c r="AF396" s="37">
        <v>4397323740</v>
      </c>
      <c r="AG396" s="36">
        <f>SUM(AH396)</f>
        <v>0</v>
      </c>
      <c r="AH396" s="38"/>
      <c r="AI396" s="35">
        <f>AJ396+AQ396+AT396</f>
        <v>45441143184.679993</v>
      </c>
      <c r="AJ396" s="36">
        <f>SUM(AK396:AP396)</f>
        <v>45441143184.679993</v>
      </c>
      <c r="AK396" s="38"/>
      <c r="AL396" s="38"/>
      <c r="AM396" s="38"/>
      <c r="AN396" s="37">
        <v>949807561.84000003</v>
      </c>
      <c r="AO396" s="37">
        <v>44491335622.839996</v>
      </c>
      <c r="AP396" s="38"/>
      <c r="AQ396" s="36">
        <f>SUM(AR396:AS396)</f>
        <v>0</v>
      </c>
      <c r="AR396" s="38"/>
      <c r="AS396" s="38"/>
      <c r="AT396" s="36">
        <f>AU396</f>
        <v>0</v>
      </c>
      <c r="AU396" s="38"/>
      <c r="AV396" s="35">
        <f>AW396</f>
        <v>2219253588113.2998</v>
      </c>
      <c r="AW396" s="36">
        <f>SUM(AX396:AY396)</f>
        <v>2219253588113.2998</v>
      </c>
      <c r="AX396" s="37">
        <v>2219253588113.2998</v>
      </c>
      <c r="AY396" s="38"/>
      <c r="AZ396" s="39">
        <f>E396-(AI396+AV396)</f>
        <v>0</v>
      </c>
    </row>
    <row r="397" spans="1:52" x14ac:dyDescent="0.25">
      <c r="A397" s="40" t="s">
        <v>817</v>
      </c>
      <c r="B397" s="33" t="s">
        <v>818</v>
      </c>
      <c r="C397" s="34" t="s">
        <v>1150</v>
      </c>
      <c r="D397" s="34" t="s">
        <v>1151</v>
      </c>
      <c r="E397" s="35">
        <f>F397+O397+R397+Z397+AB397+AG397</f>
        <v>6229493186999.1504</v>
      </c>
      <c r="F397" s="36">
        <f>SUM(G397:N397)</f>
        <v>531230290199.70996</v>
      </c>
      <c r="G397" s="37">
        <v>237430110181.36002</v>
      </c>
      <c r="H397" s="38"/>
      <c r="I397" s="37">
        <v>246000542800.21997</v>
      </c>
      <c r="J397" s="38"/>
      <c r="K397" s="38"/>
      <c r="L397" s="37">
        <v>766903492.86000001</v>
      </c>
      <c r="M397" s="37">
        <v>47032733725.269997</v>
      </c>
      <c r="N397" s="38"/>
      <c r="O397" s="36">
        <f>SUM(P397:Q397)</f>
        <v>477201815620.04999</v>
      </c>
      <c r="P397" s="37">
        <v>3500000000</v>
      </c>
      <c r="Q397" s="37">
        <v>473701815620.04999</v>
      </c>
      <c r="R397" s="36">
        <f>SUM(S397:Y397)</f>
        <v>5198519405381.3008</v>
      </c>
      <c r="S397" s="37">
        <v>3422551298899.3999</v>
      </c>
      <c r="T397" s="37">
        <v>658041584419.75</v>
      </c>
      <c r="U397" s="37">
        <v>946232397689.85999</v>
      </c>
      <c r="V397" s="37">
        <v>1334192693806.8999</v>
      </c>
      <c r="W397" s="37">
        <v>65594080572.910004</v>
      </c>
      <c r="X397" s="37">
        <v>170746361624.78</v>
      </c>
      <c r="Y397" s="37">
        <v>-1398839011632.3</v>
      </c>
      <c r="Z397" s="36">
        <f>SUM(AA397)</f>
        <v>0</v>
      </c>
      <c r="AA397" s="38"/>
      <c r="AB397" s="36">
        <f>SUM(AC397:AF397)</f>
        <v>22541675798.09</v>
      </c>
      <c r="AC397" s="38"/>
      <c r="AD397" s="37">
        <v>6412500000</v>
      </c>
      <c r="AE397" s="37">
        <v>4465159426.75</v>
      </c>
      <c r="AF397" s="37">
        <v>11664016371.34</v>
      </c>
      <c r="AG397" s="36">
        <f>SUM(AH397)</f>
        <v>0</v>
      </c>
      <c r="AH397" s="38"/>
      <c r="AI397" s="35">
        <f>AJ397+AQ397+AT397</f>
        <v>33169706290.09</v>
      </c>
      <c r="AJ397" s="36">
        <f>SUM(AK397:AP397)</f>
        <v>33169706290.09</v>
      </c>
      <c r="AK397" s="37">
        <v>6320610</v>
      </c>
      <c r="AL397" s="38"/>
      <c r="AM397" s="38"/>
      <c r="AN397" s="37">
        <v>2096200553.1099999</v>
      </c>
      <c r="AO397" s="37">
        <v>31067185126.98</v>
      </c>
      <c r="AP397" s="38"/>
      <c r="AQ397" s="36">
        <f>SUM(AR397:AS397)</f>
        <v>0</v>
      </c>
      <c r="AR397" s="38"/>
      <c r="AS397" s="38"/>
      <c r="AT397" s="36">
        <f>AU397</f>
        <v>0</v>
      </c>
      <c r="AU397" s="38"/>
      <c r="AV397" s="35">
        <f>AW397</f>
        <v>6196323480708.7998</v>
      </c>
      <c r="AW397" s="36">
        <f>SUM(AX397:AY397)</f>
        <v>6196323480708.7998</v>
      </c>
      <c r="AX397" s="37">
        <v>6196323480708.7998</v>
      </c>
      <c r="AY397" s="38"/>
      <c r="AZ397" s="39">
        <f>E397-(AI397+AV397)</f>
        <v>0.2607421875</v>
      </c>
    </row>
    <row r="398" spans="1:52" x14ac:dyDescent="0.25">
      <c r="A398" s="49" t="s">
        <v>819</v>
      </c>
      <c r="B398" s="33" t="s">
        <v>1179</v>
      </c>
      <c r="C398" s="34" t="s">
        <v>1150</v>
      </c>
      <c r="D398" s="34" t="s">
        <v>1151</v>
      </c>
      <c r="E398" s="35">
        <f>F398+O398+R398+Z398+AB398+AG398</f>
        <v>12666838681298.943</v>
      </c>
      <c r="F398" s="36">
        <f>SUM(G398:N398)</f>
        <v>271369537587.79202</v>
      </c>
      <c r="G398" s="37">
        <v>147870547202.064</v>
      </c>
      <c r="H398" s="38"/>
      <c r="I398" s="37">
        <v>63896303173.160004</v>
      </c>
      <c r="J398" s="38"/>
      <c r="K398" s="38"/>
      <c r="L398" s="37">
        <v>79123043.670000002</v>
      </c>
      <c r="M398" s="37">
        <v>59523564168.898003</v>
      </c>
      <c r="N398" s="38"/>
      <c r="O398" s="36">
        <f>SUM(P398:Q398)</f>
        <v>863369763516.57996</v>
      </c>
      <c r="P398" s="37">
        <v>6498560114.5699997</v>
      </c>
      <c r="Q398" s="37">
        <v>856871203402.01001</v>
      </c>
      <c r="R398" s="36">
        <f>SUM(S398:Y398)</f>
        <v>11372034030887.67</v>
      </c>
      <c r="S398" s="37">
        <v>5856430575092.54</v>
      </c>
      <c r="T398" s="37">
        <v>1623571859431.3501</v>
      </c>
      <c r="U398" s="37">
        <v>2484059078429.0601</v>
      </c>
      <c r="V398" s="37">
        <v>4637128525433.0098</v>
      </c>
      <c r="W398" s="37">
        <v>120165463800.27</v>
      </c>
      <c r="X398" s="37">
        <v>73426767393</v>
      </c>
      <c r="Y398" s="37">
        <v>-3422748238691.5601</v>
      </c>
      <c r="Z398" s="36">
        <f>SUM(AA398)</f>
        <v>0</v>
      </c>
      <c r="AA398" s="38"/>
      <c r="AB398" s="36">
        <f>SUM(AC398:AF398)</f>
        <v>160065349306.89999</v>
      </c>
      <c r="AC398" s="38"/>
      <c r="AD398" s="37">
        <v>121077954720</v>
      </c>
      <c r="AE398" s="37">
        <v>2142569353</v>
      </c>
      <c r="AF398" s="37">
        <v>36844825233.900002</v>
      </c>
      <c r="AG398" s="36">
        <f>SUM(AH398)</f>
        <v>0</v>
      </c>
      <c r="AH398" s="38"/>
      <c r="AI398" s="35">
        <f>AJ398+AQ398+AT398</f>
        <v>55522968543.413597</v>
      </c>
      <c r="AJ398" s="36">
        <f>SUM(AK398:AP398)</f>
        <v>55522968543.413597</v>
      </c>
      <c r="AK398" s="37">
        <v>2941325499.4299998</v>
      </c>
      <c r="AL398" s="38"/>
      <c r="AM398" s="38"/>
      <c r="AN398" s="37">
        <v>785211917.99699998</v>
      </c>
      <c r="AO398" s="37">
        <v>1158044939.9965999</v>
      </c>
      <c r="AP398" s="37">
        <v>50638386185.989998</v>
      </c>
      <c r="AQ398" s="36">
        <f>SUM(AR398:AS398)</f>
        <v>0</v>
      </c>
      <c r="AR398" s="38"/>
      <c r="AS398" s="38"/>
      <c r="AT398" s="36">
        <f>AU398</f>
        <v>0</v>
      </c>
      <c r="AU398" s="38"/>
      <c r="AV398" s="35">
        <f>AW398</f>
        <v>12611315712755.52</v>
      </c>
      <c r="AW398" s="36">
        <f>SUM(AX398:AY398)</f>
        <v>12611315712755.52</v>
      </c>
      <c r="AX398" s="37">
        <v>12611315712755.52</v>
      </c>
      <c r="AY398" s="38"/>
      <c r="AZ398" s="39">
        <f>E398-(AI398+AV398)</f>
        <v>0</v>
      </c>
    </row>
    <row r="399" spans="1:52" x14ac:dyDescent="0.25">
      <c r="A399" s="47" t="s">
        <v>820</v>
      </c>
      <c r="B399" s="33" t="s">
        <v>821</v>
      </c>
      <c r="C399" s="34" t="s">
        <v>1152</v>
      </c>
      <c r="D399" s="34" t="s">
        <v>1151</v>
      </c>
      <c r="E399" s="35">
        <f>F399+O399+R399+Z399+AB399+AG399</f>
        <v>2690543655162.2119</v>
      </c>
      <c r="F399" s="36">
        <f>SUM(G399:N399)</f>
        <v>89190162066.09201</v>
      </c>
      <c r="G399" s="37">
        <v>49255029658.458</v>
      </c>
      <c r="H399" s="38"/>
      <c r="I399" s="37">
        <v>29836644584.634007</v>
      </c>
      <c r="J399" s="38"/>
      <c r="K399" s="38"/>
      <c r="L399" s="37">
        <v>1141322500</v>
      </c>
      <c r="M399" s="37">
        <v>8957165323</v>
      </c>
      <c r="N399" s="38"/>
      <c r="O399" s="36">
        <f>SUM(P399:Q399)</f>
        <v>87219616034.606705</v>
      </c>
      <c r="P399" s="37">
        <v>395525007.80000019</v>
      </c>
      <c r="Q399" s="37">
        <v>86824091026.806702</v>
      </c>
      <c r="R399" s="36">
        <f>SUM(S399:Y399)</f>
        <v>2490697123061.4307</v>
      </c>
      <c r="S399" s="37">
        <v>505707074280.66998</v>
      </c>
      <c r="T399" s="37">
        <v>440483542128.82001</v>
      </c>
      <c r="U399" s="37">
        <v>1177765257406.8821</v>
      </c>
      <c r="V399" s="37">
        <v>1333089735581.47</v>
      </c>
      <c r="W399" s="37">
        <v>60981568942.029999</v>
      </c>
      <c r="X399" s="37">
        <v>81693862899.996002</v>
      </c>
      <c r="Y399" s="37">
        <v>-1109023918178.4373</v>
      </c>
      <c r="Z399" s="36">
        <f>SUM(AA399)</f>
        <v>0</v>
      </c>
      <c r="AA399" s="38"/>
      <c r="AB399" s="36">
        <f>SUM(AC399:AF399)</f>
        <v>23436754000.0826</v>
      </c>
      <c r="AC399" s="37">
        <v>489546222.43000001</v>
      </c>
      <c r="AD399" s="38"/>
      <c r="AE399" s="37">
        <v>109531666.67</v>
      </c>
      <c r="AF399" s="37">
        <v>22837676110.982601</v>
      </c>
      <c r="AG399" s="36">
        <f>SUM(AH399)</f>
        <v>0</v>
      </c>
      <c r="AH399" s="38"/>
      <c r="AI399" s="35">
        <f>AJ399+AQ399+AT399</f>
        <v>4898536579</v>
      </c>
      <c r="AJ399" s="36">
        <f>SUM(AK399:AP399)</f>
        <v>4898536579</v>
      </c>
      <c r="AK399" s="37">
        <v>286509213</v>
      </c>
      <c r="AL399" s="38"/>
      <c r="AM399" s="38"/>
      <c r="AN399" s="38"/>
      <c r="AO399" s="37">
        <v>1069146236</v>
      </c>
      <c r="AP399" s="37">
        <v>3542881130</v>
      </c>
      <c r="AQ399" s="36">
        <f>SUM(AR399:AS399)</f>
        <v>0</v>
      </c>
      <c r="AR399" s="38"/>
      <c r="AS399" s="38"/>
      <c r="AT399" s="36">
        <f>AU399</f>
        <v>0</v>
      </c>
      <c r="AU399" s="38"/>
      <c r="AV399" s="35">
        <f>AW399</f>
        <v>2685645118583.2075</v>
      </c>
      <c r="AW399" s="36">
        <f>SUM(AX399:AY399)</f>
        <v>2685645118583.2075</v>
      </c>
      <c r="AX399" s="37">
        <v>2685645118583.2075</v>
      </c>
      <c r="AY399" s="38"/>
      <c r="AZ399" s="39">
        <f>E399-(AI399+AV399)</f>
        <v>4.39453125E-3</v>
      </c>
    </row>
    <row r="400" spans="1:52" x14ac:dyDescent="0.25">
      <c r="A400" s="47" t="s">
        <v>822</v>
      </c>
      <c r="B400" s="33" t="s">
        <v>823</v>
      </c>
      <c r="C400" s="34" t="s">
        <v>1152</v>
      </c>
      <c r="D400" s="34" t="s">
        <v>1151</v>
      </c>
      <c r="E400" s="35">
        <f>F400+O400+R400+Z400+AB400+AG400</f>
        <v>1763547302525.3699</v>
      </c>
      <c r="F400" s="36">
        <f>SUM(G400:N400)</f>
        <v>124360256260.86</v>
      </c>
      <c r="G400" s="37">
        <v>63291101741.650002</v>
      </c>
      <c r="H400" s="38"/>
      <c r="I400" s="37">
        <v>34084302908.470001</v>
      </c>
      <c r="J400" s="38"/>
      <c r="K400" s="38"/>
      <c r="L400" s="38"/>
      <c r="M400" s="37">
        <v>26984851610.740002</v>
      </c>
      <c r="N400" s="38"/>
      <c r="O400" s="36">
        <f>SUM(P400:Q400)</f>
        <v>106484708223.92</v>
      </c>
      <c r="P400" s="38"/>
      <c r="Q400" s="37">
        <v>106484708223.92</v>
      </c>
      <c r="R400" s="36">
        <f>SUM(S400:Y400)</f>
        <v>1503546477192.4199</v>
      </c>
      <c r="S400" s="37">
        <v>83137128324</v>
      </c>
      <c r="T400" s="37">
        <v>263613318837.07001</v>
      </c>
      <c r="U400" s="37">
        <v>631394661123.42004</v>
      </c>
      <c r="V400" s="37">
        <v>1043830571846</v>
      </c>
      <c r="W400" s="37">
        <v>30568631501</v>
      </c>
      <c r="X400" s="37">
        <v>35138405137</v>
      </c>
      <c r="Y400" s="37">
        <v>-584136239576.06995</v>
      </c>
      <c r="Z400" s="36">
        <f>SUM(AA400)</f>
        <v>0</v>
      </c>
      <c r="AA400" s="38"/>
      <c r="AB400" s="36">
        <f>SUM(AC400:AF400)</f>
        <v>29155860848.169994</v>
      </c>
      <c r="AC400" s="37">
        <v>46749448.549996853</v>
      </c>
      <c r="AD400" s="38"/>
      <c r="AE400" s="37">
        <v>631700147.86000001</v>
      </c>
      <c r="AF400" s="37">
        <v>28477411251.759998</v>
      </c>
      <c r="AG400" s="36">
        <f>SUM(AH400)</f>
        <v>0</v>
      </c>
      <c r="AH400" s="38"/>
      <c r="AI400" s="35">
        <f>AJ400+AQ400+AT400</f>
        <v>19835842588.639999</v>
      </c>
      <c r="AJ400" s="36">
        <f>SUM(AK400:AP400)</f>
        <v>19835842588.639999</v>
      </c>
      <c r="AK400" s="38"/>
      <c r="AL400" s="38"/>
      <c r="AM400" s="38"/>
      <c r="AN400" s="37">
        <v>372222127.63999999</v>
      </c>
      <c r="AO400" s="38"/>
      <c r="AP400" s="37">
        <v>19463620461</v>
      </c>
      <c r="AQ400" s="36">
        <f>SUM(AR400:AS400)</f>
        <v>0</v>
      </c>
      <c r="AR400" s="38"/>
      <c r="AS400" s="38"/>
      <c r="AT400" s="36">
        <f>AU400</f>
        <v>0</v>
      </c>
      <c r="AU400" s="38"/>
      <c r="AV400" s="35">
        <f>AW400</f>
        <v>1743711459936.7</v>
      </c>
      <c r="AW400" s="36">
        <f>SUM(AX400:AY400)</f>
        <v>1743711459936.7</v>
      </c>
      <c r="AX400" s="37">
        <v>1743711459936.7</v>
      </c>
      <c r="AY400" s="38"/>
      <c r="AZ400" s="39">
        <f>E400-(AI400+AV400)</f>
        <v>3.0029296875E-2</v>
      </c>
    </row>
    <row r="401" spans="1:52" x14ac:dyDescent="0.25">
      <c r="A401" s="47" t="s">
        <v>824</v>
      </c>
      <c r="B401" s="33" t="s">
        <v>825</v>
      </c>
      <c r="C401" s="34" t="s">
        <v>1152</v>
      </c>
      <c r="D401" s="34" t="s">
        <v>1151</v>
      </c>
      <c r="E401" s="35">
        <f>F401+O401+R401+Z401+AB401+AG401</f>
        <v>2676682869308.6138</v>
      </c>
      <c r="F401" s="36">
        <f>SUM(G401:N401)</f>
        <v>92577638706.5159</v>
      </c>
      <c r="G401" s="37">
        <v>26679621191.285904</v>
      </c>
      <c r="H401" s="38"/>
      <c r="I401" s="37">
        <v>54424060531.690002</v>
      </c>
      <c r="J401" s="38"/>
      <c r="K401" s="38"/>
      <c r="L401" s="38"/>
      <c r="M401" s="37">
        <v>11473956983.540001</v>
      </c>
      <c r="N401" s="38"/>
      <c r="O401" s="36">
        <f>SUM(P401:Q401)</f>
        <v>321025017061.42999</v>
      </c>
      <c r="P401" s="37">
        <v>3439893261.6199999</v>
      </c>
      <c r="Q401" s="37">
        <v>317585123799.81</v>
      </c>
      <c r="R401" s="36">
        <f>SUM(S401:Y401)</f>
        <v>2206179774957.6338</v>
      </c>
      <c r="S401" s="37">
        <v>373528830310.90002</v>
      </c>
      <c r="T401" s="37">
        <v>522280076595.72998</v>
      </c>
      <c r="U401" s="37">
        <v>947833121752.28003</v>
      </c>
      <c r="V401" s="37">
        <v>1207239990248.584</v>
      </c>
      <c r="W401" s="37">
        <v>73902271732.880005</v>
      </c>
      <c r="X401" s="37">
        <v>33343999737.529999</v>
      </c>
      <c r="Y401" s="37">
        <v>-951948515420.27002</v>
      </c>
      <c r="Z401" s="36">
        <f>SUM(AA401)</f>
        <v>0</v>
      </c>
      <c r="AA401" s="38"/>
      <c r="AB401" s="36">
        <f>SUM(AC401:AF401)</f>
        <v>56900438583.034302</v>
      </c>
      <c r="AC401" s="38"/>
      <c r="AD401" s="37">
        <v>3714704000</v>
      </c>
      <c r="AE401" s="38"/>
      <c r="AF401" s="37">
        <v>53185734583.034302</v>
      </c>
      <c r="AG401" s="36">
        <f>SUM(AH401)</f>
        <v>0</v>
      </c>
      <c r="AH401" s="38"/>
      <c r="AI401" s="35">
        <f>AJ401+AQ401+AT401</f>
        <v>38302942385.910004</v>
      </c>
      <c r="AJ401" s="36">
        <f>SUM(AK401:AP401)</f>
        <v>38302942385.910004</v>
      </c>
      <c r="AK401" s="37">
        <v>572768763</v>
      </c>
      <c r="AL401" s="38"/>
      <c r="AM401" s="37">
        <v>10378748815</v>
      </c>
      <c r="AN401" s="37">
        <v>1237691242.8900001</v>
      </c>
      <c r="AO401" s="37">
        <v>26113733565.02</v>
      </c>
      <c r="AP401" s="38"/>
      <c r="AQ401" s="36">
        <f>SUM(AR401:AS401)</f>
        <v>0</v>
      </c>
      <c r="AR401" s="38"/>
      <c r="AS401" s="38"/>
      <c r="AT401" s="36">
        <f>AU401</f>
        <v>0</v>
      </c>
      <c r="AU401" s="38"/>
      <c r="AV401" s="35">
        <f>AW401</f>
        <v>2638379926922.7041</v>
      </c>
      <c r="AW401" s="36">
        <f>SUM(AX401:AY401)</f>
        <v>2638379926922.7041</v>
      </c>
      <c r="AX401" s="37">
        <v>2638379926922.7041</v>
      </c>
      <c r="AY401" s="38"/>
      <c r="AZ401" s="39">
        <f>E401-(AI401+AV401)</f>
        <v>0</v>
      </c>
    </row>
    <row r="402" spans="1:52" x14ac:dyDescent="0.25">
      <c r="A402" s="47" t="s">
        <v>826</v>
      </c>
      <c r="B402" s="33" t="s">
        <v>827</v>
      </c>
      <c r="C402" s="34" t="s">
        <v>1150</v>
      </c>
      <c r="D402" s="34" t="s">
        <v>1151</v>
      </c>
      <c r="E402" s="35">
        <f>F402+O402+R402+Z402+AB402+AG402</f>
        <v>3152742787147.0601</v>
      </c>
      <c r="F402" s="36">
        <f>SUM(G402:N402)</f>
        <v>159134179308.40002</v>
      </c>
      <c r="G402" s="37">
        <v>60991953238.600006</v>
      </c>
      <c r="H402" s="38"/>
      <c r="I402" s="37">
        <v>73933466593.460007</v>
      </c>
      <c r="J402" s="38"/>
      <c r="K402" s="38"/>
      <c r="L402" s="37">
        <v>185842333.34</v>
      </c>
      <c r="M402" s="37">
        <v>24022917143</v>
      </c>
      <c r="N402" s="38"/>
      <c r="O402" s="36">
        <f>SUM(P402:Q402)</f>
        <v>149309101097.98001</v>
      </c>
      <c r="P402" s="37">
        <v>5000000</v>
      </c>
      <c r="Q402" s="37">
        <v>149304101097.98001</v>
      </c>
      <c r="R402" s="36">
        <f>SUM(S402:Y402)</f>
        <v>2789115977161.1602</v>
      </c>
      <c r="S402" s="37">
        <v>487093115583</v>
      </c>
      <c r="T402" s="37">
        <v>430229417600.09998</v>
      </c>
      <c r="U402" s="37">
        <v>938233341470.52002</v>
      </c>
      <c r="V402" s="37">
        <v>1967026486988.2</v>
      </c>
      <c r="W402" s="37">
        <v>93874970841.830002</v>
      </c>
      <c r="X402" s="37">
        <v>293520750690.10999</v>
      </c>
      <c r="Y402" s="37">
        <v>-1420862106012.6001</v>
      </c>
      <c r="Z402" s="36">
        <f>SUM(AA402)</f>
        <v>0</v>
      </c>
      <c r="AA402" s="38"/>
      <c r="AB402" s="36">
        <f>SUM(AC402:AF402)</f>
        <v>55183529579.520004</v>
      </c>
      <c r="AC402" s="37">
        <v>1280481962.03</v>
      </c>
      <c r="AD402" s="37">
        <v>27987431135.330002</v>
      </c>
      <c r="AE402" s="38"/>
      <c r="AF402" s="37">
        <v>25915616482.16</v>
      </c>
      <c r="AG402" s="36">
        <f>SUM(AH402)</f>
        <v>0</v>
      </c>
      <c r="AH402" s="38"/>
      <c r="AI402" s="35">
        <f>AJ402+AQ402+AT402</f>
        <v>99749646766.070007</v>
      </c>
      <c r="AJ402" s="36">
        <f>SUM(AK402:AP402)</f>
        <v>49470885710.07</v>
      </c>
      <c r="AK402" s="37">
        <v>32632652</v>
      </c>
      <c r="AL402" s="37">
        <v>85917571</v>
      </c>
      <c r="AM402" s="37">
        <v>19901253244</v>
      </c>
      <c r="AN402" s="37">
        <v>602954867.66999996</v>
      </c>
      <c r="AO402" s="37">
        <v>28738659136.16</v>
      </c>
      <c r="AP402" s="37">
        <v>109468239.23999999</v>
      </c>
      <c r="AQ402" s="36">
        <f>SUM(AR402:AS402)</f>
        <v>50278761056</v>
      </c>
      <c r="AR402" s="38"/>
      <c r="AS402" s="37">
        <v>50278761056</v>
      </c>
      <c r="AT402" s="36">
        <f>AU402</f>
        <v>0</v>
      </c>
      <c r="AU402" s="37"/>
      <c r="AV402" s="35">
        <f>AW402</f>
        <v>3052993140381</v>
      </c>
      <c r="AW402" s="36">
        <f>SUM(AX402:AY402)</f>
        <v>3052993140381</v>
      </c>
      <c r="AX402" s="37">
        <v>3052993140381</v>
      </c>
      <c r="AY402" s="38"/>
      <c r="AZ402" s="39">
        <f>E402-(AI402+AV402)</f>
        <v>-9.765625E-3</v>
      </c>
    </row>
    <row r="403" spans="1:52" x14ac:dyDescent="0.25">
      <c r="A403" s="47" t="s">
        <v>828</v>
      </c>
      <c r="B403" s="33" t="s">
        <v>829</v>
      </c>
      <c r="C403" s="34" t="s">
        <v>1152</v>
      </c>
      <c r="D403" s="34" t="s">
        <v>1151</v>
      </c>
      <c r="E403" s="35">
        <f>F403+O403+R403+Z403+AB403+AG403</f>
        <v>3501590403478.3496</v>
      </c>
      <c r="F403" s="36">
        <f>SUM(G403:N403)</f>
        <v>182668023914.57001</v>
      </c>
      <c r="G403" s="37">
        <v>100113242627.91</v>
      </c>
      <c r="H403" s="38"/>
      <c r="I403" s="37">
        <v>51746131326.470001</v>
      </c>
      <c r="J403" s="38"/>
      <c r="K403" s="38"/>
      <c r="L403" s="38"/>
      <c r="M403" s="37">
        <v>30808649960.189999</v>
      </c>
      <c r="N403" s="38"/>
      <c r="O403" s="36">
        <f>SUM(P403:Q403)</f>
        <v>273675750485.76999</v>
      </c>
      <c r="P403" s="38"/>
      <c r="Q403" s="37">
        <v>273675750485.76999</v>
      </c>
      <c r="R403" s="36">
        <f>SUM(S403:Y403)</f>
        <v>2992330580038.0195</v>
      </c>
      <c r="S403" s="37">
        <v>389394793811</v>
      </c>
      <c r="T403" s="37">
        <v>593332149869.07996</v>
      </c>
      <c r="U403" s="37">
        <v>1494715430864.7</v>
      </c>
      <c r="V403" s="37">
        <v>1690206235534.7</v>
      </c>
      <c r="W403" s="37">
        <v>77698515927.75</v>
      </c>
      <c r="X403" s="37">
        <v>59836810397.790001</v>
      </c>
      <c r="Y403" s="37">
        <v>-1312853356367</v>
      </c>
      <c r="Z403" s="36">
        <f>SUM(AA403)</f>
        <v>0</v>
      </c>
      <c r="AA403" s="38"/>
      <c r="AB403" s="36">
        <f>SUM(AC403:AF403)</f>
        <v>52916049039.989998</v>
      </c>
      <c r="AC403" s="37">
        <v>9786487566.5</v>
      </c>
      <c r="AD403" s="37">
        <v>527100000</v>
      </c>
      <c r="AE403" s="38"/>
      <c r="AF403" s="37">
        <v>42602461473.489998</v>
      </c>
      <c r="AG403" s="36">
        <f>SUM(AH403)</f>
        <v>0</v>
      </c>
      <c r="AH403" s="38"/>
      <c r="AI403" s="35">
        <f>AJ403+AQ403+AT403</f>
        <v>54460879905.050003</v>
      </c>
      <c r="AJ403" s="36">
        <f>SUM(AK403:AP403)</f>
        <v>43565277782.050003</v>
      </c>
      <c r="AK403" s="37">
        <v>15924210237.25</v>
      </c>
      <c r="AL403" s="38"/>
      <c r="AM403" s="37">
        <v>6000000000</v>
      </c>
      <c r="AN403" s="37">
        <v>2758917406.75</v>
      </c>
      <c r="AO403" s="37">
        <v>8953696738.0499992</v>
      </c>
      <c r="AP403" s="37">
        <v>9928453400</v>
      </c>
      <c r="AQ403" s="36">
        <f>SUM(AR403:AS403)</f>
        <v>10895602123</v>
      </c>
      <c r="AR403" s="38"/>
      <c r="AS403" s="37">
        <v>10895602123</v>
      </c>
      <c r="AT403" s="36">
        <f>AU403</f>
        <v>0</v>
      </c>
      <c r="AU403" s="37"/>
      <c r="AV403" s="35">
        <f>AW403</f>
        <v>3447129523573.2002</v>
      </c>
      <c r="AW403" s="36">
        <f>SUM(AX403:AY403)</f>
        <v>3447129523573.2002</v>
      </c>
      <c r="AX403" s="37">
        <v>3447129523573.2002</v>
      </c>
      <c r="AY403" s="38"/>
      <c r="AZ403" s="39">
        <f>E403-(AI403+AV403)</f>
        <v>9.9609375E-2</v>
      </c>
    </row>
    <row r="404" spans="1:52" x14ac:dyDescent="0.25">
      <c r="A404" s="47" t="s">
        <v>830</v>
      </c>
      <c r="B404" s="33" t="s">
        <v>831</v>
      </c>
      <c r="C404" s="34" t="s">
        <v>1152</v>
      </c>
      <c r="D404" s="34" t="s">
        <v>1151</v>
      </c>
      <c r="E404" s="35">
        <f>F404+O404+R404+Z404+AB404+AG404</f>
        <v>3273196407059.77</v>
      </c>
      <c r="F404" s="36">
        <f>SUM(G404:N404)</f>
        <v>86760720221.319992</v>
      </c>
      <c r="G404" s="37">
        <v>34468459946.169998</v>
      </c>
      <c r="H404" s="38"/>
      <c r="I404" s="37">
        <v>40392309765.339996</v>
      </c>
      <c r="J404" s="38"/>
      <c r="K404" s="38"/>
      <c r="L404" s="37">
        <v>245684188.11000001</v>
      </c>
      <c r="M404" s="37">
        <v>11654266321.700001</v>
      </c>
      <c r="N404" s="38"/>
      <c r="O404" s="36">
        <f>SUM(P404:Q404)</f>
        <v>119223591982.38</v>
      </c>
      <c r="P404" s="38"/>
      <c r="Q404" s="37">
        <v>119223591982.38</v>
      </c>
      <c r="R404" s="36">
        <f>SUM(S404:Y404)</f>
        <v>2990973021639.75</v>
      </c>
      <c r="S404" s="37">
        <v>678407670539.92004</v>
      </c>
      <c r="T404" s="37">
        <v>461784337838.63</v>
      </c>
      <c r="U404" s="37">
        <v>994068207379.10999</v>
      </c>
      <c r="V404" s="37">
        <v>1710203043749.52</v>
      </c>
      <c r="W404" s="37">
        <v>67247111793</v>
      </c>
      <c r="X404" s="37">
        <v>161307735251.67001</v>
      </c>
      <c r="Y404" s="37">
        <v>-1082045084912.1</v>
      </c>
      <c r="Z404" s="36">
        <f>SUM(AA404)</f>
        <v>0</v>
      </c>
      <c r="AA404" s="38"/>
      <c r="AB404" s="36">
        <f>SUM(AC404:AF404)</f>
        <v>76239073216.320007</v>
      </c>
      <c r="AC404" s="38"/>
      <c r="AD404" s="38"/>
      <c r="AE404" s="37">
        <v>378092054.16000003</v>
      </c>
      <c r="AF404" s="37">
        <v>75860981162.160004</v>
      </c>
      <c r="AG404" s="36">
        <f>SUM(AH404)</f>
        <v>0</v>
      </c>
      <c r="AH404" s="38"/>
      <c r="AI404" s="35">
        <f>AJ404+AQ404+AT404</f>
        <v>3914494120.2600002</v>
      </c>
      <c r="AJ404" s="36">
        <f>SUM(AK404:AP404)</f>
        <v>3914494120.2600002</v>
      </c>
      <c r="AK404" s="38"/>
      <c r="AL404" s="38"/>
      <c r="AM404" s="38"/>
      <c r="AN404" s="37">
        <v>583021228.25999999</v>
      </c>
      <c r="AO404" s="37">
        <v>1366991191</v>
      </c>
      <c r="AP404" s="37">
        <v>1964481701</v>
      </c>
      <c r="AQ404" s="36">
        <f>SUM(AR404:AS404)</f>
        <v>0</v>
      </c>
      <c r="AR404" s="38"/>
      <c r="AS404" s="38"/>
      <c r="AT404" s="36">
        <f>AU404</f>
        <v>0</v>
      </c>
      <c r="AU404" s="38"/>
      <c r="AV404" s="35">
        <f>AW404</f>
        <v>3269281912939.5098</v>
      </c>
      <c r="AW404" s="36">
        <f>SUM(AX404:AY404)</f>
        <v>3269281912939.5098</v>
      </c>
      <c r="AX404" s="37">
        <v>3269281912939.5098</v>
      </c>
      <c r="AY404" s="38"/>
      <c r="AZ404" s="39">
        <f>E404-(AI404+AV404)</f>
        <v>0</v>
      </c>
    </row>
    <row r="405" spans="1:52" x14ac:dyDescent="0.25">
      <c r="A405" s="47" t="s">
        <v>832</v>
      </c>
      <c r="B405" s="33" t="s">
        <v>833</v>
      </c>
      <c r="C405" s="34" t="s">
        <v>1150</v>
      </c>
      <c r="D405" s="34" t="s">
        <v>1151</v>
      </c>
      <c r="E405" s="35">
        <f>F405+O405+R405+Z405+AB405+AG405</f>
        <v>3361542511781.1597</v>
      </c>
      <c r="F405" s="36">
        <f>SUM(G405:N405)</f>
        <v>191673602152.82303</v>
      </c>
      <c r="G405" s="37">
        <v>108603540494.043</v>
      </c>
      <c r="H405" s="38"/>
      <c r="I405" s="37">
        <v>69599429918.490005</v>
      </c>
      <c r="J405" s="38"/>
      <c r="K405" s="37">
        <v>-338491993</v>
      </c>
      <c r="L405" s="37">
        <v>529516666.66000003</v>
      </c>
      <c r="M405" s="37">
        <v>13279607066.629999</v>
      </c>
      <c r="N405" s="38"/>
      <c r="O405" s="36">
        <f>SUM(P405:Q405)</f>
        <v>240486489669.42999</v>
      </c>
      <c r="P405" s="37">
        <v>338491993</v>
      </c>
      <c r="Q405" s="37">
        <v>240147997676.42999</v>
      </c>
      <c r="R405" s="36">
        <f>SUM(S405:Y405)</f>
        <v>2630834557838.9668</v>
      </c>
      <c r="S405" s="37">
        <v>1014125897815</v>
      </c>
      <c r="T405" s="37">
        <v>636078126251.35999</v>
      </c>
      <c r="U405" s="37">
        <v>1009699628042.407</v>
      </c>
      <c r="V405" s="37">
        <v>967167718024.93994</v>
      </c>
      <c r="W405" s="37">
        <v>36989791459.089996</v>
      </c>
      <c r="X405" s="37">
        <v>16706457470.16</v>
      </c>
      <c r="Y405" s="37">
        <v>-1049933061223.99</v>
      </c>
      <c r="Z405" s="36">
        <f>SUM(AA405)</f>
        <v>0</v>
      </c>
      <c r="AA405" s="38"/>
      <c r="AB405" s="36">
        <f>SUM(AC405:AF405)</f>
        <v>298547862119.94</v>
      </c>
      <c r="AC405" s="37">
        <v>25964773</v>
      </c>
      <c r="AD405" s="37">
        <v>231128730000</v>
      </c>
      <c r="AE405" s="37">
        <v>3305653393</v>
      </c>
      <c r="AF405" s="37">
        <v>64087513953.940002</v>
      </c>
      <c r="AG405" s="36">
        <f>SUM(AH405)</f>
        <v>0</v>
      </c>
      <c r="AH405" s="38"/>
      <c r="AI405" s="35">
        <f>AJ405+AQ405+AT405</f>
        <v>71192322012.169998</v>
      </c>
      <c r="AJ405" s="36">
        <f>SUM(AK405:AP405)</f>
        <v>71085655345.5</v>
      </c>
      <c r="AK405" s="37">
        <v>1562139825.5</v>
      </c>
      <c r="AL405" s="38"/>
      <c r="AM405" s="38"/>
      <c r="AN405" s="38"/>
      <c r="AO405" s="37">
        <v>66749067412</v>
      </c>
      <c r="AP405" s="37">
        <v>2774448108</v>
      </c>
      <c r="AQ405" s="36">
        <f>SUM(AR405:AS405)</f>
        <v>106666666.67</v>
      </c>
      <c r="AR405" s="38"/>
      <c r="AS405" s="37">
        <v>106666666.67</v>
      </c>
      <c r="AT405" s="36">
        <f>AU405</f>
        <v>0</v>
      </c>
      <c r="AU405" s="37"/>
      <c r="AV405" s="35">
        <f>AW405</f>
        <v>3290350189768.9902</v>
      </c>
      <c r="AW405" s="36">
        <f>SUM(AX405:AY405)</f>
        <v>3290350189768.9902</v>
      </c>
      <c r="AX405" s="37">
        <v>3290350189768.9902</v>
      </c>
      <c r="AY405" s="38"/>
      <c r="AZ405" s="39">
        <f>E405-(AI405+AV405)</f>
        <v>0</v>
      </c>
    </row>
    <row r="406" spans="1:52" x14ac:dyDescent="0.25">
      <c r="A406" s="47" t="s">
        <v>834</v>
      </c>
      <c r="B406" s="33" t="s">
        <v>835</v>
      </c>
      <c r="C406" s="34" t="s">
        <v>1152</v>
      </c>
      <c r="D406" s="34" t="s">
        <v>1151</v>
      </c>
      <c r="E406" s="35">
        <f>F406+O406+R406+Z406+AB406+AG406</f>
        <v>1501659180292.832</v>
      </c>
      <c r="F406" s="36">
        <f>SUM(G406:N406)</f>
        <v>119504254585.614</v>
      </c>
      <c r="G406" s="37">
        <v>93330712700.492996</v>
      </c>
      <c r="H406" s="38"/>
      <c r="I406" s="37">
        <v>19765140478.301003</v>
      </c>
      <c r="J406" s="38"/>
      <c r="K406" s="38"/>
      <c r="L406" s="37">
        <v>2520980222.0300002</v>
      </c>
      <c r="M406" s="37">
        <v>3887421184.79</v>
      </c>
      <c r="N406" s="38"/>
      <c r="O406" s="36">
        <f>SUM(P406:Q406)</f>
        <v>12599903469.5</v>
      </c>
      <c r="P406" s="37">
        <v>187533075.5</v>
      </c>
      <c r="Q406" s="37">
        <v>12412370394</v>
      </c>
      <c r="R406" s="36">
        <f>SUM(S406:Y406)</f>
        <v>1350337605317.0161</v>
      </c>
      <c r="S406" s="37">
        <v>106572203992</v>
      </c>
      <c r="T406" s="37">
        <v>221863700059.41</v>
      </c>
      <c r="U406" s="37">
        <v>534274175792.29999</v>
      </c>
      <c r="V406" s="37">
        <v>1023816130074.2271</v>
      </c>
      <c r="W406" s="37">
        <v>65864847668.800003</v>
      </c>
      <c r="X406" s="37">
        <v>43414140630.689003</v>
      </c>
      <c r="Y406" s="37">
        <v>-645467592900.41003</v>
      </c>
      <c r="Z406" s="36">
        <f>SUM(AA406)</f>
        <v>0</v>
      </c>
      <c r="AA406" s="38"/>
      <c r="AB406" s="36">
        <f>SUM(AC406:AF406)</f>
        <v>19217416920.702</v>
      </c>
      <c r="AC406" s="37">
        <v>117440440.87</v>
      </c>
      <c r="AD406" s="38"/>
      <c r="AE406" s="37">
        <v>1233984412</v>
      </c>
      <c r="AF406" s="37">
        <v>17865992067.832001</v>
      </c>
      <c r="AG406" s="36">
        <f>SUM(AH406)</f>
        <v>0</v>
      </c>
      <c r="AH406" s="38"/>
      <c r="AI406" s="35">
        <f>AJ406+AQ406+AT406</f>
        <v>6573758903.4300003</v>
      </c>
      <c r="AJ406" s="36">
        <f>SUM(AK406:AP406)</f>
        <v>6573758903.4300003</v>
      </c>
      <c r="AK406" s="37">
        <v>57718744.759999998</v>
      </c>
      <c r="AL406" s="38"/>
      <c r="AM406" s="38"/>
      <c r="AN406" s="37">
        <v>186523993.86000001</v>
      </c>
      <c r="AO406" s="37">
        <v>148747599</v>
      </c>
      <c r="AP406" s="37">
        <v>6180768565.8100004</v>
      </c>
      <c r="AQ406" s="36">
        <f>SUM(AR406:AS406)</f>
        <v>0</v>
      </c>
      <c r="AR406" s="38"/>
      <c r="AS406" s="38"/>
      <c r="AT406" s="36">
        <f>AU406</f>
        <v>0</v>
      </c>
      <c r="AU406" s="38"/>
      <c r="AV406" s="35">
        <f>AW406</f>
        <v>1495085421389.3999</v>
      </c>
      <c r="AW406" s="36">
        <f>SUM(AX406:AY406)</f>
        <v>1495085421389.3999</v>
      </c>
      <c r="AX406" s="37">
        <v>1495085421389.3999</v>
      </c>
      <c r="AY406" s="38"/>
      <c r="AZ406" s="39">
        <f>E406-(AI406+AV406)</f>
        <v>2.197265625E-3</v>
      </c>
    </row>
    <row r="407" spans="1:52" x14ac:dyDescent="0.25">
      <c r="A407" s="47" t="s">
        <v>836</v>
      </c>
      <c r="B407" s="33" t="s">
        <v>837</v>
      </c>
      <c r="C407" s="34" t="s">
        <v>1152</v>
      </c>
      <c r="D407" s="34" t="s">
        <v>1151</v>
      </c>
      <c r="E407" s="35">
        <f>F407+O407+R407+Z407+AB407+AG407</f>
        <v>2328459106953.8794</v>
      </c>
      <c r="F407" s="36">
        <f>SUM(G407:N407)</f>
        <v>77299733334.097015</v>
      </c>
      <c r="G407" s="37">
        <v>40297452380.410004</v>
      </c>
      <c r="H407" s="38"/>
      <c r="I407" s="37">
        <v>26706144331.687004</v>
      </c>
      <c r="J407" s="38"/>
      <c r="K407" s="38"/>
      <c r="L407" s="38"/>
      <c r="M407" s="37">
        <v>10296136622</v>
      </c>
      <c r="N407" s="38"/>
      <c r="O407" s="36">
        <f>SUM(P407:Q407)</f>
        <v>65195622296</v>
      </c>
      <c r="P407" s="37">
        <v>310000000</v>
      </c>
      <c r="Q407" s="37">
        <v>64885622296</v>
      </c>
      <c r="R407" s="36">
        <f>SUM(S407:Y407)</f>
        <v>2149242836917.6326</v>
      </c>
      <c r="S407" s="37">
        <v>294544398704.92999</v>
      </c>
      <c r="T407" s="37">
        <v>373190988422.25</v>
      </c>
      <c r="U407" s="37">
        <v>797116041922.09998</v>
      </c>
      <c r="V407" s="37">
        <v>1643810728183.7</v>
      </c>
      <c r="W407" s="37">
        <v>19137259293.002998</v>
      </c>
      <c r="X407" s="37">
        <v>18441501242.889999</v>
      </c>
      <c r="Y407" s="37">
        <v>-996998080851.23999</v>
      </c>
      <c r="Z407" s="36">
        <f>SUM(AA407)</f>
        <v>0</v>
      </c>
      <c r="AA407" s="38"/>
      <c r="AB407" s="36">
        <f>SUM(AC407:AF407)</f>
        <v>36720914406.150002</v>
      </c>
      <c r="AC407" s="37">
        <v>1039442437</v>
      </c>
      <c r="AD407" s="37">
        <v>386636200</v>
      </c>
      <c r="AE407" s="37">
        <v>1865448974</v>
      </c>
      <c r="AF407" s="37">
        <v>33429386795.150002</v>
      </c>
      <c r="AG407" s="36">
        <f>SUM(AH407)</f>
        <v>0</v>
      </c>
      <c r="AH407" s="38"/>
      <c r="AI407" s="35">
        <f>AJ407+AQ407+AT407</f>
        <v>6168758207.2200003</v>
      </c>
      <c r="AJ407" s="36">
        <f>SUM(AK407:AP407)</f>
        <v>6168758207.2200003</v>
      </c>
      <c r="AK407" s="37">
        <v>2067608</v>
      </c>
      <c r="AL407" s="38"/>
      <c r="AM407" s="38"/>
      <c r="AN407" s="37">
        <v>489795268.32999998</v>
      </c>
      <c r="AO407" s="37">
        <v>247000</v>
      </c>
      <c r="AP407" s="37">
        <v>5676648330.8900003</v>
      </c>
      <c r="AQ407" s="36">
        <f>SUM(AR407:AS407)</f>
        <v>0</v>
      </c>
      <c r="AR407" s="38"/>
      <c r="AS407" s="38"/>
      <c r="AT407" s="36">
        <f>AU407</f>
        <v>0</v>
      </c>
      <c r="AU407" s="38"/>
      <c r="AV407" s="35">
        <f>AW407</f>
        <v>2322290348746.7002</v>
      </c>
      <c r="AW407" s="36">
        <f>SUM(AX407:AY407)</f>
        <v>2322290348746.7002</v>
      </c>
      <c r="AX407" s="37">
        <v>2322290348746.7002</v>
      </c>
      <c r="AY407" s="38"/>
      <c r="AZ407" s="39">
        <f>E407-(AI407+AV407)</f>
        <v>-4.1015625E-2</v>
      </c>
    </row>
    <row r="408" spans="1:52" x14ac:dyDescent="0.25">
      <c r="A408" s="48" t="s">
        <v>838</v>
      </c>
      <c r="B408" s="33" t="s">
        <v>839</v>
      </c>
      <c r="C408" s="34" t="s">
        <v>1150</v>
      </c>
      <c r="D408" s="34" t="s">
        <v>1151</v>
      </c>
      <c r="E408" s="35">
        <f>F408+O408+R408+Z408+AB408+AG408</f>
        <v>1885196980202.3096</v>
      </c>
      <c r="F408" s="36">
        <f>SUM(G408:N408)</f>
        <v>89313684476.619766</v>
      </c>
      <c r="G408" s="37">
        <v>40888277079.169937</v>
      </c>
      <c r="H408" s="38"/>
      <c r="I408" s="37">
        <v>44003301926.109802</v>
      </c>
      <c r="J408" s="38"/>
      <c r="K408" s="38"/>
      <c r="L408" s="38"/>
      <c r="M408" s="37">
        <v>4422105471.3400269</v>
      </c>
      <c r="N408" s="38"/>
      <c r="O408" s="36">
        <f>SUM(P408:Q408)</f>
        <v>76065977984.649994</v>
      </c>
      <c r="P408" s="38"/>
      <c r="Q408" s="37">
        <v>76065977984.649994</v>
      </c>
      <c r="R408" s="36">
        <f>SUM(S408:Y408)</f>
        <v>1515041283231.8198</v>
      </c>
      <c r="S408" s="37">
        <v>117296595129.7</v>
      </c>
      <c r="T408" s="37">
        <v>336204276168.21997</v>
      </c>
      <c r="U408" s="37">
        <v>549820583086.26001</v>
      </c>
      <c r="V408" s="37">
        <v>996814422397.75</v>
      </c>
      <c r="W408" s="37">
        <v>37345932859.129997</v>
      </c>
      <c r="X408" s="37">
        <v>47014119676.989998</v>
      </c>
      <c r="Y408" s="37">
        <v>-569454646086.22998</v>
      </c>
      <c r="Z408" s="36">
        <f>SUM(AA408)</f>
        <v>0</v>
      </c>
      <c r="AA408" s="38"/>
      <c r="AB408" s="36">
        <f>SUM(AC408:AF408)</f>
        <v>204776034509.22</v>
      </c>
      <c r="AC408" s="38"/>
      <c r="AD408" s="38"/>
      <c r="AE408" s="37">
        <v>461853405.99000001</v>
      </c>
      <c r="AF408" s="37">
        <v>204314181103.23001</v>
      </c>
      <c r="AG408" s="36">
        <f>SUM(AH408)</f>
        <v>0</v>
      </c>
      <c r="AH408" s="38"/>
      <c r="AI408" s="35">
        <f>AJ408+AQ408+AT408</f>
        <v>26017101119.5</v>
      </c>
      <c r="AJ408" s="36">
        <f>SUM(AK408:AP408)</f>
        <v>26017101119.5</v>
      </c>
      <c r="AK408" s="37">
        <v>2874729876.9899998</v>
      </c>
      <c r="AL408" s="38"/>
      <c r="AM408" s="38"/>
      <c r="AN408" s="37">
        <v>2389811298.1100001</v>
      </c>
      <c r="AO408" s="37">
        <v>20589169034.400002</v>
      </c>
      <c r="AP408" s="37">
        <v>163390910</v>
      </c>
      <c r="AQ408" s="36">
        <f>SUM(AR408:AS408)</f>
        <v>0</v>
      </c>
      <c r="AR408" s="38"/>
      <c r="AS408" s="38"/>
      <c r="AT408" s="36">
        <f>AU408</f>
        <v>0</v>
      </c>
      <c r="AU408" s="38"/>
      <c r="AV408" s="35">
        <f>AW408</f>
        <v>1859179879082.8101</v>
      </c>
      <c r="AW408" s="36">
        <f>SUM(AX408:AY408)</f>
        <v>1859179879082.8101</v>
      </c>
      <c r="AX408" s="37">
        <v>1859179879082.8101</v>
      </c>
      <c r="AY408" s="38"/>
      <c r="AZ408" s="39">
        <f>E408-(AI408+AV408)</f>
        <v>0</v>
      </c>
    </row>
    <row r="409" spans="1:52" x14ac:dyDescent="0.25">
      <c r="A409" s="32" t="s">
        <v>840</v>
      </c>
      <c r="B409" s="33" t="s">
        <v>1180</v>
      </c>
      <c r="C409" s="34" t="s">
        <v>1150</v>
      </c>
      <c r="D409" s="34" t="s">
        <v>1151</v>
      </c>
      <c r="E409" s="35">
        <f>F409+O409+R409+Z409+AB409+AG409</f>
        <v>9148346887827.3086</v>
      </c>
      <c r="F409" s="36">
        <f>SUM(G409:N409)</f>
        <v>463602595083.14996</v>
      </c>
      <c r="G409" s="37">
        <v>282629763941.54999</v>
      </c>
      <c r="H409" s="38"/>
      <c r="I409" s="37">
        <v>74014842941.570007</v>
      </c>
      <c r="J409" s="38"/>
      <c r="K409" s="38"/>
      <c r="L409" s="37">
        <v>690075268.16999996</v>
      </c>
      <c r="M409" s="37">
        <v>106267912931.86</v>
      </c>
      <c r="N409" s="38"/>
      <c r="O409" s="36">
        <f>SUM(P409:Q409)</f>
        <v>592998225439.52002</v>
      </c>
      <c r="P409" s="37">
        <v>7975834273</v>
      </c>
      <c r="Q409" s="37">
        <v>585022391166.52002</v>
      </c>
      <c r="R409" s="36">
        <f>SUM(S409:Y409)</f>
        <v>7973851665808.3506</v>
      </c>
      <c r="S409" s="37">
        <v>2816892864072.7998</v>
      </c>
      <c r="T409" s="37">
        <v>992497810336.39001</v>
      </c>
      <c r="U409" s="37">
        <v>1782045724355.76</v>
      </c>
      <c r="V409" s="37">
        <v>4350087932132.9302</v>
      </c>
      <c r="W409" s="37">
        <v>147934201305.67999</v>
      </c>
      <c r="X409" s="37">
        <v>364927489567.48999</v>
      </c>
      <c r="Y409" s="37">
        <v>-2480534355962.7002</v>
      </c>
      <c r="Z409" s="36">
        <f>SUM(AA409)</f>
        <v>0</v>
      </c>
      <c r="AA409" s="38"/>
      <c r="AB409" s="36">
        <f>SUM(AC409:AF409)</f>
        <v>117894401496.29001</v>
      </c>
      <c r="AC409" s="37">
        <v>30507462571.82</v>
      </c>
      <c r="AD409" s="37">
        <v>33060950000</v>
      </c>
      <c r="AE409" s="37">
        <v>9566707974.8700008</v>
      </c>
      <c r="AF409" s="37">
        <v>44759280949.599998</v>
      </c>
      <c r="AG409" s="36">
        <f>SUM(AH409)</f>
        <v>0</v>
      </c>
      <c r="AH409" s="38"/>
      <c r="AI409" s="35">
        <f>AJ409+AQ409+AT409</f>
        <v>56929422509.419998</v>
      </c>
      <c r="AJ409" s="36">
        <f>SUM(AK409:AP409)</f>
        <v>56929422509.419998</v>
      </c>
      <c r="AK409" s="38"/>
      <c r="AL409" s="38"/>
      <c r="AM409" s="38"/>
      <c r="AN409" s="37">
        <v>1550815833.6700001</v>
      </c>
      <c r="AO409" s="37">
        <v>27674966719.630001</v>
      </c>
      <c r="AP409" s="37">
        <v>27703639956.119999</v>
      </c>
      <c r="AQ409" s="36">
        <f>SUM(AR409:AS409)</f>
        <v>0</v>
      </c>
      <c r="AR409" s="38"/>
      <c r="AS409" s="38"/>
      <c r="AT409" s="36">
        <f>AU409</f>
        <v>0</v>
      </c>
      <c r="AU409" s="38"/>
      <c r="AV409" s="35">
        <f>AW409</f>
        <v>9091417465318.5508</v>
      </c>
      <c r="AW409" s="36">
        <f>SUM(AX409:AY409)</f>
        <v>9091417465318.5508</v>
      </c>
      <c r="AX409" s="37">
        <v>9091417465318.5508</v>
      </c>
      <c r="AY409" s="38"/>
      <c r="AZ409" s="39">
        <f>E409-(AI409+AV409)</f>
        <v>-0.662109375</v>
      </c>
    </row>
    <row r="410" spans="1:52" x14ac:dyDescent="0.25">
      <c r="A410" s="40" t="s">
        <v>841</v>
      </c>
      <c r="B410" s="33" t="s">
        <v>842</v>
      </c>
      <c r="C410" s="34" t="s">
        <v>1150</v>
      </c>
      <c r="D410" s="34" t="s">
        <v>1151</v>
      </c>
      <c r="E410" s="35">
        <f>F410+O410+R410+Z410+AB410+AG410</f>
        <v>1465484229875.73</v>
      </c>
      <c r="F410" s="36">
        <f>SUM(G410:N410)</f>
        <v>52780090463.240005</v>
      </c>
      <c r="G410" s="37">
        <v>25705211161.93</v>
      </c>
      <c r="H410" s="38"/>
      <c r="I410" s="37">
        <v>3912463995.8000002</v>
      </c>
      <c r="J410" s="38"/>
      <c r="K410" s="38"/>
      <c r="L410" s="37">
        <v>90883218.560000002</v>
      </c>
      <c r="M410" s="37">
        <v>23071532086.950001</v>
      </c>
      <c r="N410" s="38"/>
      <c r="O410" s="36">
        <f>SUM(P410:Q410)</f>
        <v>14257865030.190001</v>
      </c>
      <c r="P410" s="37">
        <v>210343275</v>
      </c>
      <c r="Q410" s="37">
        <v>14047521755.190001</v>
      </c>
      <c r="R410" s="36">
        <f>SUM(S410:Y410)</f>
        <v>1324213802548.76</v>
      </c>
      <c r="S410" s="37">
        <v>481821306602</v>
      </c>
      <c r="T410" s="37">
        <v>351329426375</v>
      </c>
      <c r="U410" s="37">
        <v>641818038179</v>
      </c>
      <c r="V410" s="37">
        <v>1008426573518.7</v>
      </c>
      <c r="W410" s="37">
        <v>22748638967</v>
      </c>
      <c r="X410" s="37">
        <v>57670472906.860001</v>
      </c>
      <c r="Y410" s="37">
        <v>-1239600653999.8</v>
      </c>
      <c r="Z410" s="36">
        <f>SUM(AA410)</f>
        <v>0</v>
      </c>
      <c r="AA410" s="38"/>
      <c r="AB410" s="36">
        <f>SUM(AC410:AF410)</f>
        <v>74232471833.539993</v>
      </c>
      <c r="AC410" s="37">
        <v>3252616672.1799998</v>
      </c>
      <c r="AD410" s="38"/>
      <c r="AE410" s="38"/>
      <c r="AF410" s="37">
        <v>70979855161.360001</v>
      </c>
      <c r="AG410" s="36">
        <f>SUM(AH410)</f>
        <v>0</v>
      </c>
      <c r="AH410" s="38"/>
      <c r="AI410" s="35">
        <f>AJ410+AQ410+AT410</f>
        <v>5978623222.1400003</v>
      </c>
      <c r="AJ410" s="36">
        <f>SUM(AK410:AP410)</f>
        <v>5978623222.1400003</v>
      </c>
      <c r="AK410" s="37">
        <v>47380388</v>
      </c>
      <c r="AL410" s="38"/>
      <c r="AM410" s="38"/>
      <c r="AN410" s="37">
        <v>66667236</v>
      </c>
      <c r="AO410" s="38"/>
      <c r="AP410" s="37">
        <v>5864575598.1400003</v>
      </c>
      <c r="AQ410" s="36">
        <f>SUM(AR410:AS410)</f>
        <v>0</v>
      </c>
      <c r="AR410" s="38"/>
      <c r="AS410" s="38"/>
      <c r="AT410" s="36">
        <f>AU410</f>
        <v>0</v>
      </c>
      <c r="AU410" s="38"/>
      <c r="AV410" s="35">
        <f>AW410</f>
        <v>1459505606653.7</v>
      </c>
      <c r="AW410" s="36">
        <f>SUM(AX410:AY410)</f>
        <v>1459505606653.7</v>
      </c>
      <c r="AX410" s="37">
        <v>1459505606653.7</v>
      </c>
      <c r="AY410" s="38"/>
      <c r="AZ410" s="39">
        <f>E410-(AI410+AV410)</f>
        <v>-0.10986328125</v>
      </c>
    </row>
    <row r="411" spans="1:52" x14ac:dyDescent="0.25">
      <c r="A411" s="40" t="s">
        <v>843</v>
      </c>
      <c r="B411" s="33" t="s">
        <v>844</v>
      </c>
      <c r="C411" s="34" t="s">
        <v>1150</v>
      </c>
      <c r="D411" s="34" t="s">
        <v>1151</v>
      </c>
      <c r="E411" s="35">
        <f>F411+O411+R411+Z411+AB411+AG411</f>
        <v>1600324764807.9902</v>
      </c>
      <c r="F411" s="36">
        <f>SUM(G411:N411)</f>
        <v>99498656306.600006</v>
      </c>
      <c r="G411" s="37">
        <v>62614230962.449997</v>
      </c>
      <c r="H411" s="38"/>
      <c r="I411" s="37">
        <v>16643478017.08</v>
      </c>
      <c r="J411" s="38"/>
      <c r="K411" s="38"/>
      <c r="L411" s="37">
        <v>1823524752</v>
      </c>
      <c r="M411" s="37">
        <v>18417422575.07</v>
      </c>
      <c r="N411" s="38"/>
      <c r="O411" s="36">
        <f>SUM(P411:Q411)</f>
        <v>44197214155</v>
      </c>
      <c r="P411" s="37">
        <v>7523750</v>
      </c>
      <c r="Q411" s="37">
        <v>44189690405</v>
      </c>
      <c r="R411" s="36">
        <f>SUM(S411:Y411)</f>
        <v>1356195285530.3901</v>
      </c>
      <c r="S411" s="37">
        <v>153027708255</v>
      </c>
      <c r="T411" s="37">
        <v>335883426037</v>
      </c>
      <c r="U411" s="37">
        <v>635547808722</v>
      </c>
      <c r="V411" s="37">
        <v>763825178565.39001</v>
      </c>
      <c r="W411" s="37">
        <v>43415380553</v>
      </c>
      <c r="X411" s="37">
        <v>70649324917</v>
      </c>
      <c r="Y411" s="37">
        <v>-646153541519</v>
      </c>
      <c r="Z411" s="36">
        <f>SUM(AA411)</f>
        <v>0</v>
      </c>
      <c r="AA411" s="38"/>
      <c r="AB411" s="36">
        <f>SUM(AC411:AF411)</f>
        <v>100433608816</v>
      </c>
      <c r="AC411" s="38"/>
      <c r="AD411" s="38"/>
      <c r="AE411" s="37">
        <v>335316200</v>
      </c>
      <c r="AF411" s="37">
        <v>100098292616</v>
      </c>
      <c r="AG411" s="36">
        <f>SUM(AH411)</f>
        <v>0</v>
      </c>
      <c r="AH411" s="38"/>
      <c r="AI411" s="35">
        <f>AJ411+AQ411+AT411</f>
        <v>18108294438</v>
      </c>
      <c r="AJ411" s="36">
        <f>SUM(AK411:AP411)</f>
        <v>18108294438</v>
      </c>
      <c r="AK411" s="37">
        <v>4763029</v>
      </c>
      <c r="AL411" s="38"/>
      <c r="AM411" s="38"/>
      <c r="AN411" s="38"/>
      <c r="AO411" s="37">
        <v>10587856506</v>
      </c>
      <c r="AP411" s="37">
        <v>7515674903</v>
      </c>
      <c r="AQ411" s="36">
        <f>SUM(AR411:AS411)</f>
        <v>0</v>
      </c>
      <c r="AR411" s="38"/>
      <c r="AS411" s="38"/>
      <c r="AT411" s="36">
        <f>AU411</f>
        <v>0</v>
      </c>
      <c r="AU411" s="38"/>
      <c r="AV411" s="35">
        <f>AW411</f>
        <v>1582216470369.99</v>
      </c>
      <c r="AW411" s="36">
        <f>SUM(AX411:AY411)</f>
        <v>1582216470369.99</v>
      </c>
      <c r="AX411" s="37">
        <v>1582216470369.99</v>
      </c>
      <c r="AY411" s="38"/>
      <c r="AZ411" s="39">
        <f>E411-(AI411+AV411)</f>
        <v>0</v>
      </c>
    </row>
    <row r="412" spans="1:52" x14ac:dyDescent="0.25">
      <c r="A412" s="40" t="s">
        <v>845</v>
      </c>
      <c r="B412" s="33" t="s">
        <v>846</v>
      </c>
      <c r="C412" s="34" t="s">
        <v>1150</v>
      </c>
      <c r="D412" s="34" t="s">
        <v>1151</v>
      </c>
      <c r="E412" s="35">
        <f>F412+O412+R412+Z412+AB412+AG412</f>
        <v>1567271786028.9202</v>
      </c>
      <c r="F412" s="36">
        <f>SUM(G412:N412)</f>
        <v>130627844258.86</v>
      </c>
      <c r="G412" s="37">
        <v>88035039705.690002</v>
      </c>
      <c r="H412" s="38"/>
      <c r="I412" s="37">
        <v>10719837766.699999</v>
      </c>
      <c r="J412" s="38"/>
      <c r="K412" s="38"/>
      <c r="L412" s="38"/>
      <c r="M412" s="37">
        <v>31872966786.470001</v>
      </c>
      <c r="N412" s="38"/>
      <c r="O412" s="36">
        <f>SUM(P412:Q412)</f>
        <v>45503436056</v>
      </c>
      <c r="P412" s="38"/>
      <c r="Q412" s="37">
        <v>45503436056</v>
      </c>
      <c r="R412" s="36">
        <f>SUM(S412:Y412)</f>
        <v>1279370928296.5701</v>
      </c>
      <c r="S412" s="37">
        <v>131265413894</v>
      </c>
      <c r="T412" s="37">
        <v>312546941472.62</v>
      </c>
      <c r="U412" s="37">
        <v>595006052573.67004</v>
      </c>
      <c r="V412" s="37">
        <v>1066406740229</v>
      </c>
      <c r="W412" s="37">
        <v>46778014648.099998</v>
      </c>
      <c r="X412" s="37">
        <v>120893185128.46001</v>
      </c>
      <c r="Y412" s="37">
        <v>-993525419649.28003</v>
      </c>
      <c r="Z412" s="36">
        <f>SUM(AA412)</f>
        <v>0</v>
      </c>
      <c r="AA412" s="38"/>
      <c r="AB412" s="36">
        <f>SUM(AC412:AF412)</f>
        <v>111769577417.49001</v>
      </c>
      <c r="AC412" s="37">
        <v>955899701</v>
      </c>
      <c r="AD412" s="37">
        <v>277512480</v>
      </c>
      <c r="AE412" s="37">
        <v>2219827672</v>
      </c>
      <c r="AF412" s="37">
        <v>108316337564.49001</v>
      </c>
      <c r="AG412" s="36">
        <f>SUM(AH412)</f>
        <v>0</v>
      </c>
      <c r="AH412" s="38"/>
      <c r="AI412" s="35">
        <f>AJ412+AQ412+AT412</f>
        <v>2298258835</v>
      </c>
      <c r="AJ412" s="36">
        <f>SUM(AK412:AP412)</f>
        <v>2298258835</v>
      </c>
      <c r="AK412" s="37">
        <v>1665279359</v>
      </c>
      <c r="AL412" s="38"/>
      <c r="AM412" s="38"/>
      <c r="AN412" s="38"/>
      <c r="AO412" s="38"/>
      <c r="AP412" s="37">
        <v>632979476</v>
      </c>
      <c r="AQ412" s="36">
        <f>SUM(AR412:AS412)</f>
        <v>0</v>
      </c>
      <c r="AR412" s="38"/>
      <c r="AS412" s="38"/>
      <c r="AT412" s="36">
        <f>AU412</f>
        <v>0</v>
      </c>
      <c r="AU412" s="38"/>
      <c r="AV412" s="35">
        <f>AW412</f>
        <v>1564973527193.8999</v>
      </c>
      <c r="AW412" s="36">
        <f>SUM(AX412:AY412)</f>
        <v>1564973527193.8999</v>
      </c>
      <c r="AX412" s="37">
        <v>1564973527193.8999</v>
      </c>
      <c r="AY412" s="38"/>
      <c r="AZ412" s="39">
        <f>E412-(AI412+AV412)</f>
        <v>2.0263671875E-2</v>
      </c>
    </row>
    <row r="413" spans="1:52" x14ac:dyDescent="0.25">
      <c r="A413" s="40" t="s">
        <v>847</v>
      </c>
      <c r="B413" s="33" t="s">
        <v>848</v>
      </c>
      <c r="C413" s="34" t="s">
        <v>1150</v>
      </c>
      <c r="D413" s="34" t="s">
        <v>1151</v>
      </c>
      <c r="E413" s="35">
        <f>F413+O413+R413+Z413+AB413+AG413</f>
        <v>1380565474817.55</v>
      </c>
      <c r="F413" s="36">
        <f>SUM(G413:N413)</f>
        <v>66967615391.340004</v>
      </c>
      <c r="G413" s="37">
        <v>43797781244.760002</v>
      </c>
      <c r="H413" s="38"/>
      <c r="I413" s="37">
        <v>8574741265</v>
      </c>
      <c r="J413" s="38"/>
      <c r="K413" s="38"/>
      <c r="L413" s="38"/>
      <c r="M413" s="37">
        <v>14595092881.58</v>
      </c>
      <c r="N413" s="38"/>
      <c r="O413" s="36">
        <f>SUM(P413:Q413)</f>
        <v>53614927928</v>
      </c>
      <c r="P413" s="37">
        <v>2477634495</v>
      </c>
      <c r="Q413" s="37">
        <v>51137293433</v>
      </c>
      <c r="R413" s="36">
        <f>SUM(S413:Y413)</f>
        <v>1213936205087</v>
      </c>
      <c r="S413" s="37">
        <v>96051287387</v>
      </c>
      <c r="T413" s="37">
        <v>241482675147</v>
      </c>
      <c r="U413" s="37">
        <v>456508010376</v>
      </c>
      <c r="V413" s="37">
        <v>1186231173743</v>
      </c>
      <c r="W413" s="37">
        <v>17195998349</v>
      </c>
      <c r="X413" s="37">
        <v>49301490647</v>
      </c>
      <c r="Y413" s="37">
        <v>-832834430562</v>
      </c>
      <c r="Z413" s="36">
        <f>SUM(AA413)</f>
        <v>0</v>
      </c>
      <c r="AA413" s="38"/>
      <c r="AB413" s="36">
        <f>SUM(AC413:AF413)</f>
        <v>46046726411.210007</v>
      </c>
      <c r="AC413" s="37">
        <v>9693407226.4500008</v>
      </c>
      <c r="AD413" s="38"/>
      <c r="AE413" s="38"/>
      <c r="AF413" s="37">
        <v>36353319184.760002</v>
      </c>
      <c r="AG413" s="36">
        <f>SUM(AH413)</f>
        <v>0</v>
      </c>
      <c r="AH413" s="38"/>
      <c r="AI413" s="35">
        <f>AJ413+AQ413+AT413</f>
        <v>114292548.84</v>
      </c>
      <c r="AJ413" s="36">
        <f>SUM(AK413:AP413)</f>
        <v>114292548.84</v>
      </c>
      <c r="AK413" s="37">
        <v>114292548.84</v>
      </c>
      <c r="AL413" s="38"/>
      <c r="AM413" s="38"/>
      <c r="AN413" s="38"/>
      <c r="AO413" s="38"/>
      <c r="AP413" s="38"/>
      <c r="AQ413" s="36">
        <f>SUM(AR413:AS413)</f>
        <v>0</v>
      </c>
      <c r="AR413" s="38"/>
      <c r="AS413" s="38"/>
      <c r="AT413" s="36">
        <f>AU413</f>
        <v>0</v>
      </c>
      <c r="AU413" s="38"/>
      <c r="AV413" s="35">
        <f>AW413</f>
        <v>1380451182268.71</v>
      </c>
      <c r="AW413" s="36">
        <f>SUM(AX413:AY413)</f>
        <v>1380451182268.71</v>
      </c>
      <c r="AX413" s="37">
        <v>1380451182268.71</v>
      </c>
      <c r="AY413" s="38"/>
      <c r="AZ413" s="39">
        <f>E413-(AI413+AV413)</f>
        <v>0</v>
      </c>
    </row>
    <row r="414" spans="1:52" x14ac:dyDescent="0.25">
      <c r="A414" s="40" t="s">
        <v>849</v>
      </c>
      <c r="B414" s="33" t="s">
        <v>850</v>
      </c>
      <c r="C414" s="34" t="s">
        <v>1150</v>
      </c>
      <c r="D414" s="34" t="s">
        <v>1151</v>
      </c>
      <c r="E414" s="35">
        <f>F414+O414+R414+Z414+AB414+AG414</f>
        <v>2151515522396.79</v>
      </c>
      <c r="F414" s="36">
        <f>SUM(G414:N414)</f>
        <v>141586407980.80002</v>
      </c>
      <c r="G414" s="37">
        <v>97426912250.410004</v>
      </c>
      <c r="H414" s="38"/>
      <c r="I414" s="37">
        <v>17998332047.270004</v>
      </c>
      <c r="J414" s="38"/>
      <c r="K414" s="38"/>
      <c r="L414" s="38"/>
      <c r="M414" s="37">
        <v>26161163683.120003</v>
      </c>
      <c r="N414" s="38"/>
      <c r="O414" s="36">
        <f>SUM(P414:Q414)</f>
        <v>157254875047.35999</v>
      </c>
      <c r="P414" s="38"/>
      <c r="Q414" s="37">
        <v>157254875047.35999</v>
      </c>
      <c r="R414" s="36">
        <f>SUM(S414:Y414)</f>
        <v>1543201768037.74</v>
      </c>
      <c r="S414" s="37">
        <v>97098245466</v>
      </c>
      <c r="T414" s="37">
        <v>375243631225.66003</v>
      </c>
      <c r="U414" s="37">
        <v>693640628051.70996</v>
      </c>
      <c r="V414" s="37">
        <v>1019221952195</v>
      </c>
      <c r="W414" s="37">
        <v>43479791937</v>
      </c>
      <c r="X414" s="37">
        <v>57359217507.25</v>
      </c>
      <c r="Y414" s="37">
        <v>-742841698344.88013</v>
      </c>
      <c r="Z414" s="36">
        <f>SUM(AA414)</f>
        <v>0</v>
      </c>
      <c r="AA414" s="38"/>
      <c r="AB414" s="36">
        <f>SUM(AC414:AF414)</f>
        <v>309472471330.89001</v>
      </c>
      <c r="AC414" s="38"/>
      <c r="AD414" s="37">
        <v>25970841358.740002</v>
      </c>
      <c r="AE414" s="37">
        <v>1492191000</v>
      </c>
      <c r="AF414" s="37">
        <v>282009438972.15002</v>
      </c>
      <c r="AG414" s="36">
        <f>SUM(AH414)</f>
        <v>0</v>
      </c>
      <c r="AH414" s="38"/>
      <c r="AI414" s="35">
        <f>AJ414+AQ414+AT414</f>
        <v>14618235384.34</v>
      </c>
      <c r="AJ414" s="36">
        <f>SUM(AK414:AP414)</f>
        <v>14618235384.34</v>
      </c>
      <c r="AK414" s="37">
        <v>4513592445.1800003</v>
      </c>
      <c r="AL414" s="38"/>
      <c r="AM414" s="38"/>
      <c r="AN414" s="37">
        <v>2649105637.1599998</v>
      </c>
      <c r="AO414" s="37">
        <v>729252730</v>
      </c>
      <c r="AP414" s="37">
        <v>6726284572</v>
      </c>
      <c r="AQ414" s="36">
        <f>SUM(AR414:AS414)</f>
        <v>0</v>
      </c>
      <c r="AR414" s="38"/>
      <c r="AS414" s="38"/>
      <c r="AT414" s="36">
        <f>AU414</f>
        <v>0</v>
      </c>
      <c r="AU414" s="38"/>
      <c r="AV414" s="35">
        <f>AW414</f>
        <v>2136897287012.45</v>
      </c>
      <c r="AW414" s="36">
        <f>SUM(AX414:AY414)</f>
        <v>2136897287012.45</v>
      </c>
      <c r="AX414" s="37">
        <v>2136897287012.45</v>
      </c>
      <c r="AY414" s="38"/>
      <c r="AZ414" s="39">
        <f>E414-(AI414+AV414)</f>
        <v>0</v>
      </c>
    </row>
    <row r="415" spans="1:52" x14ac:dyDescent="0.25">
      <c r="A415" s="40" t="s">
        <v>851</v>
      </c>
      <c r="B415" s="33" t="s">
        <v>852</v>
      </c>
      <c r="C415" s="34" t="s">
        <v>1150</v>
      </c>
      <c r="D415" s="34" t="s">
        <v>1151</v>
      </c>
      <c r="E415" s="35">
        <f>F415+O415+R415+Z415+AB415+AG415</f>
        <v>1033751099567.8602</v>
      </c>
      <c r="F415" s="36">
        <f>SUM(G415:N415)</f>
        <v>37271528440.970001</v>
      </c>
      <c r="G415" s="37">
        <v>24078723791.959999</v>
      </c>
      <c r="H415" s="38"/>
      <c r="I415" s="37">
        <v>2363693302.6899996</v>
      </c>
      <c r="J415" s="38"/>
      <c r="K415" s="38"/>
      <c r="L415" s="37">
        <v>438868650</v>
      </c>
      <c r="M415" s="37">
        <v>10390242696.32</v>
      </c>
      <c r="N415" s="38"/>
      <c r="O415" s="36">
        <f>SUM(P415:Q415)</f>
        <v>43696165050</v>
      </c>
      <c r="P415" s="38"/>
      <c r="Q415" s="37">
        <v>43696165050</v>
      </c>
      <c r="R415" s="36">
        <f>SUM(S415:Y415)</f>
        <v>914094633615.25024</v>
      </c>
      <c r="S415" s="37">
        <v>248119453333.5</v>
      </c>
      <c r="T415" s="37">
        <v>244643179103.56</v>
      </c>
      <c r="U415" s="37">
        <v>365956977700.08002</v>
      </c>
      <c r="V415" s="37">
        <v>797430650103.04004</v>
      </c>
      <c r="W415" s="37">
        <v>30526014755.779999</v>
      </c>
      <c r="X415" s="37">
        <v>52784396975.809998</v>
      </c>
      <c r="Y415" s="37">
        <v>-825366038356.52002</v>
      </c>
      <c r="Z415" s="36">
        <f>SUM(AA415)</f>
        <v>0</v>
      </c>
      <c r="AA415" s="38"/>
      <c r="AB415" s="36">
        <f>SUM(AC415:AF415)</f>
        <v>38688772461.639999</v>
      </c>
      <c r="AC415" s="37">
        <v>113233616.63</v>
      </c>
      <c r="AD415" s="38"/>
      <c r="AE415" s="37">
        <v>1690663888</v>
      </c>
      <c r="AF415" s="37">
        <v>36884874957.010002</v>
      </c>
      <c r="AG415" s="36">
        <f>SUM(AH415)</f>
        <v>0</v>
      </c>
      <c r="AH415" s="38"/>
      <c r="AI415" s="35">
        <f>AJ415+AQ415+AT415</f>
        <v>8113954101.1099997</v>
      </c>
      <c r="AJ415" s="36">
        <f>SUM(AK415:AP415)</f>
        <v>8113954101.1099997</v>
      </c>
      <c r="AK415" s="37">
        <v>111729065</v>
      </c>
      <c r="AL415" s="38"/>
      <c r="AM415" s="38"/>
      <c r="AN415" s="37">
        <v>47792000</v>
      </c>
      <c r="AO415" s="37">
        <v>7925347133.1099997</v>
      </c>
      <c r="AP415" s="37">
        <v>29085903</v>
      </c>
      <c r="AQ415" s="36">
        <f>SUM(AR415:AS415)</f>
        <v>0</v>
      </c>
      <c r="AR415" s="38"/>
      <c r="AS415" s="38"/>
      <c r="AT415" s="36">
        <f>AU415</f>
        <v>0</v>
      </c>
      <c r="AU415" s="38"/>
      <c r="AV415" s="35">
        <f>AW415</f>
        <v>1026177145466.8</v>
      </c>
      <c r="AW415" s="36">
        <f>SUM(AX415:AY415)</f>
        <v>1026177145466.8</v>
      </c>
      <c r="AX415" s="37">
        <v>1026177145466.8</v>
      </c>
      <c r="AY415" s="38"/>
      <c r="AZ415" s="39">
        <f>E415-(AI415+AV415)</f>
        <v>-540000000.04980469</v>
      </c>
    </row>
    <row r="416" spans="1:52" x14ac:dyDescent="0.25">
      <c r="A416" s="40" t="s">
        <v>853</v>
      </c>
      <c r="B416" s="33" t="s">
        <v>854</v>
      </c>
      <c r="C416" s="34" t="s">
        <v>1150</v>
      </c>
      <c r="D416" s="34" t="s">
        <v>1151</v>
      </c>
      <c r="E416" s="35">
        <f>F416+O416+R416+Z416+AB416+AG416</f>
        <v>2014904104622.3994</v>
      </c>
      <c r="F416" s="36">
        <f>SUM(G416:N416)</f>
        <v>91777519584.700012</v>
      </c>
      <c r="G416" s="37">
        <v>61297471781.630005</v>
      </c>
      <c r="H416" s="38"/>
      <c r="I416" s="37">
        <v>16452889555.460001</v>
      </c>
      <c r="J416" s="38"/>
      <c r="K416" s="38"/>
      <c r="L416" s="38"/>
      <c r="M416" s="37">
        <v>14027158247.610001</v>
      </c>
      <c r="N416" s="38"/>
      <c r="O416" s="36">
        <f>SUM(P416:Q416)</f>
        <v>104394234783.13</v>
      </c>
      <c r="P416" s="38"/>
      <c r="Q416" s="37">
        <v>104394234783.13</v>
      </c>
      <c r="R416" s="36">
        <f>SUM(S416:Y416)</f>
        <v>1809419506186.9395</v>
      </c>
      <c r="S416" s="37">
        <v>282110208107.66998</v>
      </c>
      <c r="T416" s="37">
        <v>303160516838</v>
      </c>
      <c r="U416" s="37">
        <v>709452951925.15002</v>
      </c>
      <c r="V416" s="37">
        <v>1652662022171.99</v>
      </c>
      <c r="W416" s="37">
        <v>36785940234</v>
      </c>
      <c r="X416" s="37">
        <v>46101954258</v>
      </c>
      <c r="Y416" s="37">
        <v>-1220854087347.8701</v>
      </c>
      <c r="Z416" s="36">
        <f>SUM(AA416)</f>
        <v>0</v>
      </c>
      <c r="AA416" s="38"/>
      <c r="AB416" s="36">
        <f>SUM(AC416:AF416)</f>
        <v>9312844067.6300011</v>
      </c>
      <c r="AC416" s="38"/>
      <c r="AD416" s="38"/>
      <c r="AE416" s="37">
        <v>992738428</v>
      </c>
      <c r="AF416" s="37">
        <v>8320105639.6300001</v>
      </c>
      <c r="AG416" s="36">
        <f>SUM(AH416)</f>
        <v>0</v>
      </c>
      <c r="AH416" s="38"/>
      <c r="AI416" s="35">
        <f>AJ416+AQ416+AT416</f>
        <v>150242554.25</v>
      </c>
      <c r="AJ416" s="36">
        <f>SUM(AK416:AP416)</f>
        <v>150242554.25</v>
      </c>
      <c r="AK416" s="37">
        <v>1000000</v>
      </c>
      <c r="AL416" s="38"/>
      <c r="AM416" s="38"/>
      <c r="AN416" s="38"/>
      <c r="AO416" s="37">
        <v>55793171.25</v>
      </c>
      <c r="AP416" s="37">
        <v>93449383</v>
      </c>
      <c r="AQ416" s="36">
        <f>SUM(AR416:AS416)</f>
        <v>0</v>
      </c>
      <c r="AR416" s="38"/>
      <c r="AS416" s="38"/>
      <c r="AT416" s="36">
        <f>AU416</f>
        <v>0</v>
      </c>
      <c r="AU416" s="38"/>
      <c r="AV416" s="35">
        <f>AW416</f>
        <v>2014753862068.1499</v>
      </c>
      <c r="AW416" s="36">
        <f>SUM(AX416:AY416)</f>
        <v>2014753862068.1499</v>
      </c>
      <c r="AX416" s="37">
        <v>2014753862068.1499</v>
      </c>
      <c r="AY416" s="38"/>
      <c r="AZ416" s="39">
        <f>E416-(AI416+AV416)</f>
        <v>0</v>
      </c>
    </row>
    <row r="417" spans="1:52" x14ac:dyDescent="0.25">
      <c r="A417" s="40" t="s">
        <v>855</v>
      </c>
      <c r="B417" s="33" t="s">
        <v>856</v>
      </c>
      <c r="C417" s="34" t="s">
        <v>1150</v>
      </c>
      <c r="D417" s="34" t="s">
        <v>1154</v>
      </c>
      <c r="E417" s="41">
        <f>F417+O417+R417+Z417+AB417+AG417</f>
        <v>1728188244434.0999</v>
      </c>
      <c r="F417" s="42">
        <f>SUM(G417:N417)</f>
        <v>89362855119.690002</v>
      </c>
      <c r="G417" s="43">
        <f>49934398637.04+4975022130+424.5+1721584991.59+1172368366.2+10216420214</f>
        <v>68019794763.329994</v>
      </c>
      <c r="H417" s="43">
        <v>0</v>
      </c>
      <c r="I417" s="43">
        <f>777467073.43+517111950+3804672104+6380136864.11</f>
        <v>11479387991.540001</v>
      </c>
      <c r="J417" s="43">
        <f>64402243+549024636.99</f>
        <v>613426879.99000001</v>
      </c>
      <c r="K417" s="43">
        <f>-(2423552484.21+456187682)</f>
        <v>-2879740166.21</v>
      </c>
      <c r="L417" s="43">
        <v>2246149370</v>
      </c>
      <c r="M417" s="43">
        <v>9883836281.0400009</v>
      </c>
      <c r="N417" s="43">
        <v>0</v>
      </c>
      <c r="O417" s="42">
        <f>SUM(P417:Q417)</f>
        <v>56474788218</v>
      </c>
      <c r="P417" s="43">
        <v>2278672890</v>
      </c>
      <c r="Q417" s="43">
        <v>54196115328</v>
      </c>
      <c r="R417" s="42">
        <f>SUM(S417:Y417)</f>
        <v>1528835147545.7998</v>
      </c>
      <c r="S417" s="43">
        <v>288818042518.94</v>
      </c>
      <c r="T417" s="43">
        <v>272139405793.59</v>
      </c>
      <c r="U417" s="43">
        <v>482785012263.39001</v>
      </c>
      <c r="V417" s="43">
        <v>1226675138939.04</v>
      </c>
      <c r="W417" s="43">
        <v>52003896756.959999</v>
      </c>
      <c r="X417" s="43">
        <v>58861469086.150002</v>
      </c>
      <c r="Y417" s="43">
        <v>-852447817812.27002</v>
      </c>
      <c r="Z417" s="42">
        <f>SUM(AA417)</f>
        <v>0</v>
      </c>
      <c r="AA417" s="43"/>
      <c r="AB417" s="42">
        <f>SUM(AC417:AF417)</f>
        <v>53515453550.610001</v>
      </c>
      <c r="AC417" s="43">
        <v>379138825</v>
      </c>
      <c r="AD417" s="43">
        <v>0</v>
      </c>
      <c r="AE417" s="43">
        <v>7103045560</v>
      </c>
      <c r="AF417" s="43">
        <v>46033269165.610001</v>
      </c>
      <c r="AG417" s="42">
        <f>SUM(AH417)</f>
        <v>0</v>
      </c>
      <c r="AH417" s="43"/>
      <c r="AI417" s="41">
        <f>AJ417+AQ417+AT417</f>
        <v>7325908264.7700005</v>
      </c>
      <c r="AJ417" s="42">
        <f>SUM(AK417:AP417)</f>
        <v>7325908264.7700005</v>
      </c>
      <c r="AK417" s="43">
        <v>400346667</v>
      </c>
      <c r="AL417" s="43"/>
      <c r="AM417" s="43"/>
      <c r="AN417" s="43"/>
      <c r="AO417" s="43"/>
      <c r="AP417" s="43">
        <v>6925561597.7700005</v>
      </c>
      <c r="AQ417" s="42">
        <f>SUM(AR417:AS417)</f>
        <v>0</v>
      </c>
      <c r="AR417" s="43"/>
      <c r="AS417" s="43"/>
      <c r="AT417" s="42">
        <f>AU417</f>
        <v>0</v>
      </c>
      <c r="AU417" s="43"/>
      <c r="AV417" s="41">
        <f>AW417</f>
        <v>1720862336169.3301</v>
      </c>
      <c r="AW417" s="42">
        <f>SUM(AX417:AY417)</f>
        <v>1720862336169.3301</v>
      </c>
      <c r="AX417" s="43">
        <v>1720862336169.3301</v>
      </c>
      <c r="AY417" s="43"/>
      <c r="AZ417" s="39">
        <f>E417-(AI417+AV417)</f>
        <v>0</v>
      </c>
    </row>
    <row r="418" spans="1:52" x14ac:dyDescent="0.25">
      <c r="A418" s="40" t="s">
        <v>857</v>
      </c>
      <c r="B418" s="33" t="s">
        <v>858</v>
      </c>
      <c r="C418" s="34" t="s">
        <v>1150</v>
      </c>
      <c r="D418" s="34" t="s">
        <v>1151</v>
      </c>
      <c r="E418" s="35">
        <f>F418+O418+R418+Z418+AB418+AG418</f>
        <v>1553519082207.3782</v>
      </c>
      <c r="F418" s="36">
        <f>SUM(G418:N418)</f>
        <v>116680478821.53</v>
      </c>
      <c r="G418" s="37">
        <v>68172862139.57</v>
      </c>
      <c r="H418" s="38"/>
      <c r="I418" s="37">
        <v>34719386467.300003</v>
      </c>
      <c r="J418" s="38"/>
      <c r="K418" s="38"/>
      <c r="L418" s="38"/>
      <c r="M418" s="37">
        <v>13788230214.66</v>
      </c>
      <c r="N418" s="38"/>
      <c r="O418" s="36">
        <f>SUM(P418:Q418)</f>
        <v>27991595366.899998</v>
      </c>
      <c r="P418" s="37">
        <v>8225843430.1400003</v>
      </c>
      <c r="Q418" s="37">
        <v>19765751936.759998</v>
      </c>
      <c r="R418" s="36">
        <f>SUM(S418:Y418)</f>
        <v>1359357287346.8582</v>
      </c>
      <c r="S418" s="37">
        <v>227774339883.23001</v>
      </c>
      <c r="T418" s="37">
        <v>298860576757.91998</v>
      </c>
      <c r="U418" s="37">
        <v>497355689079.89001</v>
      </c>
      <c r="V418" s="37">
        <v>917843830050.23999</v>
      </c>
      <c r="W418" s="37">
        <v>41055380802.508003</v>
      </c>
      <c r="X418" s="37">
        <v>118648394990.83</v>
      </c>
      <c r="Y418" s="37">
        <v>-742180924217.76001</v>
      </c>
      <c r="Z418" s="36">
        <f>SUM(AA418)</f>
        <v>0</v>
      </c>
      <c r="AA418" s="38"/>
      <c r="AB418" s="36">
        <f>SUM(AC418:AF418)</f>
        <v>49489720672.090004</v>
      </c>
      <c r="AC418" s="37">
        <v>1762383793.0799999</v>
      </c>
      <c r="AD418" s="38"/>
      <c r="AE418" s="37">
        <v>500353409</v>
      </c>
      <c r="AF418" s="37">
        <v>47226983470.010002</v>
      </c>
      <c r="AG418" s="36">
        <f>SUM(AH418)</f>
        <v>0</v>
      </c>
      <c r="AH418" s="38"/>
      <c r="AI418" s="35">
        <f>AJ418+AQ418+AT418</f>
        <v>6408603035</v>
      </c>
      <c r="AJ418" s="36">
        <f>SUM(AK418:AP418)</f>
        <v>6408603035</v>
      </c>
      <c r="AK418" s="37">
        <v>112912035</v>
      </c>
      <c r="AL418" s="38"/>
      <c r="AM418" s="38"/>
      <c r="AN418" s="38"/>
      <c r="AO418" s="37">
        <v>6295691000</v>
      </c>
      <c r="AP418" s="38"/>
      <c r="AQ418" s="36">
        <f>SUM(AR418:AS418)</f>
        <v>0</v>
      </c>
      <c r="AR418" s="38"/>
      <c r="AS418" s="38"/>
      <c r="AT418" s="36">
        <f>AU418</f>
        <v>0</v>
      </c>
      <c r="AU418" s="38"/>
      <c r="AV418" s="35">
        <f>AW418</f>
        <v>1547110479172.3799</v>
      </c>
      <c r="AW418" s="36">
        <f>SUM(AX418:AY418)</f>
        <v>1547110479172.3799</v>
      </c>
      <c r="AX418" s="37">
        <v>1547110479172.3799</v>
      </c>
      <c r="AY418" s="38"/>
      <c r="AZ418" s="39">
        <f>E418-(AI418+AV418)</f>
        <v>0</v>
      </c>
    </row>
    <row r="419" spans="1:52" x14ac:dyDescent="0.25">
      <c r="A419" s="45" t="s">
        <v>859</v>
      </c>
      <c r="B419" s="33" t="s">
        <v>860</v>
      </c>
      <c r="C419" s="34" t="s">
        <v>1150</v>
      </c>
      <c r="D419" s="34" t="s">
        <v>1151</v>
      </c>
      <c r="E419" s="35">
        <f>F419+O419+R419+Z419+AB419+AG419</f>
        <v>1295143352077.9741</v>
      </c>
      <c r="F419" s="36">
        <f>SUM(G419:N419)</f>
        <v>68904913923.309998</v>
      </c>
      <c r="G419" s="37">
        <v>19386394068.049999</v>
      </c>
      <c r="H419" s="38"/>
      <c r="I419" s="37">
        <v>8359852604.7399998</v>
      </c>
      <c r="J419" s="38"/>
      <c r="K419" s="38"/>
      <c r="L419" s="37">
        <v>1068583286</v>
      </c>
      <c r="M419" s="37">
        <v>40090083964.519997</v>
      </c>
      <c r="N419" s="38"/>
      <c r="O419" s="36">
        <f>SUM(P419:Q419)</f>
        <v>56041229605</v>
      </c>
      <c r="P419" s="38"/>
      <c r="Q419" s="37">
        <v>56041229605</v>
      </c>
      <c r="R419" s="36">
        <f>SUM(S419:Y419)</f>
        <v>1121123053373.854</v>
      </c>
      <c r="S419" s="37">
        <v>53799899744</v>
      </c>
      <c r="T419" s="37">
        <v>327639743248.07001</v>
      </c>
      <c r="U419" s="37">
        <v>495626558497.40997</v>
      </c>
      <c r="V419" s="37">
        <v>1098543104555.184</v>
      </c>
      <c r="W419" s="37">
        <v>47320933092.139999</v>
      </c>
      <c r="X419" s="37">
        <v>62518833581.989998</v>
      </c>
      <c r="Y419" s="37">
        <v>-964326019344.93994</v>
      </c>
      <c r="Z419" s="36">
        <f>SUM(AA419)</f>
        <v>0</v>
      </c>
      <c r="AA419" s="38"/>
      <c r="AB419" s="36">
        <f>SUM(AC419:AF419)</f>
        <v>49074155175.809998</v>
      </c>
      <c r="AC419" s="37">
        <v>5262904989.1800003</v>
      </c>
      <c r="AD419" s="38"/>
      <c r="AE419" s="37">
        <v>460001875</v>
      </c>
      <c r="AF419" s="37">
        <v>43351248311.629997</v>
      </c>
      <c r="AG419" s="36">
        <f>SUM(AH419)</f>
        <v>0</v>
      </c>
      <c r="AH419" s="38"/>
      <c r="AI419" s="35">
        <f>AJ419+AQ419+AT419</f>
        <v>17787406564.549999</v>
      </c>
      <c r="AJ419" s="36">
        <f>SUM(AK419:AP419)</f>
        <v>17787406564.549999</v>
      </c>
      <c r="AK419" s="37">
        <v>272840305.63</v>
      </c>
      <c r="AL419" s="38"/>
      <c r="AM419" s="38"/>
      <c r="AN419" s="37">
        <v>2420135.0099999998</v>
      </c>
      <c r="AO419" s="37">
        <v>17512146113.91</v>
      </c>
      <c r="AP419" s="37">
        <v>10</v>
      </c>
      <c r="AQ419" s="36">
        <f>SUM(AR419:AS419)</f>
        <v>0</v>
      </c>
      <c r="AR419" s="38"/>
      <c r="AS419" s="38"/>
      <c r="AT419" s="36">
        <f>AU419</f>
        <v>0</v>
      </c>
      <c r="AU419" s="38"/>
      <c r="AV419" s="35">
        <f>AW419</f>
        <v>1277355945523.4099</v>
      </c>
      <c r="AW419" s="36">
        <f>SUM(AX419:AY419)</f>
        <v>1277355945523.4099</v>
      </c>
      <c r="AX419" s="37">
        <v>1277355945523.4099</v>
      </c>
      <c r="AY419" s="38"/>
      <c r="AZ419" s="39">
        <f>E419-(AI419+AV419)</f>
        <v>-9.98583984375</v>
      </c>
    </row>
    <row r="420" spans="1:52" x14ac:dyDescent="0.25">
      <c r="A420" s="45" t="s">
        <v>861</v>
      </c>
      <c r="B420" s="33" t="s">
        <v>862</v>
      </c>
      <c r="C420" s="34" t="s">
        <v>1150</v>
      </c>
      <c r="D420" s="34" t="s">
        <v>1151</v>
      </c>
      <c r="E420" s="35">
        <f>F420+O420+R420+Z420+AB420+AG420</f>
        <v>2188422390058.1172</v>
      </c>
      <c r="F420" s="36">
        <f>SUM(G420:N420)</f>
        <v>110485171375.83731</v>
      </c>
      <c r="G420" s="37">
        <v>44552625491.247299</v>
      </c>
      <c r="H420" s="38"/>
      <c r="I420" s="37">
        <v>22487847600.989998</v>
      </c>
      <c r="J420" s="38"/>
      <c r="K420" s="38"/>
      <c r="L420" s="37">
        <v>2615249665</v>
      </c>
      <c r="M420" s="37">
        <v>40829448618.599998</v>
      </c>
      <c r="N420" s="38"/>
      <c r="O420" s="36">
        <f>SUM(P420:Q420)</f>
        <v>113174472879</v>
      </c>
      <c r="P420" s="38"/>
      <c r="Q420" s="37">
        <v>113174472879</v>
      </c>
      <c r="R420" s="36">
        <f>SUM(S420:Y420)</f>
        <v>1783580416897.0898</v>
      </c>
      <c r="S420" s="37">
        <v>161240144487.32999</v>
      </c>
      <c r="T420" s="37">
        <v>447368013519.76001</v>
      </c>
      <c r="U420" s="37">
        <v>602013870010.47998</v>
      </c>
      <c r="V420" s="37">
        <v>1540328052507.1001</v>
      </c>
      <c r="W420" s="37">
        <v>16058611325.42</v>
      </c>
      <c r="X420" s="37">
        <v>17488351872</v>
      </c>
      <c r="Y420" s="37">
        <v>-1000916626825</v>
      </c>
      <c r="Z420" s="36">
        <f>SUM(AA420)</f>
        <v>0</v>
      </c>
      <c r="AA420" s="38"/>
      <c r="AB420" s="36">
        <f>SUM(AC420:AF420)</f>
        <v>181182328906.19</v>
      </c>
      <c r="AC420" s="37">
        <v>10568208942</v>
      </c>
      <c r="AD420" s="38"/>
      <c r="AE420" s="37">
        <v>7661257744</v>
      </c>
      <c r="AF420" s="37">
        <v>162952862220.19</v>
      </c>
      <c r="AG420" s="36">
        <f>SUM(AH420)</f>
        <v>0</v>
      </c>
      <c r="AH420" s="38"/>
      <c r="AI420" s="35">
        <f>AJ420+AQ420+AT420</f>
        <v>12218214562.997299</v>
      </c>
      <c r="AJ420" s="36">
        <f>SUM(AK420:AP420)</f>
        <v>12218214562.997299</v>
      </c>
      <c r="AK420" s="37">
        <v>944935.99730000005</v>
      </c>
      <c r="AL420" s="38"/>
      <c r="AM420" s="38"/>
      <c r="AN420" s="38"/>
      <c r="AO420" s="37">
        <v>9650303808</v>
      </c>
      <c r="AP420" s="37">
        <v>2566965819</v>
      </c>
      <c r="AQ420" s="36">
        <f>SUM(AR420:AS420)</f>
        <v>0</v>
      </c>
      <c r="AR420" s="38"/>
      <c r="AS420" s="38"/>
      <c r="AT420" s="36">
        <f>AU420</f>
        <v>0</v>
      </c>
      <c r="AU420" s="38"/>
      <c r="AV420" s="35">
        <f>AW420</f>
        <v>2176204175495.2</v>
      </c>
      <c r="AW420" s="36">
        <f>SUM(AX420:AY420)</f>
        <v>2176204175495.2</v>
      </c>
      <c r="AX420" s="37">
        <v>2176204175495.2</v>
      </c>
      <c r="AY420" s="38"/>
      <c r="AZ420" s="39">
        <f>E420-(AI420+AV420)</f>
        <v>-8.0078125E-2</v>
      </c>
    </row>
    <row r="421" spans="1:52" x14ac:dyDescent="0.25">
      <c r="A421" s="45" t="s">
        <v>863</v>
      </c>
      <c r="B421" s="33" t="s">
        <v>864</v>
      </c>
      <c r="C421" s="34" t="s">
        <v>1150</v>
      </c>
      <c r="D421" s="34" t="s">
        <v>1151</v>
      </c>
      <c r="E421" s="35">
        <f>F421+O421+R421+Z421+AB421+AG421</f>
        <v>1985155835963.46</v>
      </c>
      <c r="F421" s="36">
        <f>SUM(G421:N421)</f>
        <v>152328931462.59</v>
      </c>
      <c r="G421" s="37">
        <v>87317908723.929993</v>
      </c>
      <c r="H421" s="38"/>
      <c r="I421" s="37">
        <v>12217070356.25</v>
      </c>
      <c r="J421" s="38"/>
      <c r="K421" s="38"/>
      <c r="L421" s="37">
        <v>7143348756.8000002</v>
      </c>
      <c r="M421" s="37">
        <v>45650603625.610001</v>
      </c>
      <c r="N421" s="38"/>
      <c r="O421" s="36">
        <f>SUM(P421:Q421)</f>
        <v>83177726970.830002</v>
      </c>
      <c r="P421" s="37">
        <v>2335905000</v>
      </c>
      <c r="Q421" s="37">
        <v>80841821970.830002</v>
      </c>
      <c r="R421" s="36">
        <f>SUM(S421:Y421)</f>
        <v>1733584841125.79</v>
      </c>
      <c r="S421" s="37">
        <v>429189463440</v>
      </c>
      <c r="T421" s="37">
        <v>346184556954</v>
      </c>
      <c r="U421" s="37">
        <v>755984307497.58997</v>
      </c>
      <c r="V421" s="37">
        <v>889125940620</v>
      </c>
      <c r="W421" s="37">
        <v>66236460786</v>
      </c>
      <c r="X421" s="37">
        <v>83230133900.199997</v>
      </c>
      <c r="Y421" s="37">
        <v>-836366022072</v>
      </c>
      <c r="Z421" s="36">
        <f>SUM(AA421)</f>
        <v>0</v>
      </c>
      <c r="AA421" s="38"/>
      <c r="AB421" s="36">
        <f>SUM(AC421:AF421)</f>
        <v>16064336404.25</v>
      </c>
      <c r="AC421" s="37">
        <v>2928888649</v>
      </c>
      <c r="AD421" s="37">
        <v>4459471813</v>
      </c>
      <c r="AE421" s="37">
        <v>195442000</v>
      </c>
      <c r="AF421" s="37">
        <v>8480533942.25</v>
      </c>
      <c r="AG421" s="36">
        <f>SUM(AH421)</f>
        <v>0</v>
      </c>
      <c r="AH421" s="38"/>
      <c r="AI421" s="35">
        <f>AJ421+AQ421+AT421</f>
        <v>12680761831.459999</v>
      </c>
      <c r="AJ421" s="36">
        <f>SUM(AK421:AP421)</f>
        <v>12680761831.459999</v>
      </c>
      <c r="AK421" s="37">
        <v>1354868149.46</v>
      </c>
      <c r="AL421" s="38"/>
      <c r="AM421" s="38"/>
      <c r="AN421" s="38"/>
      <c r="AO421" s="38"/>
      <c r="AP421" s="37">
        <v>11325893682</v>
      </c>
      <c r="AQ421" s="36">
        <f>SUM(AR421:AS421)</f>
        <v>0</v>
      </c>
      <c r="AR421" s="38"/>
      <c r="AS421" s="38"/>
      <c r="AT421" s="36">
        <f>AU421</f>
        <v>0</v>
      </c>
      <c r="AU421" s="38"/>
      <c r="AV421" s="35">
        <f>AW421</f>
        <v>1972475074132</v>
      </c>
      <c r="AW421" s="36">
        <f>SUM(AX421:AY421)</f>
        <v>1972475074132</v>
      </c>
      <c r="AX421" s="37">
        <v>1972475074132</v>
      </c>
      <c r="AY421" s="38"/>
      <c r="AZ421" s="39">
        <f>E421-(AI421+AV421)</f>
        <v>0</v>
      </c>
    </row>
    <row r="422" spans="1:52" x14ac:dyDescent="0.25">
      <c r="A422" s="32" t="s">
        <v>865</v>
      </c>
      <c r="B422" s="33" t="s">
        <v>866</v>
      </c>
      <c r="C422" s="34" t="s">
        <v>1150</v>
      </c>
      <c r="D422" s="34" t="s">
        <v>1151</v>
      </c>
      <c r="E422" s="35">
        <f>F422+O422+R422+Z422+AB422+AG422</f>
        <v>2444600917422.54</v>
      </c>
      <c r="F422" s="36">
        <f>SUM(G422:N422)</f>
        <v>210917963335.52002</v>
      </c>
      <c r="G422" s="37">
        <v>89620354811.090012</v>
      </c>
      <c r="H422" s="37">
        <v>95000000000</v>
      </c>
      <c r="I422" s="37">
        <v>7226323572.4400005</v>
      </c>
      <c r="J422" s="38"/>
      <c r="K422" s="38"/>
      <c r="L422" s="38"/>
      <c r="M422" s="37">
        <v>19071284951.990002</v>
      </c>
      <c r="N422" s="38"/>
      <c r="O422" s="36">
        <f>SUM(P422:Q422)</f>
        <v>97122921482</v>
      </c>
      <c r="P422" s="37">
        <v>1119117049</v>
      </c>
      <c r="Q422" s="37">
        <v>96003804433</v>
      </c>
      <c r="R422" s="36">
        <f>SUM(S422:Y422)</f>
        <v>1855958697988.5801</v>
      </c>
      <c r="S422" s="37">
        <v>231781467801</v>
      </c>
      <c r="T422" s="37">
        <v>199163609971</v>
      </c>
      <c r="U422" s="37">
        <v>363270592334</v>
      </c>
      <c r="V422" s="37">
        <v>1233730582115</v>
      </c>
      <c r="W422" s="37">
        <v>9765985261</v>
      </c>
      <c r="X422" s="37">
        <v>103545400858.58</v>
      </c>
      <c r="Y422" s="37">
        <v>-285298940352</v>
      </c>
      <c r="Z422" s="36">
        <f>SUM(AA422)</f>
        <v>0</v>
      </c>
      <c r="AA422" s="38"/>
      <c r="AB422" s="36">
        <f>SUM(AC422:AF422)</f>
        <v>280601334616.44</v>
      </c>
      <c r="AC422" s="37">
        <v>11955318041.440001</v>
      </c>
      <c r="AD422" s="38"/>
      <c r="AE422" s="37">
        <v>1917660210</v>
      </c>
      <c r="AF422" s="37">
        <v>266728356365</v>
      </c>
      <c r="AG422" s="36">
        <f>SUM(AH422)</f>
        <v>0</v>
      </c>
      <c r="AH422" s="38"/>
      <c r="AI422" s="35">
        <f>AJ422+AQ422+AT422</f>
        <v>17761027884.98</v>
      </c>
      <c r="AJ422" s="36">
        <f>SUM(AK422:AP422)</f>
        <v>17761027884.98</v>
      </c>
      <c r="AK422" s="37">
        <v>88911461</v>
      </c>
      <c r="AL422" s="38"/>
      <c r="AM422" s="38"/>
      <c r="AN422" s="38"/>
      <c r="AO422" s="37">
        <v>2554588109.4000001</v>
      </c>
      <c r="AP422" s="37">
        <v>15117528314.58</v>
      </c>
      <c r="AQ422" s="36">
        <f>SUM(AR422:AS422)</f>
        <v>0</v>
      </c>
      <c r="AR422" s="38"/>
      <c r="AS422" s="38"/>
      <c r="AT422" s="36">
        <f>AU422</f>
        <v>0</v>
      </c>
      <c r="AU422" s="38"/>
      <c r="AV422" s="35">
        <f>AW422</f>
        <v>2426839889537.5601</v>
      </c>
      <c r="AW422" s="36">
        <f>SUM(AX422:AY422)</f>
        <v>2426839889537.5601</v>
      </c>
      <c r="AX422" s="37">
        <v>2426839889537.5601</v>
      </c>
      <c r="AY422" s="38"/>
      <c r="AZ422" s="39">
        <f>E422-(AI422+AV422)</f>
        <v>0</v>
      </c>
    </row>
    <row r="423" spans="1:52" x14ac:dyDescent="0.25">
      <c r="A423" s="32" t="s">
        <v>867</v>
      </c>
      <c r="B423" s="33" t="s">
        <v>868</v>
      </c>
      <c r="C423" s="34" t="s">
        <v>1150</v>
      </c>
      <c r="D423" s="34" t="s">
        <v>1154</v>
      </c>
      <c r="E423" s="41">
        <f>F423+O423+R423+Z423+AB423+AG423</f>
        <v>3061794876358.2305</v>
      </c>
      <c r="F423" s="42">
        <f>SUM(G423:N423)</f>
        <v>112677535881.17</v>
      </c>
      <c r="G423" s="43">
        <f>20568311699.77+276618470+1411568118+5452652812.57+8582755732+28000000000</f>
        <v>64291906832.339996</v>
      </c>
      <c r="H423" s="43">
        <v>0</v>
      </c>
      <c r="I423" s="43">
        <f>33518975285.29+7453841517+1014410000+3689370351.89+7244906614.32</f>
        <v>52921503768.5</v>
      </c>
      <c r="J423" s="43">
        <v>0</v>
      </c>
      <c r="K423" s="43">
        <v>-23633726455.919998</v>
      </c>
      <c r="L423" s="43">
        <v>0</v>
      </c>
      <c r="M423" s="43">
        <v>19097851736.25</v>
      </c>
      <c r="N423" s="43">
        <v>0</v>
      </c>
      <c r="O423" s="42">
        <f>SUM(P423:Q423)</f>
        <v>138638525238</v>
      </c>
      <c r="P423" s="43">
        <v>0</v>
      </c>
      <c r="Q423" s="43">
        <v>138638525238</v>
      </c>
      <c r="R423" s="42">
        <f>SUM(S423:Y423)</f>
        <v>2741000148570.7305</v>
      </c>
      <c r="S423" s="43">
        <v>1255997271017</v>
      </c>
      <c r="T423" s="43">
        <v>452294705872.26001</v>
      </c>
      <c r="U423" s="43">
        <v>664444295421.31995</v>
      </c>
      <c r="V423" s="43">
        <v>1286923988208.5</v>
      </c>
      <c r="W423" s="43">
        <v>88484225904.850006</v>
      </c>
      <c r="X423" s="43">
        <v>2474561085</v>
      </c>
      <c r="Y423" s="43">
        <v>-1009618898938.2</v>
      </c>
      <c r="Z423" s="42">
        <f>SUM(AA423)</f>
        <v>0</v>
      </c>
      <c r="AA423" s="43"/>
      <c r="AB423" s="42">
        <f>SUM(AC423:AF423)</f>
        <v>69478666668.330002</v>
      </c>
      <c r="AC423" s="43">
        <v>100000000</v>
      </c>
      <c r="AD423" s="43">
        <v>3477615000</v>
      </c>
      <c r="AE423" s="43">
        <f>3194301610-2645820360</f>
        <v>548481250</v>
      </c>
      <c r="AF423" s="43">
        <v>65352570418.330002</v>
      </c>
      <c r="AG423" s="42">
        <f>SUM(AH423)</f>
        <v>0</v>
      </c>
      <c r="AH423" s="43"/>
      <c r="AI423" s="41">
        <f>AJ423+AQ423+AT423</f>
        <v>1038646918</v>
      </c>
      <c r="AJ423" s="42">
        <f>SUM(AK423:AP423)</f>
        <v>1038646918</v>
      </c>
      <c r="AK423" s="43">
        <v>61653918</v>
      </c>
      <c r="AL423" s="43"/>
      <c r="AM423" s="43"/>
      <c r="AN423" s="43"/>
      <c r="AO423" s="43">
        <v>182993000</v>
      </c>
      <c r="AP423" s="43">
        <v>794000000</v>
      </c>
      <c r="AQ423" s="42">
        <f>SUM(AR423:AS423)</f>
        <v>0</v>
      </c>
      <c r="AR423" s="43"/>
      <c r="AS423" s="43"/>
      <c r="AT423" s="42">
        <f>AU423</f>
        <v>0</v>
      </c>
      <c r="AU423" s="43"/>
      <c r="AV423" s="41">
        <f>AW423</f>
        <v>3060756229440.2002</v>
      </c>
      <c r="AW423" s="42">
        <f>SUM(AX423:AY423)</f>
        <v>3060756229440.2002</v>
      </c>
      <c r="AX423" s="43">
        <v>3060756229440.2002</v>
      </c>
      <c r="AY423" s="43"/>
      <c r="AZ423" s="39">
        <f>E423-(AI423+AV423)</f>
        <v>3.02734375E-2</v>
      </c>
    </row>
    <row r="424" spans="1:52" x14ac:dyDescent="0.25">
      <c r="A424" s="32" t="s">
        <v>869</v>
      </c>
      <c r="B424" s="33" t="s">
        <v>870</v>
      </c>
      <c r="C424" s="34" t="s">
        <v>1152</v>
      </c>
      <c r="D424" s="34" t="s">
        <v>1151</v>
      </c>
      <c r="E424" s="35">
        <f>F424+O424+R424+Z424+AB424+AG424</f>
        <v>1351843742234.8398</v>
      </c>
      <c r="F424" s="36">
        <f>SUM(G424:N424)</f>
        <v>75460598521.079895</v>
      </c>
      <c r="G424" s="37">
        <v>62308254275.489998</v>
      </c>
      <c r="H424" s="38"/>
      <c r="I424" s="37">
        <v>889619858.63989925</v>
      </c>
      <c r="J424" s="38"/>
      <c r="K424" s="38"/>
      <c r="L424" s="38"/>
      <c r="M424" s="37">
        <v>12262724386.950001</v>
      </c>
      <c r="N424" s="38"/>
      <c r="O424" s="36">
        <f>SUM(P424:Q424)</f>
        <v>46749428416</v>
      </c>
      <c r="P424" s="38"/>
      <c r="Q424" s="37">
        <v>46749428416</v>
      </c>
      <c r="R424" s="36">
        <f>SUM(S424:Y424)</f>
        <v>1187883822806.6599</v>
      </c>
      <c r="S424" s="37">
        <v>154509675163.12</v>
      </c>
      <c r="T424" s="37">
        <v>261834998284.48001</v>
      </c>
      <c r="U424" s="37">
        <v>514465679300.75</v>
      </c>
      <c r="V424" s="37">
        <v>1087966397035.1</v>
      </c>
      <c r="W424" s="37">
        <v>34329411822</v>
      </c>
      <c r="X424" s="37">
        <v>109560000</v>
      </c>
      <c r="Y424" s="37">
        <v>-865331898798.79004</v>
      </c>
      <c r="Z424" s="36">
        <f>SUM(AA424)</f>
        <v>0</v>
      </c>
      <c r="AA424" s="38"/>
      <c r="AB424" s="36">
        <f>SUM(AC424:AF424)</f>
        <v>41749892491.099998</v>
      </c>
      <c r="AC424" s="37">
        <v>4658350704.7600002</v>
      </c>
      <c r="AD424" s="37">
        <v>90000000</v>
      </c>
      <c r="AE424" s="37">
        <v>640770000</v>
      </c>
      <c r="AF424" s="37">
        <v>36360771786.339996</v>
      </c>
      <c r="AG424" s="36">
        <f>SUM(AH424)</f>
        <v>0</v>
      </c>
      <c r="AH424" s="38"/>
      <c r="AI424" s="35">
        <f>AJ424+AQ424+AT424</f>
        <v>8028796051.79</v>
      </c>
      <c r="AJ424" s="36">
        <f>SUM(AK424:AP424)</f>
        <v>8028796051.79</v>
      </c>
      <c r="AK424" s="37">
        <v>2327399</v>
      </c>
      <c r="AL424" s="38"/>
      <c r="AM424" s="38"/>
      <c r="AN424" s="37">
        <v>127812436.83</v>
      </c>
      <c r="AO424" s="37">
        <v>7783826712</v>
      </c>
      <c r="AP424" s="37">
        <v>114829503.95999999</v>
      </c>
      <c r="AQ424" s="36">
        <f>SUM(AR424:AS424)</f>
        <v>0</v>
      </c>
      <c r="AR424" s="38"/>
      <c r="AS424" s="38"/>
      <c r="AT424" s="36">
        <f>AU424</f>
        <v>0</v>
      </c>
      <c r="AU424" s="38"/>
      <c r="AV424" s="35">
        <f>AW424</f>
        <v>1343814946183</v>
      </c>
      <c r="AW424" s="36">
        <f>SUM(AX424:AY424)</f>
        <v>1343814946183</v>
      </c>
      <c r="AX424" s="37">
        <v>1343814946183</v>
      </c>
      <c r="AY424" s="38"/>
      <c r="AZ424" s="39">
        <f>E424-(AI424+AV424)</f>
        <v>4.98046875E-2</v>
      </c>
    </row>
    <row r="425" spans="1:52" x14ac:dyDescent="0.25">
      <c r="A425" s="32" t="s">
        <v>871</v>
      </c>
      <c r="B425" s="33" t="s">
        <v>872</v>
      </c>
      <c r="C425" s="34" t="s">
        <v>1150</v>
      </c>
      <c r="D425" s="34" t="s">
        <v>1151</v>
      </c>
      <c r="E425" s="35">
        <f>F425+O425+R425+Z425+AB425+AG425</f>
        <v>2044731502445.7998</v>
      </c>
      <c r="F425" s="36">
        <f>SUM(G425:N425)</f>
        <v>147614245660.66</v>
      </c>
      <c r="G425" s="37">
        <v>98297565810.949997</v>
      </c>
      <c r="H425" s="38"/>
      <c r="I425" s="37">
        <v>16580785665.779999</v>
      </c>
      <c r="J425" s="38"/>
      <c r="K425" s="38"/>
      <c r="L425" s="37">
        <v>89575000</v>
      </c>
      <c r="M425" s="37">
        <v>32646319183.93</v>
      </c>
      <c r="N425" s="38"/>
      <c r="O425" s="36">
        <f>SUM(P425:Q425)</f>
        <v>76021927737</v>
      </c>
      <c r="P425" s="37">
        <v>88118250</v>
      </c>
      <c r="Q425" s="37">
        <v>75933809487</v>
      </c>
      <c r="R425" s="36">
        <f>SUM(S425:Y425)</f>
        <v>1779917523303</v>
      </c>
      <c r="S425" s="37">
        <v>230850948321</v>
      </c>
      <c r="T425" s="37">
        <v>248077637338</v>
      </c>
      <c r="U425" s="37">
        <v>642171740875</v>
      </c>
      <c r="V425" s="37">
        <v>1479087414443</v>
      </c>
      <c r="W425" s="37">
        <v>1151934200</v>
      </c>
      <c r="X425" s="37">
        <v>26079644829</v>
      </c>
      <c r="Y425" s="37">
        <v>-847501796703</v>
      </c>
      <c r="Z425" s="36">
        <f>SUM(AA425)</f>
        <v>0</v>
      </c>
      <c r="AA425" s="38"/>
      <c r="AB425" s="36">
        <f>SUM(AC425:AF425)</f>
        <v>41177805745.139999</v>
      </c>
      <c r="AC425" s="37">
        <v>1736472999.1400001</v>
      </c>
      <c r="AD425" s="38"/>
      <c r="AE425" s="37">
        <v>4938230556</v>
      </c>
      <c r="AF425" s="37">
        <v>34503102190</v>
      </c>
      <c r="AG425" s="36">
        <f>SUM(AH425)</f>
        <v>0</v>
      </c>
      <c r="AH425" s="38"/>
      <c r="AI425" s="35">
        <f>AJ425+AQ425+AT425</f>
        <v>25237593565.989998</v>
      </c>
      <c r="AJ425" s="36">
        <f>SUM(AK425:AP425)</f>
        <v>25237593565.989998</v>
      </c>
      <c r="AK425" s="37">
        <v>321330464.58999997</v>
      </c>
      <c r="AL425" s="38"/>
      <c r="AM425" s="38"/>
      <c r="AN425" s="37">
        <v>258756904.16999999</v>
      </c>
      <c r="AO425" s="37">
        <v>104459753</v>
      </c>
      <c r="AP425" s="37">
        <v>24553046444.23</v>
      </c>
      <c r="AQ425" s="36">
        <f>SUM(AR425:AS425)</f>
        <v>0</v>
      </c>
      <c r="AR425" s="38"/>
      <c r="AS425" s="38"/>
      <c r="AT425" s="36">
        <f>AU425</f>
        <v>0</v>
      </c>
      <c r="AU425" s="38"/>
      <c r="AV425" s="35">
        <f>AW425</f>
        <v>2019493908879.8</v>
      </c>
      <c r="AW425" s="36">
        <f>SUM(AX425:AY425)</f>
        <v>2019493908879.8</v>
      </c>
      <c r="AX425" s="37">
        <v>2019493908879.8</v>
      </c>
      <c r="AY425" s="38"/>
      <c r="AZ425" s="39">
        <f>E425-(AI425+AV425)</f>
        <v>9.765625E-3</v>
      </c>
    </row>
    <row r="426" spans="1:52" x14ac:dyDescent="0.25">
      <c r="A426" s="32" t="s">
        <v>873</v>
      </c>
      <c r="B426" s="33" t="s">
        <v>874</v>
      </c>
      <c r="C426" s="34" t="s">
        <v>1150</v>
      </c>
      <c r="D426" s="34" t="s">
        <v>1154</v>
      </c>
      <c r="E426" s="41">
        <f>F426+O426+R426+Z426+AB426+AG426</f>
        <v>2083912787857.6902</v>
      </c>
      <c r="F426" s="42">
        <f>SUM(G426:N426)</f>
        <v>118057693566.31</v>
      </c>
      <c r="G426" s="43">
        <f>20147431222.31+8624043+96211400+1807659713+7254611408+60000000000+29346191</f>
        <v>89343883977.309998</v>
      </c>
      <c r="H426" s="43">
        <v>0</v>
      </c>
      <c r="I426" s="43">
        <f>2740219922+1342096357+1183545189+4478899966+807452514</f>
        <v>10552213948</v>
      </c>
      <c r="J426" s="43">
        <f>748519777.33+433981872.94</f>
        <v>1182501650.27</v>
      </c>
      <c r="K426" s="43">
        <f>-(1340913620.72+1261431847+844951393+308742213.67)</f>
        <v>-3756039074.3900003</v>
      </c>
      <c r="L426" s="43">
        <v>0</v>
      </c>
      <c r="M426" s="43">
        <v>20735133065.119999</v>
      </c>
      <c r="N426" s="43">
        <v>0</v>
      </c>
      <c r="O426" s="42">
        <f>SUM(P426:Q426)</f>
        <v>33485715926.5</v>
      </c>
      <c r="P426" s="43">
        <v>8485715926.5</v>
      </c>
      <c r="Q426" s="43">
        <v>25000000000</v>
      </c>
      <c r="R426" s="42">
        <f>SUM(S426:Y426)</f>
        <v>1865837144688.02</v>
      </c>
      <c r="S426" s="43">
        <v>775713073993.70996</v>
      </c>
      <c r="T426" s="43">
        <v>184277084216.54999</v>
      </c>
      <c r="U426" s="43">
        <v>426651820842.52002</v>
      </c>
      <c r="V426" s="43">
        <v>886403766247.06995</v>
      </c>
      <c r="W426" s="43">
        <v>23966712031.580002</v>
      </c>
      <c r="X426" s="43">
        <v>99126947739.509995</v>
      </c>
      <c r="Y426" s="43">
        <v>-530302260382.91998</v>
      </c>
      <c r="Z426" s="42">
        <f>SUM(AA426)</f>
        <v>0</v>
      </c>
      <c r="AA426" s="43"/>
      <c r="AB426" s="42">
        <f>SUM(AC426:AF426)</f>
        <v>66532233676.860001</v>
      </c>
      <c r="AC426" s="43">
        <v>7272388629.54</v>
      </c>
      <c r="AD426" s="43"/>
      <c r="AE426" s="43">
        <v>1964374380</v>
      </c>
      <c r="AF426" s="43">
        <v>57295470667.32</v>
      </c>
      <c r="AG426" s="42">
        <f>SUM(AH426)</f>
        <v>0</v>
      </c>
      <c r="AH426" s="43"/>
      <c r="AI426" s="41">
        <f>AJ426+AQ426+AT426</f>
        <v>17980873161.860001</v>
      </c>
      <c r="AJ426" s="42">
        <f>SUM(AK426:AP426)</f>
        <v>17980873161.860001</v>
      </c>
      <c r="AK426" s="43">
        <v>9423351608.1200008</v>
      </c>
      <c r="AL426" s="43"/>
      <c r="AM426" s="43"/>
      <c r="AN426" s="43"/>
      <c r="AO426" s="43"/>
      <c r="AP426" s="43">
        <v>8557521553.7399998</v>
      </c>
      <c r="AQ426" s="42">
        <f>SUM(AR426:AS426)</f>
        <v>0</v>
      </c>
      <c r="AR426" s="43"/>
      <c r="AS426" s="43"/>
      <c r="AT426" s="42">
        <f>AU426</f>
        <v>0</v>
      </c>
      <c r="AU426" s="43"/>
      <c r="AV426" s="41">
        <f>AW426</f>
        <v>2065931914695.8401</v>
      </c>
      <c r="AW426" s="42">
        <f>SUM(AX426:AY426)</f>
        <v>2065931914695.8401</v>
      </c>
      <c r="AX426" s="43">
        <v>2065931914695.8401</v>
      </c>
      <c r="AY426" s="43"/>
      <c r="AZ426" s="39">
        <f>E426-(AI426+AV426)</f>
        <v>-1.0009765625E-2</v>
      </c>
    </row>
    <row r="427" spans="1:52" x14ac:dyDescent="0.25">
      <c r="A427" s="32" t="s">
        <v>875</v>
      </c>
      <c r="B427" s="33" t="s">
        <v>876</v>
      </c>
      <c r="C427" s="34" t="s">
        <v>1150</v>
      </c>
      <c r="D427" s="34" t="s">
        <v>1151</v>
      </c>
      <c r="E427" s="35">
        <f>F427+O427+R427+Z427+AB427+AG427</f>
        <v>1563039152451.0222</v>
      </c>
      <c r="F427" s="36">
        <f>SUM(G427:N427)</f>
        <v>133675482894.39221</v>
      </c>
      <c r="G427" s="37">
        <v>113147974987.78</v>
      </c>
      <c r="H427" s="38"/>
      <c r="I427" s="37">
        <v>4235423182.1299992</v>
      </c>
      <c r="J427" s="38"/>
      <c r="K427" s="38"/>
      <c r="L427" s="38"/>
      <c r="M427" s="37">
        <v>16292084724.482201</v>
      </c>
      <c r="N427" s="38"/>
      <c r="O427" s="36">
        <f>SUM(P427:Q427)</f>
        <v>48000000000</v>
      </c>
      <c r="P427" s="38"/>
      <c r="Q427" s="37">
        <v>48000000000</v>
      </c>
      <c r="R427" s="36">
        <f>SUM(S427:Y427)</f>
        <v>1346604446838.8101</v>
      </c>
      <c r="S427" s="37">
        <v>165798718926</v>
      </c>
      <c r="T427" s="37">
        <v>227433887096.12</v>
      </c>
      <c r="U427" s="37">
        <v>443524478123.76001</v>
      </c>
      <c r="V427" s="37">
        <v>1074395826978.91</v>
      </c>
      <c r="W427" s="37">
        <v>39185801008.139999</v>
      </c>
      <c r="X427" s="37">
        <v>65021356117</v>
      </c>
      <c r="Y427" s="37">
        <v>-668755621411.12</v>
      </c>
      <c r="Z427" s="36">
        <f>SUM(AA427)</f>
        <v>0</v>
      </c>
      <c r="AA427" s="38"/>
      <c r="AB427" s="36">
        <f>SUM(AC427:AF427)</f>
        <v>34759222717.82</v>
      </c>
      <c r="AC427" s="37">
        <v>1098875549.04</v>
      </c>
      <c r="AD427" s="38"/>
      <c r="AE427" s="37">
        <v>356560630</v>
      </c>
      <c r="AF427" s="37">
        <v>33303786538.779999</v>
      </c>
      <c r="AG427" s="36">
        <f>SUM(AH427)</f>
        <v>0</v>
      </c>
      <c r="AH427" s="38"/>
      <c r="AI427" s="35">
        <f>AJ427+AQ427+AT427</f>
        <v>8301340210.6300001</v>
      </c>
      <c r="AJ427" s="36">
        <f>SUM(AK427:AP427)</f>
        <v>8301340210.6300001</v>
      </c>
      <c r="AK427" s="37">
        <v>349546890</v>
      </c>
      <c r="AL427" s="38"/>
      <c r="AM427" s="38"/>
      <c r="AN427" s="38"/>
      <c r="AO427" s="38"/>
      <c r="AP427" s="37">
        <v>7951793320.6300001</v>
      </c>
      <c r="AQ427" s="36">
        <f>SUM(AR427:AS427)</f>
        <v>0</v>
      </c>
      <c r="AR427" s="38"/>
      <c r="AS427" s="38"/>
      <c r="AT427" s="36">
        <f>AU427</f>
        <v>0</v>
      </c>
      <c r="AU427" s="38"/>
      <c r="AV427" s="35">
        <f>AW427</f>
        <v>1554737812240.3921</v>
      </c>
      <c r="AW427" s="36">
        <f>SUM(AX427:AY427)</f>
        <v>1554737812240.3921</v>
      </c>
      <c r="AX427" s="37">
        <v>1554737812240.3921</v>
      </c>
      <c r="AY427" s="38"/>
      <c r="AZ427" s="39">
        <f>E427-(AI427+AV427)</f>
        <v>0</v>
      </c>
    </row>
    <row r="428" spans="1:52" x14ac:dyDescent="0.25">
      <c r="A428" s="32" t="s">
        <v>877</v>
      </c>
      <c r="B428" s="33" t="s">
        <v>878</v>
      </c>
      <c r="C428" s="34" t="s">
        <v>1150</v>
      </c>
      <c r="D428" s="34" t="s">
        <v>1154</v>
      </c>
      <c r="E428" s="41">
        <f>F428+O428+R428+Z428+AB428+AG428</f>
        <v>987677581511.53979</v>
      </c>
      <c r="F428" s="42">
        <f>SUM(G428:N428)</f>
        <v>52425719013.179993</v>
      </c>
      <c r="G428" s="43">
        <f>32582776681.28+3794498+4184555011+287017454+926169891</f>
        <v>37984313535.279999</v>
      </c>
      <c r="H428" s="43">
        <v>0</v>
      </c>
      <c r="I428" s="43">
        <f>2259719074+123264000+611056276</f>
        <v>2994039350</v>
      </c>
      <c r="J428" s="43">
        <v>66823659.090000004</v>
      </c>
      <c r="K428" s="43">
        <f>-(1151050792.01+616320+3055281.38+30169092.8)</f>
        <v>-1184891486.1900001</v>
      </c>
      <c r="L428" s="43">
        <v>0</v>
      </c>
      <c r="M428" s="43">
        <v>12565433955</v>
      </c>
      <c r="N428" s="43"/>
      <c r="O428" s="42">
        <f>SUM(P428:Q428)</f>
        <v>35683261799.400002</v>
      </c>
      <c r="P428" s="43">
        <v>293350793.39999998</v>
      </c>
      <c r="Q428" s="43">
        <v>35389911006</v>
      </c>
      <c r="R428" s="42">
        <f>SUM(S428:Y428)</f>
        <v>881051041359.56982</v>
      </c>
      <c r="S428" s="43">
        <v>43494350666</v>
      </c>
      <c r="T428" s="43">
        <v>229865367753.17001</v>
      </c>
      <c r="U428" s="43">
        <v>377945311526.09998</v>
      </c>
      <c r="V428" s="43">
        <v>1008590498872.4</v>
      </c>
      <c r="W428" s="43">
        <v>35670959767.989998</v>
      </c>
      <c r="X428" s="43">
        <v>5175073000.1800003</v>
      </c>
      <c r="Y428" s="43">
        <v>-819690520226.27002</v>
      </c>
      <c r="Z428" s="42">
        <f>SUM(AA428)</f>
        <v>0</v>
      </c>
      <c r="AA428" s="43"/>
      <c r="AB428" s="42">
        <f>SUM(AC428:AF428)</f>
        <v>18517559339.389999</v>
      </c>
      <c r="AC428" s="43">
        <v>0</v>
      </c>
      <c r="AD428" s="43">
        <v>0</v>
      </c>
      <c r="AE428" s="43">
        <v>892697580</v>
      </c>
      <c r="AF428" s="43">
        <v>17624861759.389999</v>
      </c>
      <c r="AG428" s="42">
        <f>SUM(AH428)</f>
        <v>0</v>
      </c>
      <c r="AH428" s="43"/>
      <c r="AI428" s="41">
        <f>AJ428+AQ428+AT428</f>
        <v>150000</v>
      </c>
      <c r="AJ428" s="42">
        <f>SUM(AK428:AP428)</f>
        <v>150000</v>
      </c>
      <c r="AK428" s="43">
        <v>150000</v>
      </c>
      <c r="AL428" s="43"/>
      <c r="AM428" s="43"/>
      <c r="AN428" s="43"/>
      <c r="AO428" s="43"/>
      <c r="AP428" s="43"/>
      <c r="AQ428" s="42">
        <f>SUM(AR428:AS428)</f>
        <v>0</v>
      </c>
      <c r="AR428" s="43"/>
      <c r="AS428" s="43"/>
      <c r="AT428" s="42">
        <f>AU428</f>
        <v>0</v>
      </c>
      <c r="AU428" s="43"/>
      <c r="AV428" s="41">
        <f>AW428</f>
        <v>987677431511.5</v>
      </c>
      <c r="AW428" s="42">
        <f>SUM(AX428:AY428)</f>
        <v>987677431511.5</v>
      </c>
      <c r="AX428" s="43">
        <v>987677431511.5</v>
      </c>
      <c r="AY428" s="43"/>
      <c r="AZ428" s="39">
        <f>E428-(AI428+AV428)</f>
        <v>3.9794921875E-2</v>
      </c>
    </row>
    <row r="429" spans="1:52" x14ac:dyDescent="0.25">
      <c r="A429" s="32" t="s">
        <v>879</v>
      </c>
      <c r="B429" s="33" t="s">
        <v>880</v>
      </c>
      <c r="C429" s="34" t="s">
        <v>1150</v>
      </c>
      <c r="D429" s="34" t="s">
        <v>1151</v>
      </c>
      <c r="E429" s="35">
        <f>F429+O429+R429+Z429+AB429+AG429</f>
        <v>1630096549347.4294</v>
      </c>
      <c r="F429" s="36">
        <f>SUM(G429:N429)</f>
        <v>47292459634.742996</v>
      </c>
      <c r="G429" s="37">
        <v>37127670482.982994</v>
      </c>
      <c r="H429" s="38"/>
      <c r="I429" s="37">
        <v>3700681910</v>
      </c>
      <c r="J429" s="38"/>
      <c r="K429" s="38"/>
      <c r="L429" s="37">
        <v>6625000</v>
      </c>
      <c r="M429" s="37">
        <v>6457482241.7600002</v>
      </c>
      <c r="N429" s="38"/>
      <c r="O429" s="36">
        <f>SUM(P429:Q429)</f>
        <v>70189500687</v>
      </c>
      <c r="P429" s="37">
        <v>189500687</v>
      </c>
      <c r="Q429" s="37">
        <v>70000000000</v>
      </c>
      <c r="R429" s="36">
        <f>SUM(S429:Y429)</f>
        <v>1470490187593.2065</v>
      </c>
      <c r="S429" s="37">
        <v>143840797362.20001</v>
      </c>
      <c r="T429" s="37">
        <v>203301554569.23001</v>
      </c>
      <c r="U429" s="37">
        <v>543801342893.547</v>
      </c>
      <c r="V429" s="37">
        <v>1270143371476.6699</v>
      </c>
      <c r="W429" s="37">
        <v>17346495827.009998</v>
      </c>
      <c r="X429" s="37">
        <v>48734828494.129997</v>
      </c>
      <c r="Y429" s="37">
        <v>-756678203029.58044</v>
      </c>
      <c r="Z429" s="36">
        <f>SUM(AA429)</f>
        <v>0</v>
      </c>
      <c r="AA429" s="38"/>
      <c r="AB429" s="36">
        <f>SUM(AC429:AF429)</f>
        <v>42124401432.480003</v>
      </c>
      <c r="AC429" s="38"/>
      <c r="AD429" s="37">
        <v>338108000</v>
      </c>
      <c r="AE429" s="37">
        <v>10323622627.460001</v>
      </c>
      <c r="AF429" s="37">
        <v>31462670805.02</v>
      </c>
      <c r="AG429" s="36">
        <f>SUM(AH429)</f>
        <v>0</v>
      </c>
      <c r="AH429" s="38"/>
      <c r="AI429" s="35">
        <f>AJ429+AQ429+AT429</f>
        <v>5484514565.2700005</v>
      </c>
      <c r="AJ429" s="36">
        <f>SUM(AK429:AP429)</f>
        <v>5484514565.2700005</v>
      </c>
      <c r="AK429" s="37">
        <v>451596396.68000001</v>
      </c>
      <c r="AL429" s="38"/>
      <c r="AM429" s="38"/>
      <c r="AN429" s="37">
        <v>64153500</v>
      </c>
      <c r="AO429" s="38"/>
      <c r="AP429" s="37">
        <v>4968764668.5900002</v>
      </c>
      <c r="AQ429" s="36">
        <f>SUM(AR429:AS429)</f>
        <v>0</v>
      </c>
      <c r="AR429" s="38"/>
      <c r="AS429" s="38"/>
      <c r="AT429" s="36">
        <f>AU429</f>
        <v>0</v>
      </c>
      <c r="AU429" s="38"/>
      <c r="AV429" s="35">
        <f>AW429</f>
        <v>1624612034782.1597</v>
      </c>
      <c r="AW429" s="36">
        <f>SUM(AX429:AY429)</f>
        <v>1624612034782.1597</v>
      </c>
      <c r="AX429" s="37">
        <v>1624612034782.1597</v>
      </c>
      <c r="AY429" s="38"/>
      <c r="AZ429" s="39">
        <f>E429-(AI429+AV429)</f>
        <v>0</v>
      </c>
    </row>
    <row r="430" spans="1:52" x14ac:dyDescent="0.25">
      <c r="A430" s="32" t="s">
        <v>881</v>
      </c>
      <c r="B430" s="33" t="s">
        <v>882</v>
      </c>
      <c r="C430" s="34" t="s">
        <v>1150</v>
      </c>
      <c r="D430" s="34" t="s">
        <v>1151</v>
      </c>
      <c r="E430" s="35">
        <f>F430+O430+R430+Z430+AB430+AG430</f>
        <v>1304084420439.3201</v>
      </c>
      <c r="F430" s="36">
        <f>SUM(G430:N430)</f>
        <v>104739507535.14</v>
      </c>
      <c r="G430" s="37">
        <v>84326990389.139999</v>
      </c>
      <c r="H430" s="38"/>
      <c r="I430" s="37">
        <v>4852880572.999999</v>
      </c>
      <c r="J430" s="38"/>
      <c r="K430" s="38"/>
      <c r="L430" s="38"/>
      <c r="M430" s="37">
        <v>15559636573</v>
      </c>
      <c r="N430" s="38"/>
      <c r="O430" s="36">
        <f>SUM(P430:Q430)</f>
        <v>23834856427.330002</v>
      </c>
      <c r="P430" s="37">
        <v>1552875000</v>
      </c>
      <c r="Q430" s="37">
        <v>22281981427.330002</v>
      </c>
      <c r="R430" s="36">
        <f>SUM(S430:Y430)</f>
        <v>1060058141258.49</v>
      </c>
      <c r="S430" s="37">
        <v>14307559493</v>
      </c>
      <c r="T430" s="37">
        <v>261829992987.51999</v>
      </c>
      <c r="U430" s="37">
        <v>294135151569</v>
      </c>
      <c r="V430" s="37">
        <v>412440029519</v>
      </c>
      <c r="W430" s="37">
        <v>25030217551.68</v>
      </c>
      <c r="X430" s="37">
        <v>353381426210.79999</v>
      </c>
      <c r="Y430" s="37">
        <v>-301066236072.51001</v>
      </c>
      <c r="Z430" s="36">
        <f>SUM(AA430)</f>
        <v>96854348470</v>
      </c>
      <c r="AA430" s="37">
        <v>96854348470</v>
      </c>
      <c r="AB430" s="36">
        <f>SUM(AC430:AF430)</f>
        <v>18597566748.360001</v>
      </c>
      <c r="AC430" s="38"/>
      <c r="AD430" s="38"/>
      <c r="AE430" s="37">
        <v>4123951657.8800001</v>
      </c>
      <c r="AF430" s="37">
        <v>14473615090.48</v>
      </c>
      <c r="AG430" s="36">
        <f>SUM(AH430)</f>
        <v>0</v>
      </c>
      <c r="AH430" s="38"/>
      <c r="AI430" s="35">
        <f>AJ430+AQ430+AT430</f>
        <v>329940681</v>
      </c>
      <c r="AJ430" s="36">
        <f>SUM(AK430:AP430)</f>
        <v>329940681</v>
      </c>
      <c r="AK430" s="37">
        <v>158274015</v>
      </c>
      <c r="AL430" s="38"/>
      <c r="AM430" s="38"/>
      <c r="AN430" s="37">
        <v>152916666</v>
      </c>
      <c r="AO430" s="37">
        <v>18750000</v>
      </c>
      <c r="AP430" s="38"/>
      <c r="AQ430" s="36">
        <f>SUM(AR430:AS430)</f>
        <v>0</v>
      </c>
      <c r="AR430" s="38"/>
      <c r="AS430" s="38"/>
      <c r="AT430" s="36">
        <f>AU430</f>
        <v>0</v>
      </c>
      <c r="AU430" s="38"/>
      <c r="AV430" s="35">
        <f>AW430</f>
        <v>1303754479758.3</v>
      </c>
      <c r="AW430" s="36">
        <f>SUM(AX430:AY430)</f>
        <v>1303754479758.3</v>
      </c>
      <c r="AX430" s="37">
        <v>1303754479758.3</v>
      </c>
      <c r="AY430" s="38"/>
      <c r="AZ430" s="39">
        <f>E430-(AI430+AV430)</f>
        <v>2.001953125E-2</v>
      </c>
    </row>
    <row r="431" spans="1:52" x14ac:dyDescent="0.25">
      <c r="A431" s="32" t="s">
        <v>883</v>
      </c>
      <c r="B431" s="33" t="s">
        <v>884</v>
      </c>
      <c r="C431" s="34" t="s">
        <v>1150</v>
      </c>
      <c r="D431" s="34" t="s">
        <v>1151</v>
      </c>
      <c r="E431" s="35">
        <f>F431+O431+R431+Z431+AB431+AG431</f>
        <v>1290595155526.8499</v>
      </c>
      <c r="F431" s="36">
        <f>SUM(G431:N431)</f>
        <v>106695239903.2</v>
      </c>
      <c r="G431" s="37">
        <v>84007543780.98999</v>
      </c>
      <c r="H431" s="38"/>
      <c r="I431" s="37">
        <v>8992665685.2399998</v>
      </c>
      <c r="J431" s="38"/>
      <c r="K431" s="38"/>
      <c r="L431" s="37">
        <v>3920979463.6100001</v>
      </c>
      <c r="M431" s="37">
        <v>9774050973.3600006</v>
      </c>
      <c r="N431" s="38"/>
      <c r="O431" s="36">
        <f>SUM(P431:Q431)</f>
        <v>40000000000</v>
      </c>
      <c r="P431" s="37">
        <v>40000000000</v>
      </c>
      <c r="Q431" s="38"/>
      <c r="R431" s="36">
        <f>SUM(S431:Y431)</f>
        <v>1122392283644.52</v>
      </c>
      <c r="S431" s="37">
        <v>339128305500</v>
      </c>
      <c r="T431" s="37">
        <v>202566238625.57001</v>
      </c>
      <c r="U431" s="37">
        <v>214699114220.73999</v>
      </c>
      <c r="V431" s="37">
        <v>575258578468.20996</v>
      </c>
      <c r="W431" s="37">
        <v>7801428575.8900003</v>
      </c>
      <c r="X431" s="37">
        <v>61554426339.620003</v>
      </c>
      <c r="Y431" s="37">
        <v>-278615808085.51001</v>
      </c>
      <c r="Z431" s="36">
        <f>SUM(AA431)</f>
        <v>11216176447</v>
      </c>
      <c r="AA431" s="37">
        <v>11216176447</v>
      </c>
      <c r="AB431" s="36">
        <f>SUM(AC431:AF431)</f>
        <v>10291455532.129999</v>
      </c>
      <c r="AC431" s="38"/>
      <c r="AD431" s="38"/>
      <c r="AE431" s="37">
        <v>268125000</v>
      </c>
      <c r="AF431" s="37">
        <v>10023330532.129999</v>
      </c>
      <c r="AG431" s="36">
        <f>SUM(AH431)</f>
        <v>0</v>
      </c>
      <c r="AH431" s="38"/>
      <c r="AI431" s="35">
        <f>AJ431+AQ431+AT431</f>
        <v>45168313805.300003</v>
      </c>
      <c r="AJ431" s="36">
        <f>SUM(AK431:AP431)</f>
        <v>45168313805.300003</v>
      </c>
      <c r="AK431" s="37">
        <v>7863687344.9899998</v>
      </c>
      <c r="AL431" s="38"/>
      <c r="AM431" s="38"/>
      <c r="AN431" s="38"/>
      <c r="AO431" s="37">
        <v>20248147693.310001</v>
      </c>
      <c r="AP431" s="37">
        <v>17056478767</v>
      </c>
      <c r="AQ431" s="36">
        <f>SUM(AR431:AS431)</f>
        <v>0</v>
      </c>
      <c r="AR431" s="38"/>
      <c r="AS431" s="38"/>
      <c r="AT431" s="36">
        <f>AU431</f>
        <v>0</v>
      </c>
      <c r="AU431" s="38"/>
      <c r="AV431" s="35">
        <f>AW431</f>
        <v>1245426841720.9001</v>
      </c>
      <c r="AW431" s="36">
        <f>SUM(AX431:AY431)</f>
        <v>1245426841720.9001</v>
      </c>
      <c r="AX431" s="37">
        <v>1245426841720.9001</v>
      </c>
      <c r="AY431" s="38"/>
      <c r="AZ431" s="39">
        <f>E431-(AI431+AV431)</f>
        <v>0.649658203125</v>
      </c>
    </row>
    <row r="432" spans="1:52" x14ac:dyDescent="0.25">
      <c r="A432" s="32" t="s">
        <v>885</v>
      </c>
      <c r="B432" s="33" t="s">
        <v>1181</v>
      </c>
      <c r="C432" s="34" t="s">
        <v>1150</v>
      </c>
      <c r="D432" s="34" t="s">
        <v>1151</v>
      </c>
      <c r="E432" s="35">
        <f>F432+O432+R432+Z432+AB432+AG432</f>
        <v>5188783337333.0195</v>
      </c>
      <c r="F432" s="36">
        <f>SUM(G432:N432)</f>
        <v>226352435404.85999</v>
      </c>
      <c r="G432" s="37">
        <v>163833158504.72998</v>
      </c>
      <c r="H432" s="38"/>
      <c r="I432" s="37">
        <v>48340461925.490005</v>
      </c>
      <c r="J432" s="38"/>
      <c r="K432" s="38"/>
      <c r="L432" s="37">
        <v>1657924312.03</v>
      </c>
      <c r="M432" s="37">
        <v>12520890662.610001</v>
      </c>
      <c r="N432" s="38"/>
      <c r="O432" s="36">
        <f>SUM(P432:Q432)</f>
        <v>670551871282.58997</v>
      </c>
      <c r="P432" s="37">
        <v>31331076171.849998</v>
      </c>
      <c r="Q432" s="37">
        <v>639220795110.73999</v>
      </c>
      <c r="R432" s="36">
        <f>SUM(S432:Y432)</f>
        <v>3656976573149.7393</v>
      </c>
      <c r="S432" s="37">
        <v>935295109780</v>
      </c>
      <c r="T432" s="37">
        <v>667950376640.30005</v>
      </c>
      <c r="U432" s="37">
        <v>1088800222743.54</v>
      </c>
      <c r="V432" s="37">
        <v>3390552404542.2002</v>
      </c>
      <c r="W432" s="37">
        <v>23464291297</v>
      </c>
      <c r="X432" s="37">
        <v>33583160099.399902</v>
      </c>
      <c r="Y432" s="37">
        <v>-2482668991952.7002</v>
      </c>
      <c r="Z432" s="36">
        <f>SUM(AA432)</f>
        <v>0</v>
      </c>
      <c r="AA432" s="38"/>
      <c r="AB432" s="36">
        <f>SUM(AC432:AF432)</f>
        <v>634902457495.82996</v>
      </c>
      <c r="AC432" s="38"/>
      <c r="AD432" s="37">
        <v>2280008000</v>
      </c>
      <c r="AE432" s="37">
        <v>840800000</v>
      </c>
      <c r="AF432" s="37">
        <v>631781649495.82996</v>
      </c>
      <c r="AG432" s="36">
        <f>SUM(AH432)</f>
        <v>0</v>
      </c>
      <c r="AH432" s="38"/>
      <c r="AI432" s="35">
        <f>AJ432+AQ432+AT432</f>
        <v>196316949580.10001</v>
      </c>
      <c r="AJ432" s="36">
        <f>SUM(AK432:AP432)</f>
        <v>137289623017.05</v>
      </c>
      <c r="AK432" s="37">
        <v>506680413.66000003</v>
      </c>
      <c r="AL432" s="38"/>
      <c r="AM432" s="38"/>
      <c r="AN432" s="37">
        <v>116611374</v>
      </c>
      <c r="AO432" s="37">
        <v>88123260474.889999</v>
      </c>
      <c r="AP432" s="37">
        <v>48543070754.5</v>
      </c>
      <c r="AQ432" s="36">
        <f>SUM(AR432:AS432)</f>
        <v>59027326563.050003</v>
      </c>
      <c r="AR432" s="37">
        <v>59027326563.050003</v>
      </c>
      <c r="AS432" s="38"/>
      <c r="AT432" s="36">
        <f>AU432</f>
        <v>0</v>
      </c>
      <c r="AU432" s="38"/>
      <c r="AV432" s="35">
        <f>AW432</f>
        <v>4992466387752.7998</v>
      </c>
      <c r="AW432" s="36">
        <f>SUM(AX432:AY432)</f>
        <v>4992466387752.7998</v>
      </c>
      <c r="AX432" s="37">
        <v>4992466387752.7998</v>
      </c>
      <c r="AY432" s="38"/>
      <c r="AZ432" s="39">
        <f>E432-(AI432+AV432)</f>
        <v>0.1201171875</v>
      </c>
    </row>
    <row r="433" spans="1:52" x14ac:dyDescent="0.25">
      <c r="A433" s="40" t="s">
        <v>886</v>
      </c>
      <c r="B433" s="33" t="s">
        <v>1182</v>
      </c>
      <c r="C433" s="34" t="s">
        <v>1150</v>
      </c>
      <c r="D433" s="34" t="s">
        <v>1151</v>
      </c>
      <c r="E433" s="35">
        <f>F433+O433+R433+Z433+AB433+AG433</f>
        <v>1692847617646.095</v>
      </c>
      <c r="F433" s="36">
        <f>SUM(G433:N433)</f>
        <v>52351397204.055</v>
      </c>
      <c r="G433" s="37">
        <v>23517746094.759998</v>
      </c>
      <c r="H433" s="38"/>
      <c r="I433" s="37">
        <v>10294252862.095001</v>
      </c>
      <c r="J433" s="38"/>
      <c r="K433" s="38"/>
      <c r="L433" s="37">
        <v>163926600</v>
      </c>
      <c r="M433" s="37">
        <v>18375471647.200001</v>
      </c>
      <c r="N433" s="38"/>
      <c r="O433" s="36">
        <f>SUM(P433:Q433)</f>
        <v>40113551805</v>
      </c>
      <c r="P433" s="37">
        <v>9500000</v>
      </c>
      <c r="Q433" s="37">
        <v>40104051805</v>
      </c>
      <c r="R433" s="36">
        <f>SUM(S433:Y433)</f>
        <v>1333346812925.45</v>
      </c>
      <c r="S433" s="37">
        <v>112590277336.08</v>
      </c>
      <c r="T433" s="37">
        <v>232283772179.51001</v>
      </c>
      <c r="U433" s="37">
        <v>595930298378.42004</v>
      </c>
      <c r="V433" s="37">
        <v>808594011290.55005</v>
      </c>
      <c r="W433" s="37">
        <v>21573918343.150002</v>
      </c>
      <c r="X433" s="37">
        <v>90400353874</v>
      </c>
      <c r="Y433" s="37">
        <v>-528025818476.26001</v>
      </c>
      <c r="Z433" s="36">
        <f>SUM(AA433)</f>
        <v>0</v>
      </c>
      <c r="AA433" s="38"/>
      <c r="AB433" s="36">
        <f>SUM(AC433:AF433)</f>
        <v>267035855711.59</v>
      </c>
      <c r="AC433" s="38"/>
      <c r="AD433" s="38"/>
      <c r="AE433" s="38"/>
      <c r="AF433" s="37">
        <v>267035855711.59</v>
      </c>
      <c r="AG433" s="36">
        <f>SUM(AH433)</f>
        <v>0</v>
      </c>
      <c r="AH433" s="38"/>
      <c r="AI433" s="35">
        <f>AJ433+AQ433+AT433</f>
        <v>214866306180.63</v>
      </c>
      <c r="AJ433" s="36">
        <f>SUM(AK433:AP433)</f>
        <v>214866306180.63</v>
      </c>
      <c r="AK433" s="37">
        <v>15841468321.629999</v>
      </c>
      <c r="AL433" s="38"/>
      <c r="AM433" s="38"/>
      <c r="AN433" s="38"/>
      <c r="AO433" s="37">
        <v>19653377233</v>
      </c>
      <c r="AP433" s="37">
        <v>179371460626</v>
      </c>
      <c r="AQ433" s="36">
        <f>SUM(AR433:AS433)</f>
        <v>0</v>
      </c>
      <c r="AR433" s="38"/>
      <c r="AS433" s="38"/>
      <c r="AT433" s="36">
        <f>AU433</f>
        <v>0</v>
      </c>
      <c r="AU433" s="38"/>
      <c r="AV433" s="35">
        <f>AW433</f>
        <v>1477981311465.5</v>
      </c>
      <c r="AW433" s="36">
        <f>SUM(AX433:AY433)</f>
        <v>1477981311465.5</v>
      </c>
      <c r="AX433" s="37">
        <v>1477981311465.5</v>
      </c>
      <c r="AY433" s="38"/>
      <c r="AZ433" s="39">
        <f>E433-(AI433+AV433)</f>
        <v>-3.4912109375E-2</v>
      </c>
    </row>
    <row r="434" spans="1:52" x14ac:dyDescent="0.25">
      <c r="A434" s="40" t="s">
        <v>888</v>
      </c>
      <c r="B434" s="33" t="s">
        <v>889</v>
      </c>
      <c r="C434" s="34" t="s">
        <v>1150</v>
      </c>
      <c r="D434" s="34" t="s">
        <v>1151</v>
      </c>
      <c r="E434" s="35">
        <f>F434+O434+R434+Z434+AB434+AG434</f>
        <v>2686287148447.7202</v>
      </c>
      <c r="F434" s="36">
        <f>SUM(G434:N434)</f>
        <v>181802684540.58002</v>
      </c>
      <c r="G434" s="37">
        <v>136350126943.25002</v>
      </c>
      <c r="H434" s="38"/>
      <c r="I434" s="37">
        <v>21984948719.579998</v>
      </c>
      <c r="J434" s="38"/>
      <c r="K434" s="38"/>
      <c r="L434" s="38"/>
      <c r="M434" s="37">
        <v>23467608877.75</v>
      </c>
      <c r="N434" s="38"/>
      <c r="O434" s="36">
        <f>SUM(P434:Q434)</f>
        <v>29257402787.689999</v>
      </c>
      <c r="P434" s="38"/>
      <c r="Q434" s="37">
        <v>29257402787.689999</v>
      </c>
      <c r="R434" s="36">
        <f>SUM(S434:Y434)</f>
        <v>2175199147158.4502</v>
      </c>
      <c r="S434" s="37">
        <v>124365087440.55</v>
      </c>
      <c r="T434" s="37">
        <v>430407048253.40002</v>
      </c>
      <c r="U434" s="37">
        <v>986160463083.5</v>
      </c>
      <c r="V434" s="37">
        <v>1694060513505</v>
      </c>
      <c r="W434" s="37">
        <v>23545172583</v>
      </c>
      <c r="X434" s="37">
        <v>92761643328</v>
      </c>
      <c r="Y434" s="37">
        <v>-1176100781035</v>
      </c>
      <c r="Z434" s="36">
        <f>SUM(AA434)</f>
        <v>0</v>
      </c>
      <c r="AA434" s="38"/>
      <c r="AB434" s="36">
        <f>SUM(AC434:AF434)</f>
        <v>300027913961</v>
      </c>
      <c r="AC434" s="37">
        <v>271464762</v>
      </c>
      <c r="AD434" s="38"/>
      <c r="AE434" s="37">
        <v>528099000</v>
      </c>
      <c r="AF434" s="37">
        <v>299228350199</v>
      </c>
      <c r="AG434" s="36">
        <f>SUM(AH434)</f>
        <v>0</v>
      </c>
      <c r="AH434" s="38"/>
      <c r="AI434" s="35">
        <f>AJ434+AQ434+AT434</f>
        <v>36391796017.709999</v>
      </c>
      <c r="AJ434" s="36">
        <f>SUM(AK434:AP434)</f>
        <v>36391796017.709999</v>
      </c>
      <c r="AK434" s="37">
        <v>-149684266.28999999</v>
      </c>
      <c r="AL434" s="38"/>
      <c r="AM434" s="38"/>
      <c r="AN434" s="38"/>
      <c r="AO434" s="37">
        <v>8355249</v>
      </c>
      <c r="AP434" s="37">
        <v>36533125035</v>
      </c>
      <c r="AQ434" s="36">
        <f>SUM(AR434:AS434)</f>
        <v>0</v>
      </c>
      <c r="AR434" s="38"/>
      <c r="AS434" s="38"/>
      <c r="AT434" s="36">
        <f>AU434</f>
        <v>0</v>
      </c>
      <c r="AU434" s="38"/>
      <c r="AV434" s="35">
        <f>AW434</f>
        <v>2649895352430.0103</v>
      </c>
      <c r="AW434" s="36">
        <f>SUM(AX434:AY434)</f>
        <v>2649895352430.0103</v>
      </c>
      <c r="AX434" s="37">
        <v>2649895352430.0103</v>
      </c>
      <c r="AY434" s="38"/>
      <c r="AZ434" s="39">
        <f>E434-(AI434+AV434)</f>
        <v>0</v>
      </c>
    </row>
    <row r="435" spans="1:52" x14ac:dyDescent="0.25">
      <c r="A435" s="40" t="s">
        <v>890</v>
      </c>
      <c r="B435" s="33" t="s">
        <v>891</v>
      </c>
      <c r="C435" s="34" t="s">
        <v>1150</v>
      </c>
      <c r="D435" s="34" t="s">
        <v>1151</v>
      </c>
      <c r="E435" s="35">
        <f>F435+O435+R435+Z435+AB435+AG435</f>
        <v>1497439250516.6912</v>
      </c>
      <c r="F435" s="36">
        <f>SUM(G435:N435)</f>
        <v>49813931153.660004</v>
      </c>
      <c r="G435" s="37">
        <v>28657088147.965004</v>
      </c>
      <c r="H435" s="38"/>
      <c r="I435" s="37">
        <v>6872043012.1950006</v>
      </c>
      <c r="J435" s="38"/>
      <c r="K435" s="38"/>
      <c r="L435" s="37">
        <v>11450000</v>
      </c>
      <c r="M435" s="37">
        <v>14273349993.5</v>
      </c>
      <c r="N435" s="38"/>
      <c r="O435" s="36">
        <f>SUM(P435:Q435)</f>
        <v>32795047988.2565</v>
      </c>
      <c r="P435" s="38"/>
      <c r="Q435" s="37">
        <v>32795047988.2565</v>
      </c>
      <c r="R435" s="36">
        <f>SUM(S435:Y435)</f>
        <v>1366547956155.6846</v>
      </c>
      <c r="S435" s="37">
        <v>111980817896</v>
      </c>
      <c r="T435" s="37">
        <v>302739723446.39001</v>
      </c>
      <c r="U435" s="37">
        <v>440021519055.72998</v>
      </c>
      <c r="V435" s="37">
        <v>1090102495809.72</v>
      </c>
      <c r="W435" s="37">
        <v>22449319235.009998</v>
      </c>
      <c r="X435" s="37">
        <v>106983553427.61</v>
      </c>
      <c r="Y435" s="37">
        <v>-707729472714.77551</v>
      </c>
      <c r="Z435" s="36">
        <f>SUM(AA435)</f>
        <v>0</v>
      </c>
      <c r="AA435" s="38"/>
      <c r="AB435" s="36">
        <f>SUM(AC435:AF435)</f>
        <v>48282315219.089996</v>
      </c>
      <c r="AC435" s="37">
        <v>5655278882.2799997</v>
      </c>
      <c r="AD435" s="38"/>
      <c r="AE435" s="37">
        <v>1673712443.5</v>
      </c>
      <c r="AF435" s="37">
        <v>40953323893.309998</v>
      </c>
      <c r="AG435" s="36">
        <f>SUM(AH435)</f>
        <v>0</v>
      </c>
      <c r="AH435" s="38"/>
      <c r="AI435" s="35">
        <f>AJ435+AQ435+AT435</f>
        <v>13462512362.007999</v>
      </c>
      <c r="AJ435" s="36">
        <f>SUM(AK435:AP435)</f>
        <v>13462512362.007999</v>
      </c>
      <c r="AK435" s="37">
        <v>8580669.0079999994</v>
      </c>
      <c r="AL435" s="38"/>
      <c r="AM435" s="38"/>
      <c r="AN435" s="38"/>
      <c r="AO435" s="37">
        <v>9227959353</v>
      </c>
      <c r="AP435" s="37">
        <v>4225972340</v>
      </c>
      <c r="AQ435" s="36">
        <f>SUM(AR435:AS435)</f>
        <v>0</v>
      </c>
      <c r="AR435" s="38"/>
      <c r="AS435" s="38"/>
      <c r="AT435" s="36">
        <f>AU435</f>
        <v>0</v>
      </c>
      <c r="AU435" s="38"/>
      <c r="AV435" s="35">
        <f>AW435</f>
        <v>1483976738154.6877</v>
      </c>
      <c r="AW435" s="36">
        <f>SUM(AX435:AY435)</f>
        <v>1483976738154.6877</v>
      </c>
      <c r="AX435" s="37">
        <v>1483976738154.6877</v>
      </c>
      <c r="AY435" s="38"/>
      <c r="AZ435" s="39">
        <f>E435-(AI435+AV435)</f>
        <v>-4.638671875E-3</v>
      </c>
    </row>
    <row r="436" spans="1:52" x14ac:dyDescent="0.25">
      <c r="A436" s="40" t="s">
        <v>892</v>
      </c>
      <c r="B436" s="33" t="s">
        <v>893</v>
      </c>
      <c r="C436" s="34" t="s">
        <v>1150</v>
      </c>
      <c r="D436" s="34" t="s">
        <v>1151</v>
      </c>
      <c r="E436" s="35">
        <f>F436+O436+R436+Z436+AB436+AG436</f>
        <v>1372125382079.78</v>
      </c>
      <c r="F436" s="36">
        <f>SUM(G436:N436)</f>
        <v>33001855461.919998</v>
      </c>
      <c r="G436" s="37">
        <v>8644880894.0100002</v>
      </c>
      <c r="H436" s="38"/>
      <c r="I436" s="37">
        <v>13043685103.700001</v>
      </c>
      <c r="J436" s="38"/>
      <c r="K436" s="38"/>
      <c r="L436" s="37">
        <v>137166666.66999999</v>
      </c>
      <c r="M436" s="37">
        <v>11176122797.540001</v>
      </c>
      <c r="N436" s="38"/>
      <c r="O436" s="36">
        <f>SUM(P436:Q436)</f>
        <v>10554839350.43</v>
      </c>
      <c r="P436" s="38"/>
      <c r="Q436" s="37">
        <v>10554839350.43</v>
      </c>
      <c r="R436" s="36">
        <f>SUM(S436:Y436)</f>
        <v>1272670049937.99</v>
      </c>
      <c r="S436" s="37">
        <v>107944210237.28999</v>
      </c>
      <c r="T436" s="37">
        <v>306465664084.94</v>
      </c>
      <c r="U436" s="37">
        <v>502916192365.46997</v>
      </c>
      <c r="V436" s="37">
        <v>1038479410988.13</v>
      </c>
      <c r="W436" s="37">
        <v>29901836546.200001</v>
      </c>
      <c r="X436" s="37">
        <v>36923643990</v>
      </c>
      <c r="Y436" s="37">
        <v>-749960908274.04004</v>
      </c>
      <c r="Z436" s="36">
        <f>SUM(AA436)</f>
        <v>0</v>
      </c>
      <c r="AA436" s="38"/>
      <c r="AB436" s="36">
        <f>SUM(AC436:AF436)</f>
        <v>55898637329.440002</v>
      </c>
      <c r="AC436" s="38"/>
      <c r="AD436" s="38"/>
      <c r="AE436" s="38"/>
      <c r="AF436" s="37">
        <v>55898637329.440002</v>
      </c>
      <c r="AG436" s="36">
        <f>SUM(AH436)</f>
        <v>0</v>
      </c>
      <c r="AH436" s="38"/>
      <c r="AI436" s="35">
        <f>AJ436+AQ436+AT436</f>
        <v>100073766773.56</v>
      </c>
      <c r="AJ436" s="36">
        <f>SUM(AK436:AP436)</f>
        <v>80073766773.559998</v>
      </c>
      <c r="AK436" s="37">
        <v>853518984</v>
      </c>
      <c r="AL436" s="38"/>
      <c r="AM436" s="37">
        <v>15000000000</v>
      </c>
      <c r="AN436" s="37">
        <v>601860494</v>
      </c>
      <c r="AO436" s="37">
        <v>13276715422.6</v>
      </c>
      <c r="AP436" s="37">
        <v>50341671872.959999</v>
      </c>
      <c r="AQ436" s="36">
        <f>SUM(AR436:AS436)</f>
        <v>20000000000</v>
      </c>
      <c r="AR436" s="37">
        <v>20000000000</v>
      </c>
      <c r="AS436" s="38"/>
      <c r="AT436" s="36">
        <f>AU436</f>
        <v>0</v>
      </c>
      <c r="AU436" s="38"/>
      <c r="AV436" s="35">
        <f>AW436</f>
        <v>1272051615306.2</v>
      </c>
      <c r="AW436" s="36">
        <f>SUM(AX436:AY436)</f>
        <v>1272051615306.2</v>
      </c>
      <c r="AX436" s="37">
        <v>1272051615306.2</v>
      </c>
      <c r="AY436" s="38"/>
      <c r="AZ436" s="39">
        <f>E436-(AI436+AV436)</f>
        <v>2.001953125E-2</v>
      </c>
    </row>
    <row r="437" spans="1:52" x14ac:dyDescent="0.25">
      <c r="A437" s="40" t="s">
        <v>894</v>
      </c>
      <c r="B437" s="33" t="s">
        <v>895</v>
      </c>
      <c r="C437" s="34" t="s">
        <v>1150</v>
      </c>
      <c r="D437" s="34" t="s">
        <v>1154</v>
      </c>
      <c r="E437" s="41">
        <f>F437+O437+R437+Z437+AB437+AG437</f>
        <v>1756170273070.7903</v>
      </c>
      <c r="F437" s="42">
        <f>SUM(G437:N437)</f>
        <v>58059207336.839996</v>
      </c>
      <c r="G437" s="43">
        <v>6207676634.29</v>
      </c>
      <c r="H437" s="43"/>
      <c r="I437" s="43">
        <v>81436883434.350006</v>
      </c>
      <c r="J437" s="43">
        <v>4177801205.9200001</v>
      </c>
      <c r="K437" s="43">
        <v>-42322739185.489998</v>
      </c>
      <c r="L437" s="43"/>
      <c r="M437" s="43">
        <v>8559585247.7700005</v>
      </c>
      <c r="N437" s="43"/>
      <c r="O437" s="42">
        <f>SUM(P437:Q437)</f>
        <v>30684284330</v>
      </c>
      <c r="P437" s="43"/>
      <c r="Q437" s="43">
        <v>30684284330</v>
      </c>
      <c r="R437" s="42">
        <f>SUM(S437:Y437)</f>
        <v>1422246365787.9502</v>
      </c>
      <c r="S437" s="43">
        <v>189098178790.88</v>
      </c>
      <c r="T437" s="43">
        <v>330349455304.58002</v>
      </c>
      <c r="U437" s="43">
        <v>544984978021.84998</v>
      </c>
      <c r="V437" s="43">
        <v>899912188804</v>
      </c>
      <c r="W437" s="43">
        <v>58402855139</v>
      </c>
      <c r="X437" s="43">
        <v>69633465270</v>
      </c>
      <c r="Y437" s="43">
        <v>-670134755542.35999</v>
      </c>
      <c r="Z437" s="42">
        <f>SUM(AA437)</f>
        <v>0</v>
      </c>
      <c r="AA437" s="43"/>
      <c r="AB437" s="42">
        <f>SUM(AC437:AF437)</f>
        <v>245180415616</v>
      </c>
      <c r="AC437" s="43">
        <v>235493530</v>
      </c>
      <c r="AD437" s="43">
        <v>27930000000</v>
      </c>
      <c r="AE437" s="43">
        <v>1601087868</v>
      </c>
      <c r="AF437" s="43">
        <v>215413834218</v>
      </c>
      <c r="AG437" s="42">
        <f>SUM(AH437)</f>
        <v>0</v>
      </c>
      <c r="AH437" s="43"/>
      <c r="AI437" s="41">
        <f>AJ437+AQ437+AT437</f>
        <v>128800482293.32001</v>
      </c>
      <c r="AJ437" s="42">
        <f>SUM(AK437:AP437)</f>
        <v>128211299749.32001</v>
      </c>
      <c r="AK437" s="43">
        <v>1997324797.22</v>
      </c>
      <c r="AL437" s="43"/>
      <c r="AM437" s="43"/>
      <c r="AN437" s="43">
        <v>115920000</v>
      </c>
      <c r="AO437" s="43">
        <v>81097181953.100006</v>
      </c>
      <c r="AP437" s="43">
        <v>45000872999</v>
      </c>
      <c r="AQ437" s="42">
        <f>SUM(AR437:AS437)</f>
        <v>589182544</v>
      </c>
      <c r="AR437" s="43">
        <v>589182544</v>
      </c>
      <c r="AS437" s="43"/>
      <c r="AT437" s="42">
        <f>AU437</f>
        <v>0</v>
      </c>
      <c r="AU437" s="43"/>
      <c r="AV437" s="41">
        <f>AW437</f>
        <v>1627369790777.47</v>
      </c>
      <c r="AW437" s="42">
        <f>SUM(AX437:AY437)</f>
        <v>1627369790777.47</v>
      </c>
      <c r="AX437" s="43">
        <v>1627369790777.47</v>
      </c>
      <c r="AY437" s="43"/>
      <c r="AZ437" s="39">
        <f>E437-(AI437+AV437)</f>
        <v>0</v>
      </c>
    </row>
    <row r="438" spans="1:52" x14ac:dyDescent="0.25">
      <c r="A438" s="40" t="s">
        <v>896</v>
      </c>
      <c r="B438" s="33" t="s">
        <v>897</v>
      </c>
      <c r="C438" s="34" t="s">
        <v>1150</v>
      </c>
      <c r="D438" s="34" t="s">
        <v>1151</v>
      </c>
      <c r="E438" s="35">
        <f>F438+O438+R438+Z438+AB438+AG438</f>
        <v>1336803596573.96</v>
      </c>
      <c r="F438" s="36">
        <f>SUM(G438:N438)</f>
        <v>121312253592.77</v>
      </c>
      <c r="G438" s="37">
        <v>96182898574.380005</v>
      </c>
      <c r="H438" s="38"/>
      <c r="I438" s="37">
        <v>11757834063.98</v>
      </c>
      <c r="J438" s="38"/>
      <c r="K438" s="38"/>
      <c r="L438" s="37">
        <v>74417098.409999996</v>
      </c>
      <c r="M438" s="37">
        <v>13297103856</v>
      </c>
      <c r="N438" s="38"/>
      <c r="O438" s="36">
        <f>SUM(P438:Q438)</f>
        <v>13891000000</v>
      </c>
      <c r="P438" s="38"/>
      <c r="Q438" s="37">
        <v>13891000000</v>
      </c>
      <c r="R438" s="36">
        <f>SUM(S438:Y438)</f>
        <v>1099602074394.6099</v>
      </c>
      <c r="S438" s="37">
        <v>10617364800</v>
      </c>
      <c r="T438" s="37">
        <v>236844210787.64999</v>
      </c>
      <c r="U438" s="37">
        <v>595969940759.94995</v>
      </c>
      <c r="V438" s="37">
        <v>904091780387.33997</v>
      </c>
      <c r="W438" s="37">
        <v>6661103650</v>
      </c>
      <c r="X438" s="37">
        <v>47937850508.690002</v>
      </c>
      <c r="Y438" s="37">
        <v>-702520176499.02002</v>
      </c>
      <c r="Z438" s="36">
        <f>SUM(AA438)</f>
        <v>0</v>
      </c>
      <c r="AA438" s="38"/>
      <c r="AB438" s="36">
        <f>SUM(AC438:AF438)</f>
        <v>101998268586.58</v>
      </c>
      <c r="AC438" s="38"/>
      <c r="AD438" s="38"/>
      <c r="AE438" s="37">
        <v>2878028956.4699998</v>
      </c>
      <c r="AF438" s="37">
        <v>99120239630.110001</v>
      </c>
      <c r="AG438" s="36">
        <f>SUM(AH438)</f>
        <v>0</v>
      </c>
      <c r="AH438" s="38"/>
      <c r="AI438" s="35">
        <f>AJ438+AQ438+AT438</f>
        <v>41231614731</v>
      </c>
      <c r="AJ438" s="36">
        <f>SUM(AK438:AP438)</f>
        <v>41231614731</v>
      </c>
      <c r="AK438" s="37">
        <v>9433235464</v>
      </c>
      <c r="AL438" s="38"/>
      <c r="AM438" s="38"/>
      <c r="AN438" s="37">
        <v>11167421758</v>
      </c>
      <c r="AO438" s="37">
        <v>3419296243</v>
      </c>
      <c r="AP438" s="37">
        <v>17211661266</v>
      </c>
      <c r="AQ438" s="36">
        <f>SUM(AR438:AS438)</f>
        <v>0</v>
      </c>
      <c r="AR438" s="38"/>
      <c r="AS438" s="38"/>
      <c r="AT438" s="36">
        <f>AU438</f>
        <v>0</v>
      </c>
      <c r="AU438" s="38"/>
      <c r="AV438" s="35">
        <f>AW438</f>
        <v>1295571981843</v>
      </c>
      <c r="AW438" s="36">
        <f>SUM(AX438:AY438)</f>
        <v>1295571981843</v>
      </c>
      <c r="AX438" s="37">
        <v>1295571981843</v>
      </c>
      <c r="AY438" s="38"/>
      <c r="AZ438" s="39">
        <f>E438-(AI438+AV438)</f>
        <v>-4.00390625E-2</v>
      </c>
    </row>
    <row r="439" spans="1:52" x14ac:dyDescent="0.25">
      <c r="A439" s="40" t="s">
        <v>898</v>
      </c>
      <c r="B439" s="33" t="s">
        <v>899</v>
      </c>
      <c r="C439" s="34" t="s">
        <v>1150</v>
      </c>
      <c r="D439" s="34" t="s">
        <v>1151</v>
      </c>
      <c r="E439" s="35">
        <f>F439+O439+R439+Z439+AB439+AG439</f>
        <v>86994635972.190002</v>
      </c>
      <c r="F439" s="36">
        <f>SUM(G439:N439)</f>
        <v>39099669512.190002</v>
      </c>
      <c r="G439" s="37">
        <v>22945233507.73</v>
      </c>
      <c r="H439" s="38"/>
      <c r="I439" s="37">
        <v>7014413470.46</v>
      </c>
      <c r="J439" s="38"/>
      <c r="K439" s="38"/>
      <c r="L439" s="37">
        <v>59166666.659999996</v>
      </c>
      <c r="M439" s="37">
        <v>9080855867.3400002</v>
      </c>
      <c r="N439" s="38"/>
      <c r="O439" s="36">
        <f>SUM(P439:Q439)</f>
        <v>25390549280</v>
      </c>
      <c r="P439" s="38"/>
      <c r="Q439" s="37">
        <v>25390549280</v>
      </c>
      <c r="R439" s="36">
        <f>SUM(S439:Y439)</f>
        <v>22504417180</v>
      </c>
      <c r="S439" s="37">
        <v>22504417180</v>
      </c>
      <c r="T439" s="38"/>
      <c r="U439" s="38"/>
      <c r="V439" s="38"/>
      <c r="W439" s="38"/>
      <c r="X439" s="38"/>
      <c r="Y439" s="38"/>
      <c r="Z439" s="36">
        <f>SUM(AA439)</f>
        <v>0</v>
      </c>
      <c r="AA439" s="38"/>
      <c r="AB439" s="36">
        <f>SUM(AC439:AF439)</f>
        <v>0</v>
      </c>
      <c r="AC439" s="38"/>
      <c r="AD439" s="38"/>
      <c r="AE439" s="38"/>
      <c r="AF439" s="38"/>
      <c r="AG439" s="36">
        <f>SUM(AH439)</f>
        <v>0</v>
      </c>
      <c r="AH439" s="38"/>
      <c r="AI439" s="35">
        <f>AJ439+AQ439+AT439</f>
        <v>0</v>
      </c>
      <c r="AJ439" s="36">
        <f>SUM(AK439:AP439)</f>
        <v>0</v>
      </c>
      <c r="AK439" s="38"/>
      <c r="AL439" s="38"/>
      <c r="AM439" s="38"/>
      <c r="AN439" s="38"/>
      <c r="AO439" s="38"/>
      <c r="AP439" s="38"/>
      <c r="AQ439" s="36">
        <f>SUM(AR439:AS439)</f>
        <v>0</v>
      </c>
      <c r="AR439" s="38"/>
      <c r="AS439" s="38"/>
      <c r="AT439" s="36">
        <f>AU439</f>
        <v>0</v>
      </c>
      <c r="AU439" s="38"/>
      <c r="AV439" s="35">
        <f>AW439</f>
        <v>0</v>
      </c>
      <c r="AW439" s="36">
        <f>SUM(AX439:AY439)</f>
        <v>0</v>
      </c>
      <c r="AX439" s="38"/>
      <c r="AY439" s="38"/>
      <c r="AZ439" s="39">
        <f>E439-(AI439+AV439)</f>
        <v>86994635972.190002</v>
      </c>
    </row>
    <row r="440" spans="1:52" x14ac:dyDescent="0.25">
      <c r="A440" s="40" t="s">
        <v>900</v>
      </c>
      <c r="B440" s="33" t="s">
        <v>901</v>
      </c>
      <c r="C440" s="34" t="s">
        <v>1150</v>
      </c>
      <c r="D440" s="34" t="s">
        <v>1151</v>
      </c>
      <c r="E440" s="35">
        <f>F440+O440+R440+Z440+AB440+AG440</f>
        <v>1659126918614.7988</v>
      </c>
      <c r="F440" s="36">
        <f>SUM(G440:N440)</f>
        <v>49473918691.308998</v>
      </c>
      <c r="G440" s="37">
        <v>9299727697.0139999</v>
      </c>
      <c r="H440" s="38"/>
      <c r="I440" s="37">
        <v>20186844917.294998</v>
      </c>
      <c r="J440" s="38"/>
      <c r="K440" s="38"/>
      <c r="L440" s="38"/>
      <c r="M440" s="37">
        <v>19987346077</v>
      </c>
      <c r="N440" s="38"/>
      <c r="O440" s="36">
        <f>SUM(P440:Q440)</f>
        <v>43503296210.639999</v>
      </c>
      <c r="P440" s="38"/>
      <c r="Q440" s="37">
        <v>43503296210.639999</v>
      </c>
      <c r="R440" s="36">
        <f>SUM(S440:Y440)</f>
        <v>1406326240513.1699</v>
      </c>
      <c r="S440" s="37">
        <v>12880123901</v>
      </c>
      <c r="T440" s="37">
        <v>278312833430.90997</v>
      </c>
      <c r="U440" s="37">
        <v>346726532200.73999</v>
      </c>
      <c r="V440" s="37">
        <v>475564900469.94</v>
      </c>
      <c r="W440" s="37">
        <v>14465482757</v>
      </c>
      <c r="X440" s="37">
        <v>278376367753.58002</v>
      </c>
      <c r="Y440" s="38"/>
      <c r="Z440" s="36">
        <f>SUM(AA440)</f>
        <v>0</v>
      </c>
      <c r="AA440" s="38"/>
      <c r="AB440" s="36">
        <f>SUM(AC440:AF440)</f>
        <v>159823463199.67999</v>
      </c>
      <c r="AC440" s="38"/>
      <c r="AD440" s="38"/>
      <c r="AE440" s="38"/>
      <c r="AF440" s="37">
        <v>159823463199.67999</v>
      </c>
      <c r="AG440" s="36">
        <f>SUM(AH440)</f>
        <v>0</v>
      </c>
      <c r="AH440" s="38"/>
      <c r="AI440" s="35">
        <f>AJ440+AQ440+AT440</f>
        <v>33379939713.769001</v>
      </c>
      <c r="AJ440" s="36">
        <f>SUM(AK440:AP440)</f>
        <v>33379939713.769001</v>
      </c>
      <c r="AK440" s="37">
        <v>4672203212.7690001</v>
      </c>
      <c r="AL440" s="38"/>
      <c r="AM440" s="38"/>
      <c r="AN440" s="38"/>
      <c r="AO440" s="37">
        <v>7409946428</v>
      </c>
      <c r="AP440" s="37">
        <v>21297790073</v>
      </c>
      <c r="AQ440" s="36">
        <f>SUM(AR440:AS440)</f>
        <v>0</v>
      </c>
      <c r="AR440" s="38"/>
      <c r="AS440" s="38"/>
      <c r="AT440" s="36">
        <f>AU440</f>
        <v>0</v>
      </c>
      <c r="AU440" s="38"/>
      <c r="AV440" s="35">
        <f>AW440</f>
        <v>1625746978901</v>
      </c>
      <c r="AW440" s="36">
        <f>SUM(AX440:AY440)</f>
        <v>1625746978901</v>
      </c>
      <c r="AX440" s="37">
        <v>1625746978901</v>
      </c>
      <c r="AY440" s="38"/>
      <c r="AZ440" s="39">
        <f>E440-(AI440+AV440)</f>
        <v>2.978515625E-2</v>
      </c>
    </row>
    <row r="441" spans="1:52" x14ac:dyDescent="0.25">
      <c r="A441" s="40" t="s">
        <v>902</v>
      </c>
      <c r="B441" s="33" t="s">
        <v>903</v>
      </c>
      <c r="C441" s="34" t="s">
        <v>1150</v>
      </c>
      <c r="D441" s="34" t="s">
        <v>1154</v>
      </c>
      <c r="E441" s="41">
        <f>F441+O441+R441+Z441+AB441+AG441</f>
        <v>1225708764568.96</v>
      </c>
      <c r="F441" s="42">
        <f>SUM(G441:N441)</f>
        <v>24634349684.779999</v>
      </c>
      <c r="G441" s="43">
        <v>10828713983.790001</v>
      </c>
      <c r="H441" s="43"/>
      <c r="I441" s="43">
        <v>8116188736</v>
      </c>
      <c r="J441" s="43">
        <v>4976706425.8199997</v>
      </c>
      <c r="K441" s="43">
        <v>-5888324433.8800001</v>
      </c>
      <c r="L441" s="43">
        <v>40555109</v>
      </c>
      <c r="M441" s="43">
        <v>6560509864.0500002</v>
      </c>
      <c r="N441" s="43"/>
      <c r="O441" s="42">
        <f>SUM(P441:Q441)</f>
        <v>8665290768</v>
      </c>
      <c r="P441" s="43"/>
      <c r="Q441" s="43">
        <v>8665290768</v>
      </c>
      <c r="R441" s="42">
        <f>SUM(S441:Y441)</f>
        <v>1085999539397.48</v>
      </c>
      <c r="S441" s="43">
        <v>333604906576</v>
      </c>
      <c r="T441" s="43">
        <v>181390536534.23999</v>
      </c>
      <c r="U441" s="43">
        <v>426951014335.20001</v>
      </c>
      <c r="V441" s="43">
        <v>559834992414.66003</v>
      </c>
      <c r="W441" s="43">
        <v>377005275</v>
      </c>
      <c r="X441" s="43">
        <v>29692388031.139999</v>
      </c>
      <c r="Y441" s="43">
        <v>-445851303768.76001</v>
      </c>
      <c r="Z441" s="42">
        <f>SUM(AA441)</f>
        <v>0</v>
      </c>
      <c r="AA441" s="43"/>
      <c r="AB441" s="42">
        <f>SUM(AC441:AF441)</f>
        <v>106409584718.7</v>
      </c>
      <c r="AC441" s="43"/>
      <c r="AD441" s="43"/>
      <c r="AE441" s="43">
        <v>1041039402.08</v>
      </c>
      <c r="AF441" s="43">
        <v>105368545316.62</v>
      </c>
      <c r="AG441" s="42">
        <f>SUM(AH441)</f>
        <v>0</v>
      </c>
      <c r="AH441" s="43"/>
      <c r="AI441" s="41">
        <f>AJ441+AQ441+AT441</f>
        <v>1564882271.5699999</v>
      </c>
      <c r="AJ441" s="42">
        <f>SUM(AK441:AP441)</f>
        <v>1123926060.5699999</v>
      </c>
      <c r="AK441" s="43">
        <v>104351399.56999999</v>
      </c>
      <c r="AL441" s="43"/>
      <c r="AM441" s="43"/>
      <c r="AN441" s="43"/>
      <c r="AO441" s="43">
        <v>7527000</v>
      </c>
      <c r="AP441" s="43">
        <v>1012047661</v>
      </c>
      <c r="AQ441" s="42">
        <f>SUM(AR441:AS441)</f>
        <v>440956211</v>
      </c>
      <c r="AR441" s="43">
        <v>440956211</v>
      </c>
      <c r="AS441" s="43"/>
      <c r="AT441" s="42">
        <f>AU441</f>
        <v>0</v>
      </c>
      <c r="AU441" s="43"/>
      <c r="AV441" s="41">
        <f>AW441</f>
        <v>1224143882297.3799</v>
      </c>
      <c r="AW441" s="42">
        <f>SUM(AX441:AY441)</f>
        <v>1224143882297.3799</v>
      </c>
      <c r="AX441" s="43">
        <v>1224143882297.3799</v>
      </c>
      <c r="AY441" s="43"/>
      <c r="AZ441" s="39">
        <f>E441-(AI441+AV441)</f>
        <v>1.0009765625E-2</v>
      </c>
    </row>
    <row r="442" spans="1:52" x14ac:dyDescent="0.25">
      <c r="A442" s="45" t="s">
        <v>904</v>
      </c>
      <c r="B442" s="33" t="s">
        <v>905</v>
      </c>
      <c r="C442" s="34" t="s">
        <v>1150</v>
      </c>
      <c r="D442" s="34" t="s">
        <v>1154</v>
      </c>
      <c r="E442" s="41">
        <f>F442+O442+R442+Z442+AB442+AG442</f>
        <v>1607874389423.8999</v>
      </c>
      <c r="F442" s="42">
        <f>SUM(G442:N442)</f>
        <v>124674707900.57001</v>
      </c>
      <c r="G442" s="43">
        <v>94598671340.550003</v>
      </c>
      <c r="H442" s="43"/>
      <c r="I442" s="43">
        <v>7387526302.46</v>
      </c>
      <c r="J442" s="43">
        <v>12382984584.309999</v>
      </c>
      <c r="K442" s="43">
        <v>-4475749313.25</v>
      </c>
      <c r="L442" s="43"/>
      <c r="M442" s="43">
        <v>14781274986.5</v>
      </c>
      <c r="N442" s="43"/>
      <c r="O442" s="42">
        <f>SUM(P442:Q442)</f>
        <v>20529245963.700001</v>
      </c>
      <c r="P442" s="43"/>
      <c r="Q442" s="43">
        <v>20529245963.700001</v>
      </c>
      <c r="R442" s="42">
        <f>SUM(S442:Y442)</f>
        <v>1439456926743.5298</v>
      </c>
      <c r="S442" s="43">
        <v>28099639235.439999</v>
      </c>
      <c r="T442" s="43">
        <v>281509947623.40997</v>
      </c>
      <c r="U442" s="43">
        <v>545077566711.78998</v>
      </c>
      <c r="V442" s="43">
        <v>1070078020476.63</v>
      </c>
      <c r="W442" s="43">
        <v>10473365874.629999</v>
      </c>
      <c r="X442" s="43">
        <v>69058623436.199997</v>
      </c>
      <c r="Y442" s="43">
        <v>-564840236614.56995</v>
      </c>
      <c r="Z442" s="42">
        <f>SUM(AA442)</f>
        <v>0</v>
      </c>
      <c r="AA442" s="43"/>
      <c r="AB442" s="42">
        <f>SUM(AC442:AF442)</f>
        <v>23213508816.099998</v>
      </c>
      <c r="AC442" s="43">
        <v>3327727391.6199999</v>
      </c>
      <c r="AD442" s="43">
        <v>12226766034.719999</v>
      </c>
      <c r="AE442" s="43">
        <v>6387349750</v>
      </c>
      <c r="AF442" s="43">
        <v>1271665639.76</v>
      </c>
      <c r="AG442" s="42">
        <f>SUM(AH442)</f>
        <v>0</v>
      </c>
      <c r="AH442" s="43"/>
      <c r="AI442" s="41">
        <f>AJ442+AQ442+AT442</f>
        <v>27611047376.880001</v>
      </c>
      <c r="AJ442" s="42">
        <f>SUM(AK442:AP442)</f>
        <v>27611047376.880001</v>
      </c>
      <c r="AK442" s="43">
        <v>3217765044.8899999</v>
      </c>
      <c r="AL442" s="43"/>
      <c r="AM442" s="43"/>
      <c r="AN442" s="43"/>
      <c r="AO442" s="43">
        <v>534175906</v>
      </c>
      <c r="AP442" s="43">
        <v>23859106425.990002</v>
      </c>
      <c r="AQ442" s="42">
        <f>SUM(AR442:AS442)</f>
        <v>0</v>
      </c>
      <c r="AR442" s="43"/>
      <c r="AS442" s="43"/>
      <c r="AT442" s="42">
        <f>AU442</f>
        <v>0</v>
      </c>
      <c r="AU442" s="43"/>
      <c r="AV442" s="41">
        <f>AW442</f>
        <v>1580263342047.02</v>
      </c>
      <c r="AW442" s="42">
        <f>SUM(AX442:AY442)</f>
        <v>1580263342047.02</v>
      </c>
      <c r="AX442" s="43">
        <v>1580263342047.02</v>
      </c>
      <c r="AY442" s="43"/>
      <c r="AZ442" s="39">
        <f>E442-(AI442+AV442)</f>
        <v>0</v>
      </c>
    </row>
    <row r="443" spans="1:52" x14ac:dyDescent="0.25">
      <c r="A443" s="45" t="s">
        <v>906</v>
      </c>
      <c r="B443" s="33" t="s">
        <v>907</v>
      </c>
      <c r="C443" s="34" t="s">
        <v>1150</v>
      </c>
      <c r="D443" s="34" t="s">
        <v>1151</v>
      </c>
      <c r="E443" s="35">
        <f>F443+O443+R443+Z443+AB443+AG443</f>
        <v>1536611927885.8599</v>
      </c>
      <c r="F443" s="36">
        <f>SUM(G443:N443)</f>
        <v>17391695043.549999</v>
      </c>
      <c r="G443" s="37">
        <v>10377670861.780001</v>
      </c>
      <c r="H443" s="38"/>
      <c r="I443" s="37">
        <v>3421384428.7699995</v>
      </c>
      <c r="J443" s="38"/>
      <c r="K443" s="38"/>
      <c r="L443" s="37">
        <v>577221667</v>
      </c>
      <c r="M443" s="37">
        <v>3015418086</v>
      </c>
      <c r="N443" s="38"/>
      <c r="O443" s="36">
        <f>SUM(P443:Q443)</f>
        <v>21188152784.439999</v>
      </c>
      <c r="P443" s="37">
        <v>650986500</v>
      </c>
      <c r="Q443" s="37">
        <v>20537166284.439999</v>
      </c>
      <c r="R443" s="36">
        <f>SUM(S443:Y443)</f>
        <v>1398536930928.46</v>
      </c>
      <c r="S443" s="37">
        <v>63661266628.5</v>
      </c>
      <c r="T443" s="37">
        <v>359379927911.67999</v>
      </c>
      <c r="U443" s="37">
        <v>484257157974</v>
      </c>
      <c r="V443" s="37">
        <v>871594961019</v>
      </c>
      <c r="W443" s="37">
        <v>32032853018</v>
      </c>
      <c r="X443" s="37">
        <v>107465116428</v>
      </c>
      <c r="Y443" s="37">
        <v>-519854352050.71997</v>
      </c>
      <c r="Z443" s="36">
        <f>SUM(AA443)</f>
        <v>0</v>
      </c>
      <c r="AA443" s="38"/>
      <c r="AB443" s="36">
        <f>SUM(AC443:AF443)</f>
        <v>99495149129.410004</v>
      </c>
      <c r="AC443" s="37">
        <v>11409641114.75</v>
      </c>
      <c r="AD443" s="38"/>
      <c r="AE443" s="38"/>
      <c r="AF443" s="37">
        <v>88085508014.660004</v>
      </c>
      <c r="AG443" s="36">
        <f>SUM(AH443)</f>
        <v>0</v>
      </c>
      <c r="AH443" s="38"/>
      <c r="AI443" s="35">
        <f>AJ443+AQ443+AT443</f>
        <v>64242737.57</v>
      </c>
      <c r="AJ443" s="36">
        <f>SUM(AK443:AP443)</f>
        <v>64242737.57</v>
      </c>
      <c r="AK443" s="37">
        <v>64242737.57</v>
      </c>
      <c r="AL443" s="38"/>
      <c r="AM443" s="38"/>
      <c r="AN443" s="38"/>
      <c r="AO443" s="38"/>
      <c r="AP443" s="38"/>
      <c r="AQ443" s="36">
        <f>SUM(AR443:AS443)</f>
        <v>0</v>
      </c>
      <c r="AR443" s="38"/>
      <c r="AS443" s="38"/>
      <c r="AT443" s="36">
        <f>AU443</f>
        <v>0</v>
      </c>
      <c r="AU443" s="38"/>
      <c r="AV443" s="35">
        <f>AW443</f>
        <v>1536547685148.3</v>
      </c>
      <c r="AW443" s="36">
        <f>SUM(AX443:AY443)</f>
        <v>1536547685148.3</v>
      </c>
      <c r="AX443" s="37">
        <v>1536547685148.3</v>
      </c>
      <c r="AY443" s="38"/>
      <c r="AZ443" s="39">
        <f>E443-(AI443+AV443)</f>
        <v>-1.025390625E-2</v>
      </c>
    </row>
    <row r="444" spans="1:52" x14ac:dyDescent="0.25">
      <c r="A444" s="32" t="s">
        <v>908</v>
      </c>
      <c r="B444" s="33" t="s">
        <v>1183</v>
      </c>
      <c r="C444" s="34" t="s">
        <v>1150</v>
      </c>
      <c r="D444" s="34" t="s">
        <v>1151</v>
      </c>
      <c r="E444" s="35">
        <f>F444+O444+R444+Z444+AB444+AG444</f>
        <v>24576201768958.742</v>
      </c>
      <c r="F444" s="36">
        <f>SUM(G444:N444)</f>
        <v>4751447299883.6113</v>
      </c>
      <c r="G444" s="37">
        <v>2745486756105.5591</v>
      </c>
      <c r="H444" s="38"/>
      <c r="I444" s="37">
        <v>752437787759.46997</v>
      </c>
      <c r="J444" s="38"/>
      <c r="K444" s="38"/>
      <c r="L444" s="37">
        <v>1404564325.6801</v>
      </c>
      <c r="M444" s="37">
        <v>1252118191692.9021</v>
      </c>
      <c r="N444" s="38"/>
      <c r="O444" s="36">
        <f>SUM(P444:Q444)</f>
        <v>1090146279591.3026</v>
      </c>
      <c r="P444" s="37">
        <v>36395781663</v>
      </c>
      <c r="Q444" s="37">
        <v>1053750497928.3026</v>
      </c>
      <c r="R444" s="36">
        <f>SUM(S444:Y444)</f>
        <v>17579086986777.598</v>
      </c>
      <c r="S444" s="37">
        <v>1858922037263</v>
      </c>
      <c r="T444" s="37">
        <v>1919606686090.4004</v>
      </c>
      <c r="U444" s="37">
        <v>6059830546527.7881</v>
      </c>
      <c r="V444" s="37">
        <v>15596867387928.842</v>
      </c>
      <c r="W444" s="37">
        <v>458759445570</v>
      </c>
      <c r="X444" s="37">
        <v>1449021166223.3203</v>
      </c>
      <c r="Y444" s="37">
        <v>-9763920282825.7539</v>
      </c>
      <c r="Z444" s="36">
        <f>SUM(AA444)</f>
        <v>1020159344780</v>
      </c>
      <c r="AA444" s="37">
        <v>1020159344780</v>
      </c>
      <c r="AB444" s="36">
        <f>SUM(AC444:AF444)</f>
        <v>135361857926.23</v>
      </c>
      <c r="AC444" s="37">
        <v>2135856953.3</v>
      </c>
      <c r="AD444" s="38"/>
      <c r="AE444" s="37">
        <v>17665083183</v>
      </c>
      <c r="AF444" s="37">
        <v>115560917789.92999</v>
      </c>
      <c r="AG444" s="36">
        <f>SUM(AH444)</f>
        <v>0</v>
      </c>
      <c r="AH444" s="38"/>
      <c r="AI444" s="35">
        <f>AJ444+AQ444+AT444</f>
        <v>252405058446.02002</v>
      </c>
      <c r="AJ444" s="36">
        <f>SUM(AK444:AP444)</f>
        <v>252405058446.02002</v>
      </c>
      <c r="AK444" s="37">
        <v>179255255.72999999</v>
      </c>
      <c r="AL444" s="38"/>
      <c r="AM444" s="38"/>
      <c r="AN444" s="38"/>
      <c r="AO444" s="37">
        <v>24759368960.779999</v>
      </c>
      <c r="AP444" s="37">
        <v>227466434229.51001</v>
      </c>
      <c r="AQ444" s="36">
        <f>SUM(AR444:AS444)</f>
        <v>0</v>
      </c>
      <c r="AR444" s="38"/>
      <c r="AS444" s="38"/>
      <c r="AT444" s="36">
        <f>AU444</f>
        <v>0</v>
      </c>
      <c r="AU444" s="38"/>
      <c r="AV444" s="35">
        <f>AW444</f>
        <v>24323796710512.723</v>
      </c>
      <c r="AW444" s="36">
        <f>SUM(AX444:AY444)</f>
        <v>24323796710512.723</v>
      </c>
      <c r="AX444" s="37">
        <v>24323796710512.723</v>
      </c>
      <c r="AY444" s="38"/>
      <c r="AZ444" s="39">
        <f>E444-(AI444+AV444)</f>
        <v>0</v>
      </c>
    </row>
    <row r="445" spans="1:52" x14ac:dyDescent="0.25">
      <c r="A445" s="40" t="s">
        <v>909</v>
      </c>
      <c r="B445" s="33" t="s">
        <v>910</v>
      </c>
      <c r="C445" s="34" t="s">
        <v>1150</v>
      </c>
      <c r="D445" s="34" t="s">
        <v>1151</v>
      </c>
      <c r="E445" s="35">
        <f>F445+O445+R445+Z445+AB445+AG445</f>
        <v>1444514325130.1309</v>
      </c>
      <c r="F445" s="36">
        <f>SUM(G445:N445)</f>
        <v>105431510439.02101</v>
      </c>
      <c r="G445" s="37">
        <v>60573529711.51001</v>
      </c>
      <c r="H445" s="38"/>
      <c r="I445" s="37">
        <v>15542132030.139999</v>
      </c>
      <c r="J445" s="38"/>
      <c r="K445" s="38"/>
      <c r="L445" s="38"/>
      <c r="M445" s="37">
        <v>29315848697.370998</v>
      </c>
      <c r="N445" s="38"/>
      <c r="O445" s="36">
        <f>SUM(P445:Q445)</f>
        <v>34864998205</v>
      </c>
      <c r="P445" s="38"/>
      <c r="Q445" s="37">
        <v>34864998205</v>
      </c>
      <c r="R445" s="36">
        <f>SUM(S445:Y445)</f>
        <v>1238196169512.0598</v>
      </c>
      <c r="S445" s="37">
        <v>145892842700</v>
      </c>
      <c r="T445" s="37">
        <v>363957974091.26001</v>
      </c>
      <c r="U445" s="37">
        <v>726694970720</v>
      </c>
      <c r="V445" s="37">
        <v>969929430913</v>
      </c>
      <c r="W445" s="37">
        <v>8868269146</v>
      </c>
      <c r="X445" s="37">
        <v>76725182613</v>
      </c>
      <c r="Y445" s="37">
        <v>-1053872500671.2</v>
      </c>
      <c r="Z445" s="36">
        <f>SUM(AA445)</f>
        <v>0</v>
      </c>
      <c r="AA445" s="38"/>
      <c r="AB445" s="36">
        <f>SUM(AC445:AF445)</f>
        <v>66021646974.049995</v>
      </c>
      <c r="AC445" s="37">
        <v>1135821700</v>
      </c>
      <c r="AD445" s="38"/>
      <c r="AE445" s="37">
        <v>2708489041.6700001</v>
      </c>
      <c r="AF445" s="37">
        <v>62177336232.379997</v>
      </c>
      <c r="AG445" s="36">
        <f>SUM(AH445)</f>
        <v>0</v>
      </c>
      <c r="AH445" s="38"/>
      <c r="AI445" s="35">
        <f>AJ445+AQ445+AT445</f>
        <v>20801736560.950001</v>
      </c>
      <c r="AJ445" s="36">
        <f>SUM(AK445:AP445)</f>
        <v>20801736560.950001</v>
      </c>
      <c r="AK445" s="37">
        <v>646817492.95000005</v>
      </c>
      <c r="AL445" s="38"/>
      <c r="AM445" s="38"/>
      <c r="AN445" s="38"/>
      <c r="AO445" s="37">
        <v>20154919068</v>
      </c>
      <c r="AP445" s="38"/>
      <c r="AQ445" s="36">
        <f>SUM(AR445:AS445)</f>
        <v>0</v>
      </c>
      <c r="AR445" s="38"/>
      <c r="AS445" s="38"/>
      <c r="AT445" s="36">
        <f>AU445</f>
        <v>0</v>
      </c>
      <c r="AU445" s="38"/>
      <c r="AV445" s="35">
        <f>AW445</f>
        <v>1423712588569.2</v>
      </c>
      <c r="AW445" s="36">
        <f>SUM(AX445:AY445)</f>
        <v>1423712588569.2</v>
      </c>
      <c r="AX445" s="37">
        <v>1423712588569.2</v>
      </c>
      <c r="AY445" s="38"/>
      <c r="AZ445" s="39">
        <f>E445-(AI445+AV445)</f>
        <v>-1.904296875E-2</v>
      </c>
    </row>
    <row r="446" spans="1:52" x14ac:dyDescent="0.25">
      <c r="A446" s="40" t="s">
        <v>911</v>
      </c>
      <c r="B446" s="33" t="s">
        <v>912</v>
      </c>
      <c r="C446" s="34" t="s">
        <v>1150</v>
      </c>
      <c r="D446" s="34" t="s">
        <v>1151</v>
      </c>
      <c r="E446" s="35">
        <f>F446+O446+R446+Z446+AB446+AG446</f>
        <v>2403635418567.2695</v>
      </c>
      <c r="F446" s="36">
        <f>SUM(G446:N446)</f>
        <v>107857314270.78</v>
      </c>
      <c r="G446" s="37">
        <v>44197386475.959999</v>
      </c>
      <c r="H446" s="38"/>
      <c r="I446" s="37">
        <v>33342850275.769997</v>
      </c>
      <c r="J446" s="38"/>
      <c r="K446" s="38"/>
      <c r="L446" s="38"/>
      <c r="M446" s="37">
        <v>30317077519.049999</v>
      </c>
      <c r="N446" s="38"/>
      <c r="O446" s="36">
        <f>SUM(P446:Q446)</f>
        <v>126874215693.10001</v>
      </c>
      <c r="P446" s="38"/>
      <c r="Q446" s="37">
        <v>126874215693.10001</v>
      </c>
      <c r="R446" s="36">
        <f>SUM(S446:Y446)</f>
        <v>2095237849379.8896</v>
      </c>
      <c r="S446" s="37">
        <v>275444870841</v>
      </c>
      <c r="T446" s="37">
        <v>396647959990.53003</v>
      </c>
      <c r="U446" s="37">
        <v>864509974057.51001</v>
      </c>
      <c r="V446" s="37">
        <v>1549427962958.6699</v>
      </c>
      <c r="W446" s="37">
        <v>23248308357</v>
      </c>
      <c r="X446" s="37">
        <v>234858238465</v>
      </c>
      <c r="Y446" s="37">
        <v>-1248899465289.8203</v>
      </c>
      <c r="Z446" s="36">
        <f>SUM(AA446)</f>
        <v>0</v>
      </c>
      <c r="AA446" s="38"/>
      <c r="AB446" s="36">
        <f>SUM(AC446:AF446)</f>
        <v>73666039223.5</v>
      </c>
      <c r="AC446" s="37">
        <v>11944819386</v>
      </c>
      <c r="AD446" s="37">
        <v>18793300000</v>
      </c>
      <c r="AE446" s="37">
        <v>14931329050</v>
      </c>
      <c r="AF446" s="37">
        <v>27996590787.500004</v>
      </c>
      <c r="AG446" s="36">
        <f>SUM(AH446)</f>
        <v>0</v>
      </c>
      <c r="AH446" s="38"/>
      <c r="AI446" s="35">
        <f>AJ446+AQ446+AT446</f>
        <v>18566767926</v>
      </c>
      <c r="AJ446" s="36">
        <f>SUM(AK446:AP446)</f>
        <v>18566767926</v>
      </c>
      <c r="AK446" s="37">
        <v>143794885</v>
      </c>
      <c r="AL446" s="38"/>
      <c r="AM446" s="38"/>
      <c r="AN446" s="37">
        <v>20000000</v>
      </c>
      <c r="AO446" s="37">
        <v>460891478</v>
      </c>
      <c r="AP446" s="37">
        <v>17942081563</v>
      </c>
      <c r="AQ446" s="36">
        <f>SUM(AR446:AS446)</f>
        <v>0</v>
      </c>
      <c r="AR446" s="38"/>
      <c r="AS446" s="38"/>
      <c r="AT446" s="36">
        <f>AU446</f>
        <v>0</v>
      </c>
      <c r="AU446" s="38"/>
      <c r="AV446" s="35">
        <f>AW446</f>
        <v>2385068650641.27</v>
      </c>
      <c r="AW446" s="36">
        <f>SUM(AX446:AY446)</f>
        <v>2385068650641.27</v>
      </c>
      <c r="AX446" s="37">
        <v>2385068650641.27</v>
      </c>
      <c r="AY446" s="38"/>
      <c r="AZ446" s="39">
        <f>E446-(AI446+AV446)</f>
        <v>0</v>
      </c>
    </row>
    <row r="447" spans="1:52" x14ac:dyDescent="0.25">
      <c r="A447" s="40" t="s">
        <v>913</v>
      </c>
      <c r="B447" s="33" t="s">
        <v>914</v>
      </c>
      <c r="C447" s="34" t="s">
        <v>1150</v>
      </c>
      <c r="D447" s="34" t="s">
        <v>1151</v>
      </c>
      <c r="E447" s="35">
        <f>F447+O447+R447+Z447+AB447+AG447</f>
        <v>2893400112807.96</v>
      </c>
      <c r="F447" s="36">
        <f>SUM(G447:N447)</f>
        <v>163054974607.25</v>
      </c>
      <c r="G447" s="37">
        <v>111988647647.75</v>
      </c>
      <c r="H447" s="38"/>
      <c r="I447" s="37">
        <v>16135360040.24</v>
      </c>
      <c r="J447" s="38"/>
      <c r="K447" s="38"/>
      <c r="L447" s="37">
        <v>108864949.26000001</v>
      </c>
      <c r="M447" s="37">
        <v>34822101970</v>
      </c>
      <c r="N447" s="38"/>
      <c r="O447" s="36">
        <f>SUM(P447:Q447)</f>
        <v>39010000000</v>
      </c>
      <c r="P447" s="38"/>
      <c r="Q447" s="37">
        <v>39010000000</v>
      </c>
      <c r="R447" s="36">
        <f>SUM(S447:Y447)</f>
        <v>2521830399639.8398</v>
      </c>
      <c r="S447" s="37">
        <v>387374439907</v>
      </c>
      <c r="T447" s="37">
        <v>237658022399.60999</v>
      </c>
      <c r="U447" s="37">
        <v>1389035480926</v>
      </c>
      <c r="V447" s="37">
        <v>1652385358260</v>
      </c>
      <c r="W447" s="37">
        <v>34117257185.68</v>
      </c>
      <c r="X447" s="37">
        <v>156640696481.25</v>
      </c>
      <c r="Y447" s="37">
        <v>-1335380855519.7</v>
      </c>
      <c r="Z447" s="36">
        <f>SUM(AA447)</f>
        <v>0</v>
      </c>
      <c r="AA447" s="38"/>
      <c r="AB447" s="36">
        <f>SUM(AC447:AF447)</f>
        <v>169504738560.87</v>
      </c>
      <c r="AC447" s="37">
        <v>357585444</v>
      </c>
      <c r="AD447" s="38"/>
      <c r="AE447" s="37">
        <v>8010302777.3299999</v>
      </c>
      <c r="AF447" s="37">
        <v>161136850339.54001</v>
      </c>
      <c r="AG447" s="36">
        <f>SUM(AH447)</f>
        <v>0</v>
      </c>
      <c r="AH447" s="38"/>
      <c r="AI447" s="35">
        <f>AJ447+AQ447+AT447</f>
        <v>842347360</v>
      </c>
      <c r="AJ447" s="36">
        <f>SUM(AK447:AP447)</f>
        <v>842347360</v>
      </c>
      <c r="AK447" s="37">
        <v>842347360</v>
      </c>
      <c r="AL447" s="38"/>
      <c r="AM447" s="38"/>
      <c r="AN447" s="38"/>
      <c r="AO447" s="38"/>
      <c r="AP447" s="38"/>
      <c r="AQ447" s="36">
        <f>SUM(AR447:AS447)</f>
        <v>0</v>
      </c>
      <c r="AR447" s="38"/>
      <c r="AS447" s="38"/>
      <c r="AT447" s="36">
        <f>AU447</f>
        <v>0</v>
      </c>
      <c r="AU447" s="38"/>
      <c r="AV447" s="35">
        <f>AW447</f>
        <v>2892557765447.9502</v>
      </c>
      <c r="AW447" s="36">
        <f>SUM(AX447:AY447)</f>
        <v>2892557765447.9502</v>
      </c>
      <c r="AX447" s="37">
        <v>2892557765447.9502</v>
      </c>
      <c r="AY447" s="38"/>
      <c r="AZ447" s="39">
        <f>E447-(AI447+AV447)</f>
        <v>9.765625E-3</v>
      </c>
    </row>
    <row r="448" spans="1:52" x14ac:dyDescent="0.25">
      <c r="A448" s="40" t="s">
        <v>915</v>
      </c>
      <c r="B448" s="33" t="s">
        <v>916</v>
      </c>
      <c r="C448" s="34" t="s">
        <v>1150</v>
      </c>
      <c r="D448" s="34" t="s">
        <v>1151</v>
      </c>
      <c r="E448" s="35">
        <f>F448+O448+R448+Z448+AB448+AG448</f>
        <v>5298145842970.7764</v>
      </c>
      <c r="F448" s="36">
        <f>SUM(G448:N448)</f>
        <v>255825670535.81558</v>
      </c>
      <c r="G448" s="37">
        <v>167311449064.60001</v>
      </c>
      <c r="H448" s="38"/>
      <c r="I448" s="37">
        <v>60106639226.605995</v>
      </c>
      <c r="J448" s="38"/>
      <c r="K448" s="38"/>
      <c r="L448" s="37">
        <v>80509289.614600003</v>
      </c>
      <c r="M448" s="37">
        <v>28327072954.994999</v>
      </c>
      <c r="N448" s="38"/>
      <c r="O448" s="36">
        <f>SUM(P448:Q448)</f>
        <v>97754890326</v>
      </c>
      <c r="P448" s="38"/>
      <c r="Q448" s="37">
        <v>97754890326</v>
      </c>
      <c r="R448" s="36">
        <f>SUM(S448:Y448)</f>
        <v>4060132143629.3311</v>
      </c>
      <c r="S448" s="37">
        <v>984018634480</v>
      </c>
      <c r="T448" s="37">
        <v>711389242331.03003</v>
      </c>
      <c r="U448" s="37">
        <v>1584340877850.2</v>
      </c>
      <c r="V448" s="37">
        <v>5878716465136.9004</v>
      </c>
      <c r="W448" s="37">
        <v>17653890823</v>
      </c>
      <c r="X448" s="37">
        <v>201744291475</v>
      </c>
      <c r="Y448" s="37">
        <v>-5317731258466.7998</v>
      </c>
      <c r="Z448" s="36">
        <f>SUM(AA448)</f>
        <v>0</v>
      </c>
      <c r="AA448" s="38"/>
      <c r="AB448" s="36">
        <f>SUM(AC448:AF448)</f>
        <v>884433138479.63</v>
      </c>
      <c r="AC448" s="38"/>
      <c r="AD448" s="38"/>
      <c r="AE448" s="37">
        <v>1577876600</v>
      </c>
      <c r="AF448" s="37">
        <v>882855261879.63</v>
      </c>
      <c r="AG448" s="36">
        <f>SUM(AH448)</f>
        <v>0</v>
      </c>
      <c r="AH448" s="38"/>
      <c r="AI448" s="35">
        <f>AJ448+AQ448+AT448</f>
        <v>26938644507.917698</v>
      </c>
      <c r="AJ448" s="36">
        <f>SUM(AK448:AP448)</f>
        <v>26938644507.917698</v>
      </c>
      <c r="AK448" s="37">
        <v>62070741</v>
      </c>
      <c r="AL448" s="37">
        <v>110433983.92</v>
      </c>
      <c r="AM448" s="38"/>
      <c r="AN448" s="37">
        <v>223000000</v>
      </c>
      <c r="AO448" s="37">
        <v>18101892826</v>
      </c>
      <c r="AP448" s="37">
        <v>8441246956.9976997</v>
      </c>
      <c r="AQ448" s="36">
        <f>SUM(AR448:AS448)</f>
        <v>0</v>
      </c>
      <c r="AR448" s="38"/>
      <c r="AS448" s="38"/>
      <c r="AT448" s="36">
        <f>AU448</f>
        <v>0</v>
      </c>
      <c r="AU448" s="38"/>
      <c r="AV448" s="35">
        <f>AW448</f>
        <v>5271207198462.7998</v>
      </c>
      <c r="AW448" s="36">
        <f>SUM(AX448:AY448)</f>
        <v>5271207198462.7998</v>
      </c>
      <c r="AX448" s="37">
        <v>5271207198462.7998</v>
      </c>
      <c r="AY448" s="38"/>
      <c r="AZ448" s="39">
        <f>E448-(AI448+AV448)</f>
        <v>5.859375E-2</v>
      </c>
    </row>
    <row r="449" spans="1:52" x14ac:dyDescent="0.25">
      <c r="A449" s="40" t="s">
        <v>917</v>
      </c>
      <c r="B449" s="33" t="s">
        <v>918</v>
      </c>
      <c r="C449" s="34" t="s">
        <v>1150</v>
      </c>
      <c r="D449" s="34" t="s">
        <v>1151</v>
      </c>
      <c r="E449" s="35">
        <f>F449+O449+R449+Z449+AB449+AG449</f>
        <v>5554611560525.96</v>
      </c>
      <c r="F449" s="36">
        <f>SUM(G449:N449)</f>
        <v>799239656758.021</v>
      </c>
      <c r="G449" s="37">
        <v>355756043280.41003</v>
      </c>
      <c r="H449" s="38"/>
      <c r="I449" s="37">
        <v>408362349059.11096</v>
      </c>
      <c r="J449" s="38"/>
      <c r="K449" s="38"/>
      <c r="L449" s="37">
        <v>295356164.5</v>
      </c>
      <c r="M449" s="37">
        <v>34825908254</v>
      </c>
      <c r="N449" s="38"/>
      <c r="O449" s="36">
        <f>SUM(P449:Q449)</f>
        <v>76730000000</v>
      </c>
      <c r="P449" s="38"/>
      <c r="Q449" s="37">
        <v>76730000000</v>
      </c>
      <c r="R449" s="36">
        <f>SUM(S449:Y449)</f>
        <v>4626320984500.1006</v>
      </c>
      <c r="S449" s="37">
        <v>365902169344</v>
      </c>
      <c r="T449" s="37">
        <v>827974696314.5</v>
      </c>
      <c r="U449" s="37">
        <v>1939464892772.8</v>
      </c>
      <c r="V449" s="37">
        <v>2404937649133.1001</v>
      </c>
      <c r="W449" s="37">
        <v>33648302252</v>
      </c>
      <c r="X449" s="37">
        <v>1129056739604</v>
      </c>
      <c r="Y449" s="37">
        <v>-2074663464920.3</v>
      </c>
      <c r="Z449" s="36">
        <f>SUM(AA449)</f>
        <v>0</v>
      </c>
      <c r="AA449" s="38"/>
      <c r="AB449" s="36">
        <f>SUM(AC449:AF449)</f>
        <v>52320919267.838997</v>
      </c>
      <c r="AC449" s="38"/>
      <c r="AD449" s="38"/>
      <c r="AE449" s="37">
        <v>5256400230</v>
      </c>
      <c r="AF449" s="37">
        <v>47064519037.838997</v>
      </c>
      <c r="AG449" s="36">
        <f>SUM(AH449)</f>
        <v>0</v>
      </c>
      <c r="AH449" s="38"/>
      <c r="AI449" s="35">
        <f>AJ449+AQ449+AT449</f>
        <v>415113065166</v>
      </c>
      <c r="AJ449" s="36">
        <f>SUM(AK449:AP449)</f>
        <v>415113065166</v>
      </c>
      <c r="AK449" s="37">
        <v>4696531</v>
      </c>
      <c r="AL449" s="38"/>
      <c r="AM449" s="38"/>
      <c r="AN449" s="37">
        <v>415083585635</v>
      </c>
      <c r="AO449" s="38"/>
      <c r="AP449" s="37">
        <v>24783000</v>
      </c>
      <c r="AQ449" s="36">
        <f>SUM(AR449:AS449)</f>
        <v>0</v>
      </c>
      <c r="AR449" s="38"/>
      <c r="AS449" s="38"/>
      <c r="AT449" s="36">
        <f>AU449</f>
        <v>0</v>
      </c>
      <c r="AU449" s="38"/>
      <c r="AV449" s="35">
        <f>AW449</f>
        <v>5139498495360</v>
      </c>
      <c r="AW449" s="36">
        <f>SUM(AX449:AY449)</f>
        <v>5139498495360</v>
      </c>
      <c r="AX449" s="37">
        <v>5139498495360</v>
      </c>
      <c r="AY449" s="38"/>
      <c r="AZ449" s="39">
        <f>E449-(AI449+AV449)</f>
        <v>-4.00390625E-2</v>
      </c>
    </row>
    <row r="450" spans="1:52" x14ac:dyDescent="0.25">
      <c r="A450" s="40" t="s">
        <v>919</v>
      </c>
      <c r="B450" s="33" t="s">
        <v>920</v>
      </c>
      <c r="C450" s="34" t="s">
        <v>1150</v>
      </c>
      <c r="D450" s="34" t="s">
        <v>1151</v>
      </c>
      <c r="E450" s="35">
        <f>F450+O450+R450+Z450+AB450+AG450</f>
        <v>2152087067206.7305</v>
      </c>
      <c r="F450" s="36">
        <f>SUM(G450:N450)</f>
        <v>60193977725.960007</v>
      </c>
      <c r="G450" s="37">
        <v>33100669638.240002</v>
      </c>
      <c r="H450" s="38"/>
      <c r="I450" s="37">
        <v>18363606958.720001</v>
      </c>
      <c r="J450" s="38"/>
      <c r="K450" s="38"/>
      <c r="L450" s="37">
        <v>107796713</v>
      </c>
      <c r="M450" s="37">
        <v>8621904416</v>
      </c>
      <c r="N450" s="38"/>
      <c r="O450" s="36">
        <f>SUM(P450:Q450)</f>
        <v>36618459107.650002</v>
      </c>
      <c r="P450" s="37">
        <v>36618459107.650002</v>
      </c>
      <c r="Q450" s="38"/>
      <c r="R450" s="36">
        <f>SUM(S450:Y450)</f>
        <v>1863544420127.1104</v>
      </c>
      <c r="S450" s="37">
        <v>128078726056</v>
      </c>
      <c r="T450" s="37">
        <v>410406286288.19</v>
      </c>
      <c r="U450" s="37">
        <v>1063509929974.25</v>
      </c>
      <c r="V450" s="37">
        <v>1618220821243.5901</v>
      </c>
      <c r="W450" s="37">
        <v>20739290886</v>
      </c>
      <c r="X450" s="37">
        <v>16711149254</v>
      </c>
      <c r="Y450" s="37">
        <v>-1394121783574.9199</v>
      </c>
      <c r="Z450" s="36">
        <f>SUM(AA450)</f>
        <v>0</v>
      </c>
      <c r="AA450" s="38"/>
      <c r="AB450" s="36">
        <f>SUM(AC450:AF450)</f>
        <v>191730210246.01001</v>
      </c>
      <c r="AC450" s="38"/>
      <c r="AD450" s="38"/>
      <c r="AE450" s="37">
        <v>191730210246.01001</v>
      </c>
      <c r="AF450" s="38"/>
      <c r="AG450" s="36">
        <f>SUM(AH450)</f>
        <v>0</v>
      </c>
      <c r="AH450" s="38"/>
      <c r="AI450" s="35">
        <f>AJ450+AQ450+AT450</f>
        <v>208129151417</v>
      </c>
      <c r="AJ450" s="36">
        <f>SUM(AK450:AP450)</f>
        <v>208129151417</v>
      </c>
      <c r="AK450" s="37">
        <v>43032439</v>
      </c>
      <c r="AL450" s="38"/>
      <c r="AM450" s="38"/>
      <c r="AN450" s="37">
        <v>49315068</v>
      </c>
      <c r="AO450" s="37">
        <v>20913865007</v>
      </c>
      <c r="AP450" s="37">
        <v>187122938903</v>
      </c>
      <c r="AQ450" s="36">
        <f>SUM(AR450:AS450)</f>
        <v>0</v>
      </c>
      <c r="AR450" s="38"/>
      <c r="AS450" s="38"/>
      <c r="AT450" s="36">
        <f>AU450</f>
        <v>0</v>
      </c>
      <c r="AU450" s="38"/>
      <c r="AV450" s="35">
        <f>AW450</f>
        <v>1943957915789.73</v>
      </c>
      <c r="AW450" s="36">
        <f>SUM(AX450:AY450)</f>
        <v>1943957915789.73</v>
      </c>
      <c r="AX450" s="37">
        <v>1943957915789.73</v>
      </c>
      <c r="AY450" s="38"/>
      <c r="AZ450" s="39">
        <f>E450-(AI450+AV450)</f>
        <v>0</v>
      </c>
    </row>
    <row r="451" spans="1:52" x14ac:dyDescent="0.25">
      <c r="A451" s="40" t="s">
        <v>921</v>
      </c>
      <c r="B451" s="33" t="s">
        <v>922</v>
      </c>
      <c r="C451" s="34" t="s">
        <v>1150</v>
      </c>
      <c r="D451" s="34" t="s">
        <v>1151</v>
      </c>
      <c r="E451" s="35">
        <f>F451+O451+R451+Z451+AB451+AG451</f>
        <v>1487297335109.7522</v>
      </c>
      <c r="F451" s="36">
        <f>SUM(G451:N451)</f>
        <v>260953865702.138</v>
      </c>
      <c r="G451" s="37">
        <v>227949015069.95001</v>
      </c>
      <c r="H451" s="38"/>
      <c r="I451" s="37">
        <v>9817657359.512001</v>
      </c>
      <c r="J451" s="38"/>
      <c r="K451" s="38"/>
      <c r="L451" s="38"/>
      <c r="M451" s="37">
        <v>23187193272.675999</v>
      </c>
      <c r="N451" s="38"/>
      <c r="O451" s="36">
        <f>SUM(P451:Q451)</f>
        <v>19500000000</v>
      </c>
      <c r="P451" s="38"/>
      <c r="Q451" s="37">
        <v>19500000000</v>
      </c>
      <c r="R451" s="36">
        <f>SUM(S451:Y451)</f>
        <v>1014690925508.5847</v>
      </c>
      <c r="S451" s="37">
        <v>219059101552</v>
      </c>
      <c r="T451" s="37">
        <v>395857974087.40002</v>
      </c>
      <c r="U451" s="37">
        <v>1025973488350.38</v>
      </c>
      <c r="V451" s="37">
        <v>945025886705.18994</v>
      </c>
      <c r="W451" s="37">
        <v>22651786470</v>
      </c>
      <c r="X451" s="37">
        <v>114084464826.03</v>
      </c>
      <c r="Y451" s="37">
        <v>-1707961776482.4148</v>
      </c>
      <c r="Z451" s="36">
        <f>SUM(AA451)</f>
        <v>0</v>
      </c>
      <c r="AA451" s="38"/>
      <c r="AB451" s="36">
        <f>SUM(AC451:AF451)</f>
        <v>192152543899.0296</v>
      </c>
      <c r="AC451" s="38"/>
      <c r="AD451" s="38"/>
      <c r="AE451" s="37">
        <v>827170000</v>
      </c>
      <c r="AF451" s="37">
        <v>191325373899.0296</v>
      </c>
      <c r="AG451" s="36">
        <f>SUM(AH451)</f>
        <v>0</v>
      </c>
      <c r="AH451" s="38"/>
      <c r="AI451" s="35">
        <f>AJ451+AQ451+AT451</f>
        <v>30326620771.552597</v>
      </c>
      <c r="AJ451" s="36">
        <f>SUM(AK451:AP451)</f>
        <v>30326620771.552597</v>
      </c>
      <c r="AK451" s="37">
        <v>398964719</v>
      </c>
      <c r="AL451" s="38"/>
      <c r="AM451" s="38"/>
      <c r="AN451" s="37">
        <v>3848468704</v>
      </c>
      <c r="AO451" s="37">
        <v>3948717137.3979998</v>
      </c>
      <c r="AP451" s="37">
        <v>22130470211.154598</v>
      </c>
      <c r="AQ451" s="36">
        <f>SUM(AR451:AS451)</f>
        <v>0</v>
      </c>
      <c r="AR451" s="38"/>
      <c r="AS451" s="38"/>
      <c r="AT451" s="36">
        <f>AU451</f>
        <v>0</v>
      </c>
      <c r="AU451" s="38"/>
      <c r="AV451" s="35">
        <f>AW451</f>
        <v>1456970714338.2048</v>
      </c>
      <c r="AW451" s="36">
        <f>SUM(AX451:AY451)</f>
        <v>1456970714338.2048</v>
      </c>
      <c r="AX451" s="37">
        <v>1456970714338.2048</v>
      </c>
      <c r="AY451" s="38"/>
      <c r="AZ451" s="39">
        <f>E451-(AI451+AV451)</f>
        <v>-5.126953125E-3</v>
      </c>
    </row>
    <row r="452" spans="1:52" x14ac:dyDescent="0.25">
      <c r="A452" s="40" t="s">
        <v>923</v>
      </c>
      <c r="B452" s="33" t="s">
        <v>924</v>
      </c>
      <c r="C452" s="34" t="s">
        <v>1150</v>
      </c>
      <c r="D452" s="34" t="s">
        <v>1151</v>
      </c>
      <c r="E452" s="35">
        <f>F452+O452+R452+Z452+AB452+AG452</f>
        <v>2036294550988.0903</v>
      </c>
      <c r="F452" s="36">
        <f>SUM(G452:N452)</f>
        <v>78046096483.269989</v>
      </c>
      <c r="G452" s="37">
        <v>65731813178.769997</v>
      </c>
      <c r="H452" s="38"/>
      <c r="I452" s="37">
        <v>2083098992.1999998</v>
      </c>
      <c r="J452" s="38"/>
      <c r="K452" s="38"/>
      <c r="L452" s="38"/>
      <c r="M452" s="37">
        <v>10231184312.299999</v>
      </c>
      <c r="N452" s="38"/>
      <c r="O452" s="36">
        <f>SUM(P452:Q452)</f>
        <v>54750000000</v>
      </c>
      <c r="P452" s="38"/>
      <c r="Q452" s="37">
        <v>54750000000</v>
      </c>
      <c r="R452" s="36">
        <f>SUM(S452:Y452)</f>
        <v>1883402040206.8203</v>
      </c>
      <c r="S452" s="37">
        <v>127577669000</v>
      </c>
      <c r="T452" s="37">
        <v>262289899749.60001</v>
      </c>
      <c r="U452" s="37">
        <v>1099253069686</v>
      </c>
      <c r="V452" s="37">
        <v>1084590685389.6</v>
      </c>
      <c r="W452" s="37">
        <v>2837981170</v>
      </c>
      <c r="X452" s="37">
        <v>138300690649</v>
      </c>
      <c r="Y452" s="37">
        <v>-831447955437.38</v>
      </c>
      <c r="Z452" s="36">
        <f>SUM(AA452)</f>
        <v>0</v>
      </c>
      <c r="AA452" s="38"/>
      <c r="AB452" s="36">
        <f>SUM(AC452:AF452)</f>
        <v>20096414298</v>
      </c>
      <c r="AC452" s="38"/>
      <c r="AD452" s="38"/>
      <c r="AE452" s="37">
        <v>150000000</v>
      </c>
      <c r="AF452" s="37">
        <v>19946414298</v>
      </c>
      <c r="AG452" s="36">
        <f>SUM(AH452)</f>
        <v>0</v>
      </c>
      <c r="AH452" s="38"/>
      <c r="AI452" s="35">
        <f>AJ452+AQ452+AT452</f>
        <v>12215271252.610001</v>
      </c>
      <c r="AJ452" s="36">
        <f>SUM(AK452:AP452)</f>
        <v>12215271252.610001</v>
      </c>
      <c r="AK452" s="38"/>
      <c r="AL452" s="38"/>
      <c r="AM452" s="38"/>
      <c r="AN452" s="38"/>
      <c r="AO452" s="37">
        <v>9791810197.6100006</v>
      </c>
      <c r="AP452" s="37">
        <v>2423461055</v>
      </c>
      <c r="AQ452" s="36">
        <f>SUM(AR452:AS452)</f>
        <v>0</v>
      </c>
      <c r="AR452" s="38"/>
      <c r="AS452" s="38"/>
      <c r="AT452" s="36">
        <f>AU452</f>
        <v>0</v>
      </c>
      <c r="AU452" s="38"/>
      <c r="AV452" s="35">
        <f>AW452</f>
        <v>2024079279735.4797</v>
      </c>
      <c r="AW452" s="36">
        <f>SUM(AX452:AY452)</f>
        <v>2024079279735.4797</v>
      </c>
      <c r="AX452" s="37">
        <v>2024079279735.4797</v>
      </c>
      <c r="AY452" s="38"/>
      <c r="AZ452" s="39">
        <f>E452-(AI452+AV452)</f>
        <v>0</v>
      </c>
    </row>
    <row r="453" spans="1:52" x14ac:dyDescent="0.25">
      <c r="A453" s="40" t="s">
        <v>925</v>
      </c>
      <c r="B453" s="33" t="s">
        <v>926</v>
      </c>
      <c r="C453" s="34" t="s">
        <v>1150</v>
      </c>
      <c r="D453" s="34" t="s">
        <v>1151</v>
      </c>
      <c r="E453" s="35">
        <f>F453+O453+R453+Z453+AB453+AG453</f>
        <v>1711763282256.0403</v>
      </c>
      <c r="F453" s="36">
        <f>SUM(G453:N453)</f>
        <v>58134811735.629997</v>
      </c>
      <c r="G453" s="37">
        <v>46853751217.449997</v>
      </c>
      <c r="H453" s="38"/>
      <c r="I453" s="37">
        <v>2938237546</v>
      </c>
      <c r="J453" s="38"/>
      <c r="K453" s="38"/>
      <c r="L453" s="38"/>
      <c r="M453" s="37">
        <v>8342822972.1800003</v>
      </c>
      <c r="N453" s="38"/>
      <c r="O453" s="36">
        <f>SUM(P453:Q453)</f>
        <v>107143758966</v>
      </c>
      <c r="P453" s="38"/>
      <c r="Q453" s="37">
        <v>107143758966</v>
      </c>
      <c r="R453" s="36">
        <f>SUM(S453:Y453)</f>
        <v>1420879936775.1104</v>
      </c>
      <c r="S453" s="37">
        <v>78408966321</v>
      </c>
      <c r="T453" s="37">
        <v>363862931813.16998</v>
      </c>
      <c r="U453" s="37">
        <v>762185598540.46997</v>
      </c>
      <c r="V453" s="37">
        <v>1027598524190.9</v>
      </c>
      <c r="W453" s="37">
        <v>18448500766.490002</v>
      </c>
      <c r="X453" s="37">
        <v>16013083901.1</v>
      </c>
      <c r="Y453" s="37">
        <v>-845637668758.02002</v>
      </c>
      <c r="Z453" s="36">
        <f>SUM(AA453)</f>
        <v>0</v>
      </c>
      <c r="AA453" s="38"/>
      <c r="AB453" s="36">
        <f>SUM(AC453:AF453)</f>
        <v>125604774779.3</v>
      </c>
      <c r="AC453" s="37">
        <v>428071590</v>
      </c>
      <c r="AD453" s="38"/>
      <c r="AE453" s="37">
        <v>688222580</v>
      </c>
      <c r="AF453" s="37">
        <v>124488480609.3</v>
      </c>
      <c r="AG453" s="36">
        <f>SUM(AH453)</f>
        <v>0</v>
      </c>
      <c r="AH453" s="38"/>
      <c r="AI453" s="35">
        <f>AJ453+AQ453+AT453</f>
        <v>1568651853.6999969</v>
      </c>
      <c r="AJ453" s="36">
        <f>SUM(AK453:AP453)</f>
        <v>1568651853.6999969</v>
      </c>
      <c r="AK453" s="37">
        <v>100638545</v>
      </c>
      <c r="AL453" s="38"/>
      <c r="AM453" s="38"/>
      <c r="AN453" s="38"/>
      <c r="AO453" s="37">
        <v>-134579248488.3</v>
      </c>
      <c r="AP453" s="37">
        <v>136047261797</v>
      </c>
      <c r="AQ453" s="36">
        <f>SUM(AR453:AS453)</f>
        <v>0</v>
      </c>
      <c r="AR453" s="38"/>
      <c r="AS453" s="38"/>
      <c r="AT453" s="36">
        <f>AU453</f>
        <v>0</v>
      </c>
      <c r="AU453" s="38"/>
      <c r="AV453" s="35">
        <f>AW453</f>
        <v>1710194630402.3999</v>
      </c>
      <c r="AW453" s="36">
        <f>SUM(AX453:AY453)</f>
        <v>1710194630402.3999</v>
      </c>
      <c r="AX453" s="37">
        <v>1710194630402.3999</v>
      </c>
      <c r="AY453" s="38"/>
      <c r="AZ453" s="39">
        <f>E453-(AI453+AV453)</f>
        <v>-5.95703125E-2</v>
      </c>
    </row>
    <row r="454" spans="1:52" x14ac:dyDescent="0.25">
      <c r="A454" s="45" t="s">
        <v>927</v>
      </c>
      <c r="B454" s="33" t="s">
        <v>928</v>
      </c>
      <c r="C454" s="34" t="s">
        <v>1150</v>
      </c>
      <c r="D454" s="34" t="s">
        <v>1151</v>
      </c>
      <c r="E454" s="35">
        <f>F454+O454+R454+Z454+AB454+AG454</f>
        <v>2686353933426.8501</v>
      </c>
      <c r="F454" s="36">
        <f>SUM(G454:N454)</f>
        <v>125657380301.17999</v>
      </c>
      <c r="G454" s="37">
        <v>59997635545.080002</v>
      </c>
      <c r="H454" s="38"/>
      <c r="I454" s="37">
        <v>54064482583.169998</v>
      </c>
      <c r="J454" s="38"/>
      <c r="K454" s="38"/>
      <c r="L454" s="38"/>
      <c r="M454" s="37">
        <v>11595262172.93</v>
      </c>
      <c r="N454" s="38"/>
      <c r="O454" s="36">
        <f>SUM(P454:Q454)</f>
        <v>100497235880</v>
      </c>
      <c r="P454" s="38"/>
      <c r="Q454" s="37">
        <v>100497235880</v>
      </c>
      <c r="R454" s="36">
        <f>SUM(S454:Y454)</f>
        <v>2335421279898.9897</v>
      </c>
      <c r="S454" s="37">
        <v>820576017531.23999</v>
      </c>
      <c r="T454" s="37">
        <v>377269160365.79999</v>
      </c>
      <c r="U454" s="37">
        <v>1107495327879.7</v>
      </c>
      <c r="V454" s="37">
        <v>945647341858.13</v>
      </c>
      <c r="W454" s="37">
        <v>11124380641.26</v>
      </c>
      <c r="X454" s="37">
        <v>163669054710</v>
      </c>
      <c r="Y454" s="37">
        <v>-1090360003087.14</v>
      </c>
      <c r="Z454" s="36">
        <f>SUM(AA454)</f>
        <v>0</v>
      </c>
      <c r="AA454" s="38"/>
      <c r="AB454" s="36">
        <f>SUM(AC454:AF454)</f>
        <v>124778037346.67999</v>
      </c>
      <c r="AC454" s="37">
        <v>201518436.83000001</v>
      </c>
      <c r="AD454" s="37">
        <v>27123567645</v>
      </c>
      <c r="AE454" s="37">
        <v>1924741685.5999999</v>
      </c>
      <c r="AF454" s="37">
        <v>95528209579.25</v>
      </c>
      <c r="AG454" s="36">
        <f>SUM(AH454)</f>
        <v>0</v>
      </c>
      <c r="AH454" s="38"/>
      <c r="AI454" s="35">
        <f>AJ454+AQ454+AT454</f>
        <v>11001286125</v>
      </c>
      <c r="AJ454" s="36">
        <f>SUM(AK454:AP454)</f>
        <v>11001286125</v>
      </c>
      <c r="AK454" s="37">
        <v>1286125</v>
      </c>
      <c r="AL454" s="38"/>
      <c r="AM454" s="38"/>
      <c r="AN454" s="38"/>
      <c r="AO454" s="38"/>
      <c r="AP454" s="37">
        <v>11000000000</v>
      </c>
      <c r="AQ454" s="36">
        <f>SUM(AR454:AS454)</f>
        <v>0</v>
      </c>
      <c r="AR454" s="38"/>
      <c r="AS454" s="38"/>
      <c r="AT454" s="36">
        <f>AU454</f>
        <v>0</v>
      </c>
      <c r="AU454" s="38"/>
      <c r="AV454" s="35">
        <f>AW454</f>
        <v>2675352647301.8501</v>
      </c>
      <c r="AW454" s="36">
        <f>SUM(AX454:AY454)</f>
        <v>2675352647301.8501</v>
      </c>
      <c r="AX454" s="37">
        <v>2675352647301.8501</v>
      </c>
      <c r="AY454" s="38"/>
      <c r="AZ454" s="39">
        <f>E454-(AI454+AV454)</f>
        <v>0</v>
      </c>
    </row>
    <row r="455" spans="1:52" x14ac:dyDescent="0.25">
      <c r="A455" s="45" t="s">
        <v>929</v>
      </c>
      <c r="B455" s="33" t="s">
        <v>930</v>
      </c>
      <c r="C455" s="34" t="s">
        <v>1150</v>
      </c>
      <c r="D455" s="34" t="s">
        <v>1151</v>
      </c>
      <c r="E455" s="35">
        <f>F455+O455+R455+Z455+AB455+AG455</f>
        <v>2142314628019.8999</v>
      </c>
      <c r="F455" s="36">
        <f>SUM(G455:N455)</f>
        <v>151455521068.52002</v>
      </c>
      <c r="G455" s="37">
        <v>144074644480.48001</v>
      </c>
      <c r="H455" s="38"/>
      <c r="I455" s="37">
        <v>346209771</v>
      </c>
      <c r="J455" s="38"/>
      <c r="K455" s="38"/>
      <c r="L455" s="38"/>
      <c r="M455" s="37">
        <v>7034666817.04</v>
      </c>
      <c r="N455" s="38"/>
      <c r="O455" s="36">
        <f>SUM(P455:Q455)</f>
        <v>62500000000</v>
      </c>
      <c r="P455" s="38"/>
      <c r="Q455" s="37">
        <v>62500000000</v>
      </c>
      <c r="R455" s="36">
        <f>SUM(S455:Y455)</f>
        <v>1718426979729.3799</v>
      </c>
      <c r="S455" s="37">
        <v>65832742155</v>
      </c>
      <c r="T455" s="37">
        <v>546119979517.5</v>
      </c>
      <c r="U455" s="37">
        <v>615547831620.21997</v>
      </c>
      <c r="V455" s="37">
        <v>1552141896303.1599</v>
      </c>
      <c r="W455" s="37">
        <v>49045870237</v>
      </c>
      <c r="X455" s="37">
        <v>37043688689</v>
      </c>
      <c r="Y455" s="37">
        <v>-1147305028792.5</v>
      </c>
      <c r="Z455" s="36">
        <f>SUM(AA455)</f>
        <v>0</v>
      </c>
      <c r="AA455" s="38"/>
      <c r="AB455" s="36">
        <f>SUM(AC455:AF455)</f>
        <v>209932127222</v>
      </c>
      <c r="AC455" s="38"/>
      <c r="AD455" s="38"/>
      <c r="AE455" s="37">
        <v>733698565</v>
      </c>
      <c r="AF455" s="37">
        <v>209198428657</v>
      </c>
      <c r="AG455" s="36">
        <f>SUM(AH455)</f>
        <v>0</v>
      </c>
      <c r="AH455" s="38"/>
      <c r="AI455" s="35">
        <f>AJ455+AQ455+AT455</f>
        <v>1129933222.8200002</v>
      </c>
      <c r="AJ455" s="36">
        <f>SUM(AK455:AP455)</f>
        <v>1129933222.8200002</v>
      </c>
      <c r="AK455" s="37">
        <v>296116371</v>
      </c>
      <c r="AL455" s="38"/>
      <c r="AM455" s="38"/>
      <c r="AN455" s="38"/>
      <c r="AO455" s="37">
        <v>584685561.82000005</v>
      </c>
      <c r="AP455" s="37">
        <v>249131290</v>
      </c>
      <c r="AQ455" s="36">
        <f>SUM(AR455:AS455)</f>
        <v>0</v>
      </c>
      <c r="AR455" s="38"/>
      <c r="AS455" s="38"/>
      <c r="AT455" s="36">
        <f>AU455</f>
        <v>0</v>
      </c>
      <c r="AU455" s="38"/>
      <c r="AV455" s="35">
        <f>AW455</f>
        <v>2141184694797.0801</v>
      </c>
      <c r="AW455" s="36">
        <f>SUM(AX455:AY455)</f>
        <v>2141184694797.0801</v>
      </c>
      <c r="AX455" s="37">
        <v>2141184694797.0801</v>
      </c>
      <c r="AY455" s="38"/>
      <c r="AZ455" s="39">
        <f>E455-(AI455+AV455)</f>
        <v>0</v>
      </c>
    </row>
    <row r="456" spans="1:52" x14ac:dyDescent="0.25">
      <c r="A456" s="45" t="s">
        <v>931</v>
      </c>
      <c r="B456" s="33" t="s">
        <v>932</v>
      </c>
      <c r="C456" s="34" t="s">
        <v>1150</v>
      </c>
      <c r="D456" s="34" t="s">
        <v>1151</v>
      </c>
      <c r="E456" s="35">
        <f>F456+O456+R456+Z456+AB456+AG456</f>
        <v>2259510803579.8301</v>
      </c>
      <c r="F456" s="36">
        <f>SUM(G456:N456)</f>
        <v>45081888507.699997</v>
      </c>
      <c r="G456" s="37">
        <v>6707082941.1199999</v>
      </c>
      <c r="H456" s="38"/>
      <c r="I456" s="37">
        <v>2865611032.25</v>
      </c>
      <c r="J456" s="38"/>
      <c r="K456" s="38"/>
      <c r="L456" s="37">
        <v>152499997.33000001</v>
      </c>
      <c r="M456" s="37">
        <v>35356694537</v>
      </c>
      <c r="N456" s="38"/>
      <c r="O456" s="36">
        <f>SUM(P456:Q456)</f>
        <v>30000000000</v>
      </c>
      <c r="P456" s="38"/>
      <c r="Q456" s="37">
        <v>30000000000</v>
      </c>
      <c r="R456" s="36">
        <f>SUM(S456:Y456)</f>
        <v>1862046929374.4702</v>
      </c>
      <c r="S456" s="37">
        <v>184823418009.75</v>
      </c>
      <c r="T456" s="37">
        <v>327394619388.29999</v>
      </c>
      <c r="U456" s="37">
        <v>712117892377</v>
      </c>
      <c r="V456" s="37">
        <v>1346242610155.2</v>
      </c>
      <c r="W456" s="37">
        <v>15035491662.219999</v>
      </c>
      <c r="X456" s="37">
        <v>190766285503</v>
      </c>
      <c r="Y456" s="37">
        <v>-914333387721</v>
      </c>
      <c r="Z456" s="36">
        <f>SUM(AA456)</f>
        <v>3641027223</v>
      </c>
      <c r="AA456" s="37">
        <v>3641027223</v>
      </c>
      <c r="AB456" s="36">
        <f>SUM(AC456:AF456)</f>
        <v>318740958474.65997</v>
      </c>
      <c r="AC456" s="38"/>
      <c r="AD456" s="37">
        <v>1198045000</v>
      </c>
      <c r="AE456" s="37">
        <v>5535327332</v>
      </c>
      <c r="AF456" s="37">
        <v>312007586142.65997</v>
      </c>
      <c r="AG456" s="36">
        <f>SUM(AH456)</f>
        <v>0</v>
      </c>
      <c r="AH456" s="38"/>
      <c r="AI456" s="35">
        <f>AJ456+AQ456+AT456</f>
        <v>226588503199.78</v>
      </c>
      <c r="AJ456" s="36">
        <f>SUM(AK456:AP456)</f>
        <v>226588503199.78</v>
      </c>
      <c r="AK456" s="37">
        <v>300015806</v>
      </c>
      <c r="AL456" s="37">
        <v>902777777.77999997</v>
      </c>
      <c r="AM456" s="37">
        <v>125000000000</v>
      </c>
      <c r="AN456" s="38"/>
      <c r="AO456" s="37">
        <v>23336337954</v>
      </c>
      <c r="AP456" s="37">
        <v>77049371662</v>
      </c>
      <c r="AQ456" s="36">
        <f>SUM(AR456:AS456)</f>
        <v>0</v>
      </c>
      <c r="AR456" s="38"/>
      <c r="AS456" s="38"/>
      <c r="AT456" s="36">
        <f>AU456</f>
        <v>0</v>
      </c>
      <c r="AU456" s="38"/>
      <c r="AV456" s="35">
        <f>AW456</f>
        <v>2032922300380.1101</v>
      </c>
      <c r="AW456" s="36">
        <f>SUM(AX456:AY456)</f>
        <v>2032922300380.1101</v>
      </c>
      <c r="AX456" s="37">
        <v>2032922300380.1101</v>
      </c>
      <c r="AY456" s="38"/>
      <c r="AZ456" s="39">
        <f>E456-(AI456+AV456)</f>
        <v>-6.005859375E-2</v>
      </c>
    </row>
    <row r="457" spans="1:52" x14ac:dyDescent="0.25">
      <c r="A457" s="32" t="s">
        <v>933</v>
      </c>
      <c r="B457" s="33" t="s">
        <v>934</v>
      </c>
      <c r="C457" s="34" t="s">
        <v>1150</v>
      </c>
      <c r="D457" s="34" t="s">
        <v>1151</v>
      </c>
      <c r="E457" s="35">
        <f>F457+O457+R457+Z457+AB457+AG457</f>
        <v>1880979452479.7195</v>
      </c>
      <c r="F457" s="36">
        <f>SUM(G457:N457)</f>
        <v>73171662813.220001</v>
      </c>
      <c r="G457" s="37">
        <v>65333467289.120003</v>
      </c>
      <c r="H457" s="38"/>
      <c r="I457" s="37">
        <v>0</v>
      </c>
      <c r="J457" s="38"/>
      <c r="K457" s="38"/>
      <c r="L457" s="38"/>
      <c r="M457" s="37">
        <v>7838195524.1000004</v>
      </c>
      <c r="N457" s="38"/>
      <c r="O457" s="36">
        <f>SUM(P457:Q457)</f>
        <v>13459472799</v>
      </c>
      <c r="P457" s="37">
        <v>500000000</v>
      </c>
      <c r="Q457" s="37">
        <v>12959472799</v>
      </c>
      <c r="R457" s="36">
        <f>SUM(S457:Y457)</f>
        <v>1708820083359.8596</v>
      </c>
      <c r="S457" s="37">
        <v>37864889058.75</v>
      </c>
      <c r="T457" s="37">
        <v>334079832661.82001</v>
      </c>
      <c r="U457" s="37">
        <v>1216222397624.1001</v>
      </c>
      <c r="V457" s="37">
        <v>1099007289905</v>
      </c>
      <c r="W457" s="37">
        <v>1483803013.4000001</v>
      </c>
      <c r="X457" s="37">
        <v>72278206379.089996</v>
      </c>
      <c r="Y457" s="37">
        <v>-1052116335282.3</v>
      </c>
      <c r="Z457" s="36">
        <f>SUM(AA457)</f>
        <v>5598958318</v>
      </c>
      <c r="AA457" s="37">
        <v>5598958318</v>
      </c>
      <c r="AB457" s="36">
        <f>SUM(AC457:AF457)</f>
        <v>79929275189.639999</v>
      </c>
      <c r="AC457" s="37">
        <v>404145000</v>
      </c>
      <c r="AD457" s="38"/>
      <c r="AE457" s="37">
        <v>6333886196</v>
      </c>
      <c r="AF457" s="37">
        <v>73191243993.639999</v>
      </c>
      <c r="AG457" s="36">
        <f>SUM(AH457)</f>
        <v>0</v>
      </c>
      <c r="AH457" s="38"/>
      <c r="AI457" s="35">
        <f>AJ457+AQ457+AT457</f>
        <v>1944191714</v>
      </c>
      <c r="AJ457" s="36">
        <f>SUM(AK457:AP457)</f>
        <v>778288242</v>
      </c>
      <c r="AK457" s="37">
        <v>375473706</v>
      </c>
      <c r="AL457" s="38"/>
      <c r="AM457" s="38"/>
      <c r="AN457" s="38"/>
      <c r="AO457" s="37">
        <v>390288536</v>
      </c>
      <c r="AP457" s="37">
        <v>12526000</v>
      </c>
      <c r="AQ457" s="36">
        <f>SUM(AR457:AS457)</f>
        <v>1165903472</v>
      </c>
      <c r="AR457" s="38"/>
      <c r="AS457" s="37">
        <v>1165903472</v>
      </c>
      <c r="AT457" s="36">
        <f>AU457</f>
        <v>0</v>
      </c>
      <c r="AU457" s="37"/>
      <c r="AV457" s="35">
        <f>AW457</f>
        <v>1879035260765.8999</v>
      </c>
      <c r="AW457" s="36">
        <f>SUM(AX457:AY457)</f>
        <v>1879035260765.8999</v>
      </c>
      <c r="AX457" s="37">
        <v>1879035260765.8999</v>
      </c>
      <c r="AY457" s="38"/>
      <c r="AZ457" s="39">
        <f>E457-(AI457+AV457)</f>
        <v>-0.180419921875</v>
      </c>
    </row>
    <row r="458" spans="1:52" x14ac:dyDescent="0.25">
      <c r="A458" s="32" t="s">
        <v>935</v>
      </c>
      <c r="B458" s="33" t="s">
        <v>936</v>
      </c>
      <c r="C458" s="34" t="s">
        <v>1150</v>
      </c>
      <c r="D458" s="34" t="s">
        <v>1151</v>
      </c>
      <c r="E458" s="35">
        <f>F458+O458+R458+Z458+AB458+AG458</f>
        <v>3116286458728.0703</v>
      </c>
      <c r="F458" s="36">
        <f>SUM(G458:N458)</f>
        <v>143810096367.19998</v>
      </c>
      <c r="G458" s="37">
        <v>104797060377.95999</v>
      </c>
      <c r="H458" s="38"/>
      <c r="I458" s="37">
        <v>16049048988</v>
      </c>
      <c r="J458" s="38"/>
      <c r="K458" s="38"/>
      <c r="L458" s="37">
        <v>2980717709</v>
      </c>
      <c r="M458" s="37">
        <v>19983269292.239998</v>
      </c>
      <c r="N458" s="38"/>
      <c r="O458" s="36">
        <f>SUM(P458:Q458)</f>
        <v>61500000000</v>
      </c>
      <c r="P458" s="38"/>
      <c r="Q458" s="37">
        <v>61500000000</v>
      </c>
      <c r="R458" s="36">
        <f>SUM(S458:Y458)</f>
        <v>2292149644702.8701</v>
      </c>
      <c r="S458" s="37">
        <v>49418954200</v>
      </c>
      <c r="T458" s="37">
        <v>340810671872</v>
      </c>
      <c r="U458" s="37">
        <v>1728305235916.55</v>
      </c>
      <c r="V458" s="37">
        <v>1274886165706.48</v>
      </c>
      <c r="W458" s="37">
        <v>67026778484</v>
      </c>
      <c r="X458" s="37">
        <v>72718578838</v>
      </c>
      <c r="Y458" s="37">
        <v>-1241016740314.1599</v>
      </c>
      <c r="Z458" s="36">
        <f>SUM(AA458)</f>
        <v>0</v>
      </c>
      <c r="AA458" s="38"/>
      <c r="AB458" s="36">
        <f>SUM(AC458:AF458)</f>
        <v>618826717658</v>
      </c>
      <c r="AC458" s="38"/>
      <c r="AD458" s="38"/>
      <c r="AE458" s="37">
        <v>37846678800</v>
      </c>
      <c r="AF458" s="37">
        <v>580980038858</v>
      </c>
      <c r="AG458" s="36">
        <f>SUM(AH458)</f>
        <v>0</v>
      </c>
      <c r="AH458" s="38"/>
      <c r="AI458" s="35">
        <f>AJ458+AQ458+AT458</f>
        <v>603401180</v>
      </c>
      <c r="AJ458" s="36">
        <f>SUM(AK458:AP458)</f>
        <v>603401180</v>
      </c>
      <c r="AK458" s="37">
        <v>276202676</v>
      </c>
      <c r="AL458" s="38"/>
      <c r="AM458" s="38"/>
      <c r="AN458" s="38"/>
      <c r="AO458" s="37">
        <v>4913291</v>
      </c>
      <c r="AP458" s="37">
        <v>322285213</v>
      </c>
      <c r="AQ458" s="36">
        <f>SUM(AR458:AS458)</f>
        <v>0</v>
      </c>
      <c r="AR458" s="38"/>
      <c r="AS458" s="38"/>
      <c r="AT458" s="36">
        <f>AU458</f>
        <v>0</v>
      </c>
      <c r="AU458" s="38"/>
      <c r="AV458" s="35">
        <f>AW458</f>
        <v>3115683057548.0698</v>
      </c>
      <c r="AW458" s="36">
        <f>SUM(AX458:AY458)</f>
        <v>3115683057548.0698</v>
      </c>
      <c r="AX458" s="37">
        <v>3115683057548.0698</v>
      </c>
      <c r="AY458" s="38"/>
      <c r="AZ458" s="39">
        <f>E458-(AI458+AV458)</f>
        <v>0</v>
      </c>
    </row>
    <row r="459" spans="1:52" x14ac:dyDescent="0.25">
      <c r="A459" s="32" t="s">
        <v>937</v>
      </c>
      <c r="B459" s="33" t="s">
        <v>938</v>
      </c>
      <c r="C459" s="34" t="s">
        <v>1150</v>
      </c>
      <c r="D459" s="34" t="s">
        <v>1151</v>
      </c>
      <c r="E459" s="35">
        <f>F459+O459+R459+Z459+AB459+AG459</f>
        <v>2484513175626.3003</v>
      </c>
      <c r="F459" s="36">
        <f>SUM(G459:N459)</f>
        <v>102145552327.39999</v>
      </c>
      <c r="G459" s="37">
        <v>89564841262.399994</v>
      </c>
      <c r="H459" s="38"/>
      <c r="I459" s="37">
        <v>3500973538</v>
      </c>
      <c r="J459" s="38"/>
      <c r="K459" s="38"/>
      <c r="L459" s="38"/>
      <c r="M459" s="37">
        <v>9079737527</v>
      </c>
      <c r="N459" s="38"/>
      <c r="O459" s="36">
        <f>SUM(P459:Q459)</f>
        <v>38155518790</v>
      </c>
      <c r="P459" s="38"/>
      <c r="Q459" s="37">
        <v>38155518790</v>
      </c>
      <c r="R459" s="36">
        <f>SUM(S459:Y459)</f>
        <v>1875073654485.8503</v>
      </c>
      <c r="S459" s="37">
        <v>122524254807</v>
      </c>
      <c r="T459" s="37">
        <v>245887995597.98999</v>
      </c>
      <c r="U459" s="37">
        <v>1122276199676</v>
      </c>
      <c r="V459" s="37">
        <v>1376158198662</v>
      </c>
      <c r="W459" s="37">
        <v>17890496089</v>
      </c>
      <c r="X459" s="37">
        <v>228678959725</v>
      </c>
      <c r="Y459" s="37">
        <v>-1238342450071.1399</v>
      </c>
      <c r="Z459" s="36">
        <f>SUM(AA459)</f>
        <v>0</v>
      </c>
      <c r="AA459" s="38"/>
      <c r="AB459" s="36">
        <f>SUM(AC459:AF459)</f>
        <v>469138450023.04999</v>
      </c>
      <c r="AC459" s="38"/>
      <c r="AD459" s="38"/>
      <c r="AE459" s="37">
        <v>802436000</v>
      </c>
      <c r="AF459" s="37">
        <v>468336014023.04999</v>
      </c>
      <c r="AG459" s="36">
        <f>SUM(AH459)</f>
        <v>0</v>
      </c>
      <c r="AH459" s="38"/>
      <c r="AI459" s="35">
        <f>AJ459+AQ459+AT459</f>
        <v>42055541737</v>
      </c>
      <c r="AJ459" s="36">
        <f>SUM(AK459:AP459)</f>
        <v>42055541737</v>
      </c>
      <c r="AK459" s="37">
        <v>293154856</v>
      </c>
      <c r="AL459" s="38"/>
      <c r="AM459" s="38"/>
      <c r="AN459" s="38"/>
      <c r="AO459" s="38"/>
      <c r="AP459" s="37">
        <v>41762386881</v>
      </c>
      <c r="AQ459" s="36">
        <f>SUM(AR459:AS459)</f>
        <v>0</v>
      </c>
      <c r="AR459" s="38"/>
      <c r="AS459" s="38"/>
      <c r="AT459" s="36">
        <f>AU459</f>
        <v>0</v>
      </c>
      <c r="AU459" s="38"/>
      <c r="AV459" s="35">
        <f>AW459</f>
        <v>2451660624517.2998</v>
      </c>
      <c r="AW459" s="36">
        <f>SUM(AX459:AY459)</f>
        <v>2451660624517.2998</v>
      </c>
      <c r="AX459" s="37">
        <v>2451660624517.2998</v>
      </c>
      <c r="AY459" s="38"/>
      <c r="AZ459" s="39">
        <f>E459-(AI459+AV459)</f>
        <v>-9202990627.9995117</v>
      </c>
    </row>
    <row r="460" spans="1:52" x14ac:dyDescent="0.25">
      <c r="A460" s="32" t="s">
        <v>939</v>
      </c>
      <c r="B460" s="33" t="s">
        <v>940</v>
      </c>
      <c r="C460" s="34" t="s">
        <v>1150</v>
      </c>
      <c r="D460" s="34" t="s">
        <v>1151</v>
      </c>
      <c r="E460" s="35">
        <f>F460+O460+R460+Z460+AB460+AG460</f>
        <v>3751532907551.3794</v>
      </c>
      <c r="F460" s="36">
        <f>SUM(G460:N460)</f>
        <v>180146131078.09</v>
      </c>
      <c r="G460" s="37">
        <v>119510897942.412</v>
      </c>
      <c r="H460" s="38"/>
      <c r="I460" s="37">
        <v>12626974600.927999</v>
      </c>
      <c r="J460" s="38"/>
      <c r="K460" s="38"/>
      <c r="L460" s="37">
        <v>19649240057.150002</v>
      </c>
      <c r="M460" s="37">
        <v>28359018477.599998</v>
      </c>
      <c r="N460" s="38"/>
      <c r="O460" s="36">
        <f>SUM(P460:Q460)</f>
        <v>43468395366</v>
      </c>
      <c r="P460" s="38"/>
      <c r="Q460" s="37">
        <v>43468395366</v>
      </c>
      <c r="R460" s="36">
        <f>SUM(S460:Y460)</f>
        <v>2935655559484.1797</v>
      </c>
      <c r="S460" s="37">
        <v>167093710576</v>
      </c>
      <c r="T460" s="37">
        <v>367086279350.84998</v>
      </c>
      <c r="U460" s="37">
        <v>1120839673414.1001</v>
      </c>
      <c r="V460" s="37">
        <v>2758117954159</v>
      </c>
      <c r="W460" s="37">
        <v>27976992693</v>
      </c>
      <c r="X460" s="37">
        <v>135677034754.85001</v>
      </c>
      <c r="Y460" s="37">
        <v>-1641136085463.6199</v>
      </c>
      <c r="Z460" s="36">
        <f>SUM(AA460)</f>
        <v>0</v>
      </c>
      <c r="AA460" s="38"/>
      <c r="AB460" s="36">
        <f>SUM(AC460:AF460)</f>
        <v>592262821623.10999</v>
      </c>
      <c r="AC460" s="38"/>
      <c r="AD460" s="38"/>
      <c r="AE460" s="37">
        <v>1285000000</v>
      </c>
      <c r="AF460" s="37">
        <v>590977821623.10999</v>
      </c>
      <c r="AG460" s="36">
        <f>SUM(AH460)</f>
        <v>0</v>
      </c>
      <c r="AH460" s="38"/>
      <c r="AI460" s="35">
        <f>AJ460+AQ460+AT460</f>
        <v>1857955766.45</v>
      </c>
      <c r="AJ460" s="36">
        <f>SUM(AK460:AP460)</f>
        <v>1857955766.45</v>
      </c>
      <c r="AK460" s="37">
        <v>264162843.44999999</v>
      </c>
      <c r="AL460" s="38"/>
      <c r="AM460" s="38"/>
      <c r="AN460" s="38"/>
      <c r="AO460" s="37">
        <v>1390592387</v>
      </c>
      <c r="AP460" s="37">
        <v>203200536</v>
      </c>
      <c r="AQ460" s="36">
        <f>SUM(AR460:AS460)</f>
        <v>0</v>
      </c>
      <c r="AR460" s="38"/>
      <c r="AS460" s="38"/>
      <c r="AT460" s="36">
        <f>AU460</f>
        <v>0</v>
      </c>
      <c r="AU460" s="38"/>
      <c r="AV460" s="35">
        <f>AW460</f>
        <v>3749674951785</v>
      </c>
      <c r="AW460" s="36">
        <f>SUM(AX460:AY460)</f>
        <v>3749674951785</v>
      </c>
      <c r="AX460" s="37">
        <v>3749674951785</v>
      </c>
      <c r="AY460" s="38"/>
      <c r="AZ460" s="39">
        <f>E460-(AI460+AV460)</f>
        <v>-7.080078125E-2</v>
      </c>
    </row>
    <row r="461" spans="1:52" x14ac:dyDescent="0.25">
      <c r="A461" s="32" t="s">
        <v>941</v>
      </c>
      <c r="B461" s="33" t="s">
        <v>942</v>
      </c>
      <c r="C461" s="34" t="s">
        <v>1150</v>
      </c>
      <c r="D461" s="34" t="s">
        <v>1151</v>
      </c>
      <c r="E461" s="35">
        <f>F461+O461+R461+Z461+AB461+AG461</f>
        <v>2839008637304.6104</v>
      </c>
      <c r="F461" s="36">
        <f>SUM(G461:N461)</f>
        <v>259985670207.16</v>
      </c>
      <c r="G461" s="37">
        <v>107202896658</v>
      </c>
      <c r="H461" s="38"/>
      <c r="I461" s="37">
        <v>14697320533.16</v>
      </c>
      <c r="J461" s="38"/>
      <c r="K461" s="38"/>
      <c r="L461" s="38"/>
      <c r="M461" s="37">
        <v>138085453016</v>
      </c>
      <c r="N461" s="38"/>
      <c r="O461" s="36">
        <f>SUM(P461:Q461)</f>
        <v>35140000000</v>
      </c>
      <c r="P461" s="37">
        <v>640000000</v>
      </c>
      <c r="Q461" s="37">
        <v>34500000000</v>
      </c>
      <c r="R461" s="36">
        <f>SUM(S461:Y461)</f>
        <v>2287263575059.73</v>
      </c>
      <c r="S461" s="37">
        <v>214105011800</v>
      </c>
      <c r="T461" s="37">
        <v>542481924885.21997</v>
      </c>
      <c r="U461" s="37">
        <v>1011157243600</v>
      </c>
      <c r="V461" s="37">
        <v>1633556876324.3</v>
      </c>
      <c r="W461" s="37">
        <v>30445638395.709999</v>
      </c>
      <c r="X461" s="37">
        <v>66016319216</v>
      </c>
      <c r="Y461" s="37">
        <v>-1210499439161.5</v>
      </c>
      <c r="Z461" s="36">
        <f>SUM(AA461)</f>
        <v>0</v>
      </c>
      <c r="AA461" s="38"/>
      <c r="AB461" s="36">
        <f>SUM(AC461:AF461)</f>
        <v>256619392037.72</v>
      </c>
      <c r="AC461" s="38"/>
      <c r="AD461" s="38"/>
      <c r="AE461" s="37">
        <v>496441000</v>
      </c>
      <c r="AF461" s="37">
        <v>256122951037.72</v>
      </c>
      <c r="AG461" s="36">
        <f>SUM(AH461)</f>
        <v>0</v>
      </c>
      <c r="AH461" s="38"/>
      <c r="AI461" s="35">
        <f>AJ461+AQ461+AT461</f>
        <v>71024036271</v>
      </c>
      <c r="AJ461" s="36">
        <f>SUM(AK461:AP461)</f>
        <v>71024036271</v>
      </c>
      <c r="AK461" s="38"/>
      <c r="AL461" s="38"/>
      <c r="AM461" s="38"/>
      <c r="AN461" s="38"/>
      <c r="AO461" s="37">
        <v>71024036271</v>
      </c>
      <c r="AP461" s="38"/>
      <c r="AQ461" s="36">
        <f>SUM(AR461:AS461)</f>
        <v>0</v>
      </c>
      <c r="AR461" s="38"/>
      <c r="AS461" s="38"/>
      <c r="AT461" s="36">
        <f>AU461</f>
        <v>0</v>
      </c>
      <c r="AU461" s="38"/>
      <c r="AV461" s="35">
        <f>AW461</f>
        <v>2767984601033.6001</v>
      </c>
      <c r="AW461" s="36">
        <f>SUM(AX461:AY461)</f>
        <v>2767984601033.6001</v>
      </c>
      <c r="AX461" s="37">
        <v>2767984601033.6001</v>
      </c>
      <c r="AY461" s="38"/>
      <c r="AZ461" s="39">
        <f>E461-(AI461+AV461)</f>
        <v>1.025390625E-2</v>
      </c>
    </row>
    <row r="462" spans="1:52" x14ac:dyDescent="0.25">
      <c r="A462" s="32" t="s">
        <v>943</v>
      </c>
      <c r="B462" s="33" t="s">
        <v>944</v>
      </c>
      <c r="C462" s="34" t="s">
        <v>1150</v>
      </c>
      <c r="D462" s="34" t="s">
        <v>1151</v>
      </c>
      <c r="E462" s="35">
        <f>F462+O462+R462+Z462+AB462+AG462</f>
        <v>2618627092612.3398</v>
      </c>
      <c r="F462" s="36">
        <f>SUM(G462:N462)</f>
        <v>101794967780.89999</v>
      </c>
      <c r="G462" s="37">
        <v>23445423231.299999</v>
      </c>
      <c r="H462" s="38"/>
      <c r="I462" s="37">
        <v>13981161772.199999</v>
      </c>
      <c r="J462" s="38"/>
      <c r="K462" s="38"/>
      <c r="L462" s="37">
        <v>248054008.33000001</v>
      </c>
      <c r="M462" s="37">
        <v>64120328769.07</v>
      </c>
      <c r="N462" s="38"/>
      <c r="O462" s="36">
        <f>SUM(P462:Q462)</f>
        <v>44000000000</v>
      </c>
      <c r="P462" s="38"/>
      <c r="Q462" s="37">
        <v>44000000000</v>
      </c>
      <c r="R462" s="36">
        <f>SUM(S462:Y462)</f>
        <v>2362023900852.8799</v>
      </c>
      <c r="S462" s="37">
        <v>63896907978</v>
      </c>
      <c r="T462" s="37">
        <v>394305113431.88</v>
      </c>
      <c r="U462" s="37">
        <v>1287578393402.8999</v>
      </c>
      <c r="V462" s="37">
        <v>1417067897685.3</v>
      </c>
      <c r="W462" s="37">
        <v>51994440934.550003</v>
      </c>
      <c r="X462" s="37">
        <v>101507835963.39999</v>
      </c>
      <c r="Y462" s="37">
        <v>-954326688543.15002</v>
      </c>
      <c r="Z462" s="36">
        <f>SUM(AA462)</f>
        <v>0</v>
      </c>
      <c r="AA462" s="38"/>
      <c r="AB462" s="36">
        <f>SUM(AC462:AF462)</f>
        <v>110808223978.56</v>
      </c>
      <c r="AC462" s="38"/>
      <c r="AD462" s="37">
        <v>13164219614.65</v>
      </c>
      <c r="AE462" s="37">
        <v>808257500</v>
      </c>
      <c r="AF462" s="37">
        <v>96835746863.910004</v>
      </c>
      <c r="AG462" s="36">
        <f>SUM(AH462)</f>
        <v>0</v>
      </c>
      <c r="AH462" s="38"/>
      <c r="AI462" s="35">
        <f>AJ462+AQ462+AT462</f>
        <v>102786555353.91</v>
      </c>
      <c r="AJ462" s="36">
        <f>SUM(AK462:AP462)</f>
        <v>102786555353.91</v>
      </c>
      <c r="AK462" s="37">
        <v>270851965</v>
      </c>
      <c r="AL462" s="38"/>
      <c r="AM462" s="38"/>
      <c r="AN462" s="37">
        <v>84900000</v>
      </c>
      <c r="AO462" s="37">
        <v>94874800680.910004</v>
      </c>
      <c r="AP462" s="37">
        <v>7556002708</v>
      </c>
      <c r="AQ462" s="36">
        <f>SUM(AR462:AS462)</f>
        <v>0</v>
      </c>
      <c r="AR462" s="38"/>
      <c r="AS462" s="38"/>
      <c r="AT462" s="36">
        <f>AU462</f>
        <v>0</v>
      </c>
      <c r="AU462" s="38"/>
      <c r="AV462" s="35">
        <f>AW462</f>
        <v>2515840537258.3999</v>
      </c>
      <c r="AW462" s="36">
        <f>SUM(AX462:AY462)</f>
        <v>2515840537258.3999</v>
      </c>
      <c r="AX462" s="37">
        <v>2515840537258.3999</v>
      </c>
      <c r="AY462" s="38"/>
      <c r="AZ462" s="39">
        <f>E462-(AI462+AV462)</f>
        <v>2.978515625E-2</v>
      </c>
    </row>
    <row r="463" spans="1:52" x14ac:dyDescent="0.25">
      <c r="A463" s="32" t="s">
        <v>945</v>
      </c>
      <c r="B463" s="33" t="s">
        <v>946</v>
      </c>
      <c r="C463" s="34" t="s">
        <v>1184</v>
      </c>
      <c r="D463" s="34" t="s">
        <v>1154</v>
      </c>
      <c r="E463" s="41">
        <f>F463+O463+R463+Z463+AB463+AG463</f>
        <v>2129913956664.6094</v>
      </c>
      <c r="F463" s="42">
        <f>SUM(G463:N463)</f>
        <v>44495130084.679993</v>
      </c>
      <c r="G463" s="43">
        <v>31117242044.540001</v>
      </c>
      <c r="H463" s="43"/>
      <c r="I463" s="43">
        <v>5300020645.1300001</v>
      </c>
      <c r="J463" s="43">
        <v>39304545</v>
      </c>
      <c r="K463" s="43">
        <v>-250416115.90000001</v>
      </c>
      <c r="L463" s="43"/>
      <c r="M463" s="43">
        <v>8288978965.9099998</v>
      </c>
      <c r="N463" s="43"/>
      <c r="O463" s="42">
        <f>SUM(P463:Q463)</f>
        <v>30551367359</v>
      </c>
      <c r="P463" s="43"/>
      <c r="Q463" s="43">
        <v>30551367359</v>
      </c>
      <c r="R463" s="42">
        <f>SUM(S463:Y463)</f>
        <v>1950356859630.9194</v>
      </c>
      <c r="S463" s="43">
        <v>90443066395</v>
      </c>
      <c r="T463" s="43">
        <v>487392821086.62</v>
      </c>
      <c r="U463" s="43">
        <v>871144059195.71997</v>
      </c>
      <c r="V463" s="43">
        <v>1297204619583.1399</v>
      </c>
      <c r="W463" s="43">
        <v>61058450942</v>
      </c>
      <c r="X463" s="43">
        <v>133571009688</v>
      </c>
      <c r="Y463" s="43">
        <v>-990457167259.56006</v>
      </c>
      <c r="Z463" s="42">
        <f>SUM(AA463)</f>
        <v>0</v>
      </c>
      <c r="AA463" s="43"/>
      <c r="AB463" s="42">
        <f>SUM(AC463:AF463)</f>
        <v>104510599590.00999</v>
      </c>
      <c r="AC463" s="43"/>
      <c r="AD463" s="43"/>
      <c r="AE463" s="43"/>
      <c r="AF463" s="43">
        <v>104510599590.00999</v>
      </c>
      <c r="AG463" s="42">
        <f>SUM(AH463)</f>
        <v>0</v>
      </c>
      <c r="AH463" s="43"/>
      <c r="AI463" s="41">
        <f>AJ463+AQ463+AT463</f>
        <v>230702390708.53</v>
      </c>
      <c r="AJ463" s="42">
        <f>SUM(AK463:AP463)</f>
        <v>39005724042.529999</v>
      </c>
      <c r="AK463" s="43">
        <v>6073694604.5299997</v>
      </c>
      <c r="AL463" s="43"/>
      <c r="AM463" s="43"/>
      <c r="AN463" s="43"/>
      <c r="AO463" s="43"/>
      <c r="AP463" s="43">
        <v>32932029438</v>
      </c>
      <c r="AQ463" s="42">
        <f>SUM(AR463:AS463)</f>
        <v>191696666666</v>
      </c>
      <c r="AR463" s="43">
        <v>191696666666</v>
      </c>
      <c r="AS463" s="43"/>
      <c r="AT463" s="42">
        <f>AU463</f>
        <v>0</v>
      </c>
      <c r="AU463" s="43"/>
      <c r="AV463" s="41">
        <f>AW463</f>
        <v>1899211565956.0801</v>
      </c>
      <c r="AW463" s="42">
        <f>SUM(AX463:AY463)</f>
        <v>1899211565956.0801</v>
      </c>
      <c r="AX463" s="43">
        <v>1899211565956.0801</v>
      </c>
      <c r="AY463" s="43"/>
      <c r="AZ463" s="39">
        <f>E463-(AI463+AV463)</f>
        <v>0</v>
      </c>
    </row>
    <row r="464" spans="1:52" x14ac:dyDescent="0.25">
      <c r="A464" s="32" t="s">
        <v>947</v>
      </c>
      <c r="B464" s="33" t="s">
        <v>948</v>
      </c>
      <c r="C464" s="34" t="s">
        <v>1150</v>
      </c>
      <c r="D464" s="34" t="s">
        <v>1151</v>
      </c>
      <c r="E464" s="35">
        <f>F464+O464+R464+Z464+AB464+AG464</f>
        <v>2181749149463.3545</v>
      </c>
      <c r="F464" s="36">
        <f>SUM(G464:N464)</f>
        <v>86807959277.739197</v>
      </c>
      <c r="G464" s="37">
        <v>49990385948</v>
      </c>
      <c r="H464" s="38"/>
      <c r="I464" s="37">
        <v>28973489209.200001</v>
      </c>
      <c r="J464" s="38"/>
      <c r="K464" s="38"/>
      <c r="L464" s="37">
        <v>199493490.91249999</v>
      </c>
      <c r="M464" s="37">
        <v>7644590629.6267004</v>
      </c>
      <c r="N464" s="38"/>
      <c r="O464" s="36">
        <f>SUM(P464:Q464)</f>
        <v>24325000000</v>
      </c>
      <c r="P464" s="38"/>
      <c r="Q464" s="37">
        <v>24325000000</v>
      </c>
      <c r="R464" s="36">
        <f>SUM(S464:Y464)</f>
        <v>1898807102923.5652</v>
      </c>
      <c r="S464" s="37">
        <v>198503344897.46399</v>
      </c>
      <c r="T464" s="37">
        <v>397703181433.21863</v>
      </c>
      <c r="U464" s="37">
        <v>812101780045.66003</v>
      </c>
      <c r="V464" s="37">
        <v>1151364420368.8181</v>
      </c>
      <c r="W464" s="37">
        <v>7820171796.5200005</v>
      </c>
      <c r="X464" s="37">
        <v>215318669934.72</v>
      </c>
      <c r="Y464" s="37">
        <v>-884004465552.83618</v>
      </c>
      <c r="Z464" s="36">
        <f>SUM(AA464)</f>
        <v>0</v>
      </c>
      <c r="AA464" s="38"/>
      <c r="AB464" s="36">
        <f>SUM(AC464:AF464)</f>
        <v>171809087262.05002</v>
      </c>
      <c r="AC464" s="37">
        <v>1186871542</v>
      </c>
      <c r="AD464" s="38"/>
      <c r="AE464" s="37">
        <v>16561903250.73</v>
      </c>
      <c r="AF464" s="37">
        <v>154060312469.32001</v>
      </c>
      <c r="AG464" s="36">
        <f>SUM(AH464)</f>
        <v>0</v>
      </c>
      <c r="AH464" s="38"/>
      <c r="AI464" s="35">
        <f>AJ464+AQ464+AT464</f>
        <v>29125644238.338001</v>
      </c>
      <c r="AJ464" s="36">
        <f>SUM(AK464:AP464)</f>
        <v>29125644238.338001</v>
      </c>
      <c r="AK464" s="37">
        <v>3773515347</v>
      </c>
      <c r="AL464" s="38"/>
      <c r="AM464" s="38"/>
      <c r="AN464" s="38"/>
      <c r="AO464" s="37">
        <v>494664000</v>
      </c>
      <c r="AP464" s="37">
        <v>24857464891.338001</v>
      </c>
      <c r="AQ464" s="36">
        <f>SUM(AR464:AS464)</f>
        <v>0</v>
      </c>
      <c r="AR464" s="38"/>
      <c r="AS464" s="38"/>
      <c r="AT464" s="36">
        <f>AU464</f>
        <v>0</v>
      </c>
      <c r="AU464" s="38"/>
      <c r="AV464" s="35">
        <f>AW464</f>
        <v>2152623505225.0156</v>
      </c>
      <c r="AW464" s="36">
        <f>SUM(AX464:AY464)</f>
        <v>2152623505225.0156</v>
      </c>
      <c r="AX464" s="37">
        <v>2152623505225.0156</v>
      </c>
      <c r="AY464" s="38"/>
      <c r="AZ464" s="39">
        <f>E464-(AI464+AV464)</f>
        <v>0</v>
      </c>
    </row>
    <row r="465" spans="1:52" x14ac:dyDescent="0.25">
      <c r="A465" s="32" t="s">
        <v>949</v>
      </c>
      <c r="B465" s="33" t="s">
        <v>950</v>
      </c>
      <c r="C465" s="34" t="s">
        <v>1150</v>
      </c>
      <c r="D465" s="34" t="s">
        <v>1151</v>
      </c>
      <c r="E465" s="35">
        <f>F465+O465+R465+Z465+AB465+AG465</f>
        <v>2482866982645.6997</v>
      </c>
      <c r="F465" s="36">
        <f>SUM(G465:N465)</f>
        <v>10725774052.58</v>
      </c>
      <c r="G465" s="37">
        <v>5875161549.5799999</v>
      </c>
      <c r="H465" s="38"/>
      <c r="I465" s="37">
        <v>2155800</v>
      </c>
      <c r="J465" s="38"/>
      <c r="K465" s="38"/>
      <c r="L465" s="38"/>
      <c r="M465" s="37">
        <v>4848456703</v>
      </c>
      <c r="N465" s="38"/>
      <c r="O465" s="36">
        <f>SUM(P465:Q465)</f>
        <v>26000000000</v>
      </c>
      <c r="P465" s="38"/>
      <c r="Q465" s="37">
        <v>26000000000</v>
      </c>
      <c r="R465" s="36">
        <f>SUM(S465:Y465)</f>
        <v>1722297401981.5098</v>
      </c>
      <c r="S465" s="37">
        <v>41154475350</v>
      </c>
      <c r="T465" s="37">
        <v>370368088601.85999</v>
      </c>
      <c r="U465" s="37">
        <v>985501056420</v>
      </c>
      <c r="V465" s="37">
        <v>1843805541879</v>
      </c>
      <c r="W465" s="37">
        <v>17820041000</v>
      </c>
      <c r="X465" s="37">
        <v>60247954730</v>
      </c>
      <c r="Y465" s="37">
        <v>-1596599755999.3501</v>
      </c>
      <c r="Z465" s="36">
        <f>SUM(AA465)</f>
        <v>0</v>
      </c>
      <c r="AA465" s="38"/>
      <c r="AB465" s="36">
        <f>SUM(AC465:AF465)</f>
        <v>723843806611.60999</v>
      </c>
      <c r="AC465" s="38"/>
      <c r="AD465" s="38"/>
      <c r="AE465" s="37">
        <v>5443070000</v>
      </c>
      <c r="AF465" s="37">
        <v>718400736611.60999</v>
      </c>
      <c r="AG465" s="36">
        <f>SUM(AH465)</f>
        <v>0</v>
      </c>
      <c r="AH465" s="38"/>
      <c r="AI465" s="35">
        <f>AJ465+AQ465+AT465</f>
        <v>74813262708.399994</v>
      </c>
      <c r="AJ465" s="36">
        <f>SUM(AK465:AP465)</f>
        <v>74813262708.399994</v>
      </c>
      <c r="AK465" s="37">
        <v>1771318265.4000001</v>
      </c>
      <c r="AL465" s="37">
        <v>3305555560</v>
      </c>
      <c r="AM465" s="37">
        <v>60000000000</v>
      </c>
      <c r="AN465" s="38"/>
      <c r="AO465" s="37">
        <v>9736388883</v>
      </c>
      <c r="AP465" s="38"/>
      <c r="AQ465" s="36">
        <f>SUM(AR465:AS465)</f>
        <v>0</v>
      </c>
      <c r="AR465" s="38"/>
      <c r="AS465" s="38"/>
      <c r="AT465" s="36">
        <f>AU465</f>
        <v>0</v>
      </c>
      <c r="AU465" s="38"/>
      <c r="AV465" s="35">
        <f>AW465</f>
        <v>2408053719937.2998</v>
      </c>
      <c r="AW465" s="36">
        <f>SUM(AX465:AY465)</f>
        <v>2408053719937.2998</v>
      </c>
      <c r="AX465" s="37">
        <v>2408053719937.2998</v>
      </c>
      <c r="AY465" s="38"/>
      <c r="AZ465" s="39">
        <f>E465-(AI465+AV465)</f>
        <v>0</v>
      </c>
    </row>
    <row r="466" spans="1:52" x14ac:dyDescent="0.25">
      <c r="A466" s="32" t="s">
        <v>951</v>
      </c>
      <c r="B466" s="33" t="s">
        <v>952</v>
      </c>
      <c r="C466" s="34" t="s">
        <v>1150</v>
      </c>
      <c r="D466" s="34" t="s">
        <v>1151</v>
      </c>
      <c r="E466" s="35">
        <f>F466+O466+R466+Z466+AB466+AG466</f>
        <v>2200863938967.0498</v>
      </c>
      <c r="F466" s="36">
        <f>SUM(G466:N466)</f>
        <v>107224024083</v>
      </c>
      <c r="G466" s="37">
        <v>104825220603</v>
      </c>
      <c r="H466" s="38"/>
      <c r="I466" s="37">
        <v>31181252</v>
      </c>
      <c r="J466" s="38"/>
      <c r="K466" s="38"/>
      <c r="L466" s="38"/>
      <c r="M466" s="37">
        <v>2367622228</v>
      </c>
      <c r="N466" s="38"/>
      <c r="O466" s="36">
        <f>SUM(P466:Q466)</f>
        <v>5183789120</v>
      </c>
      <c r="P466" s="38"/>
      <c r="Q466" s="37">
        <v>5183789120</v>
      </c>
      <c r="R466" s="36">
        <f>SUM(S466:Y466)</f>
        <v>1602566552252.6799</v>
      </c>
      <c r="S466" s="37">
        <v>63032128612</v>
      </c>
      <c r="T466" s="37">
        <v>322190347231</v>
      </c>
      <c r="U466" s="37">
        <v>1170573396809.8</v>
      </c>
      <c r="V466" s="37">
        <v>1296556804635</v>
      </c>
      <c r="W466" s="37">
        <v>10503561842.18</v>
      </c>
      <c r="X466" s="37">
        <v>91832511730</v>
      </c>
      <c r="Y466" s="37">
        <v>-1352122198607.3</v>
      </c>
      <c r="Z466" s="36">
        <f>SUM(AA466)</f>
        <v>0</v>
      </c>
      <c r="AA466" s="38"/>
      <c r="AB466" s="36">
        <f>SUM(AC466:AF466)</f>
        <v>485889573511.37</v>
      </c>
      <c r="AC466" s="38"/>
      <c r="AD466" s="38"/>
      <c r="AE466" s="37">
        <v>16772992354.049999</v>
      </c>
      <c r="AF466" s="37">
        <v>469116581157.32001</v>
      </c>
      <c r="AG466" s="36">
        <f>SUM(AH466)</f>
        <v>0</v>
      </c>
      <c r="AH466" s="38"/>
      <c r="AI466" s="35">
        <f>AJ466+AQ466+AT466</f>
        <v>494498950</v>
      </c>
      <c r="AJ466" s="36">
        <f>SUM(AK466:AP466)</f>
        <v>494498950</v>
      </c>
      <c r="AK466" s="37">
        <v>494498950</v>
      </c>
      <c r="AL466" s="38"/>
      <c r="AM466" s="38"/>
      <c r="AN466" s="38"/>
      <c r="AO466" s="38"/>
      <c r="AP466" s="38"/>
      <c r="AQ466" s="36">
        <f>SUM(AR466:AS466)</f>
        <v>0</v>
      </c>
      <c r="AR466" s="38"/>
      <c r="AS466" s="38"/>
      <c r="AT466" s="36">
        <f>AU466</f>
        <v>0</v>
      </c>
      <c r="AU466" s="38"/>
      <c r="AV466" s="35">
        <f>AW466</f>
        <v>2200369440017</v>
      </c>
      <c r="AW466" s="36">
        <f>SUM(AX466:AY466)</f>
        <v>2200369440017</v>
      </c>
      <c r="AX466" s="37">
        <v>2200369440017</v>
      </c>
      <c r="AY466" s="38"/>
      <c r="AZ466" s="39">
        <f>E466-(AI466+AV466)</f>
        <v>4.98046875E-2</v>
      </c>
    </row>
    <row r="467" spans="1:52" x14ac:dyDescent="0.25">
      <c r="A467" s="32" t="s">
        <v>953</v>
      </c>
      <c r="B467" s="33" t="s">
        <v>954</v>
      </c>
      <c r="C467" s="34" t="s">
        <v>1150</v>
      </c>
      <c r="D467" s="34" t="s">
        <v>1151</v>
      </c>
      <c r="E467" s="35">
        <f>F467+O467+R467+Z467+AB467+AG467</f>
        <v>1781722231266.0295</v>
      </c>
      <c r="F467" s="36">
        <f>SUM(G467:N467)</f>
        <v>60734492436.399994</v>
      </c>
      <c r="G467" s="37">
        <v>28796431199.709999</v>
      </c>
      <c r="H467" s="38"/>
      <c r="I467" s="37">
        <v>5366822870.25</v>
      </c>
      <c r="J467" s="38"/>
      <c r="K467" s="38"/>
      <c r="L467" s="37">
        <v>1096275992.4200001</v>
      </c>
      <c r="M467" s="37">
        <v>25474962374.02</v>
      </c>
      <c r="N467" s="38"/>
      <c r="O467" s="36">
        <f>SUM(P467:Q467)</f>
        <v>7095000000</v>
      </c>
      <c r="P467" s="38"/>
      <c r="Q467" s="37">
        <v>7095000000</v>
      </c>
      <c r="R467" s="36">
        <f>SUM(S467:Y467)</f>
        <v>1694478688959.1296</v>
      </c>
      <c r="S467" s="37">
        <v>100336837500</v>
      </c>
      <c r="T467" s="37">
        <v>257565679723.10001</v>
      </c>
      <c r="U467" s="37">
        <v>1307574815538.53</v>
      </c>
      <c r="V467" s="37">
        <v>1196521221997.8801</v>
      </c>
      <c r="W467" s="37">
        <v>10778988219</v>
      </c>
      <c r="X467" s="37">
        <v>125029361931.17</v>
      </c>
      <c r="Y467" s="37">
        <v>-1303328215950.55</v>
      </c>
      <c r="Z467" s="36">
        <f>SUM(AA467)</f>
        <v>0</v>
      </c>
      <c r="AA467" s="38"/>
      <c r="AB467" s="36">
        <f>SUM(AC467:AF467)</f>
        <v>19414049870.5</v>
      </c>
      <c r="AC467" s="37">
        <v>912573348</v>
      </c>
      <c r="AD467" s="38"/>
      <c r="AE467" s="37">
        <v>2102434180</v>
      </c>
      <c r="AF467" s="37">
        <v>16399042342.5</v>
      </c>
      <c r="AG467" s="36">
        <f>SUM(AH467)</f>
        <v>0</v>
      </c>
      <c r="AH467" s="38"/>
      <c r="AI467" s="35">
        <f>AJ467+AQ467+AT467</f>
        <v>1019373643.63</v>
      </c>
      <c r="AJ467" s="36">
        <f>SUM(AK467:AP467)</f>
        <v>1019373643.63</v>
      </c>
      <c r="AK467" s="37">
        <v>555094584.63</v>
      </c>
      <c r="AL467" s="38"/>
      <c r="AM467" s="38"/>
      <c r="AN467" s="38"/>
      <c r="AO467" s="37">
        <v>464279059</v>
      </c>
      <c r="AP467" s="38"/>
      <c r="AQ467" s="36">
        <f>SUM(AR467:AS467)</f>
        <v>0</v>
      </c>
      <c r="AR467" s="38"/>
      <c r="AS467" s="38"/>
      <c r="AT467" s="36">
        <f>AU467</f>
        <v>0</v>
      </c>
      <c r="AU467" s="38"/>
      <c r="AV467" s="35">
        <f>AW467</f>
        <v>1780702857622.3999</v>
      </c>
      <c r="AW467" s="36">
        <f>SUM(AX467:AY467)</f>
        <v>1780702857622.3999</v>
      </c>
      <c r="AX467" s="37">
        <v>1780702857622.3999</v>
      </c>
      <c r="AY467" s="38"/>
      <c r="AZ467" s="39">
        <f>E467-(AI467+AV467)</f>
        <v>0</v>
      </c>
    </row>
    <row r="468" spans="1:52" x14ac:dyDescent="0.25">
      <c r="A468" s="32" t="s">
        <v>955</v>
      </c>
      <c r="B468" s="33" t="s">
        <v>956</v>
      </c>
      <c r="C468" s="34" t="s">
        <v>1150</v>
      </c>
      <c r="D468" s="34" t="s">
        <v>1151</v>
      </c>
      <c r="E468" s="35">
        <f>F468+O468+R468+Z468+AB468+AG468</f>
        <v>2216103666852.3301</v>
      </c>
      <c r="F468" s="36">
        <f>SUM(G468:N468)</f>
        <v>59399407422.009995</v>
      </c>
      <c r="G468" s="37">
        <v>50785013976.589996</v>
      </c>
      <c r="H468" s="38"/>
      <c r="I468" s="37">
        <v>190318457.5</v>
      </c>
      <c r="J468" s="38"/>
      <c r="K468" s="38"/>
      <c r="L468" s="37">
        <v>502775093.60000002</v>
      </c>
      <c r="M468" s="37">
        <v>7921299894.3199997</v>
      </c>
      <c r="N468" s="38"/>
      <c r="O468" s="36">
        <f>SUM(P468:Q468)</f>
        <v>12500000000</v>
      </c>
      <c r="P468" s="38"/>
      <c r="Q468" s="37">
        <v>12500000000</v>
      </c>
      <c r="R468" s="36">
        <f>SUM(S468:Y468)</f>
        <v>1927551374729.7402</v>
      </c>
      <c r="S468" s="37">
        <v>82074986267</v>
      </c>
      <c r="T468" s="37">
        <v>163644599833.37</v>
      </c>
      <c r="U468" s="37">
        <v>1005905235409.76</v>
      </c>
      <c r="V468" s="37">
        <v>1398976404570.78</v>
      </c>
      <c r="W468" s="37">
        <v>13129914250</v>
      </c>
      <c r="X468" s="37">
        <v>165161909800</v>
      </c>
      <c r="Y468" s="37">
        <v>-901341675401.17004</v>
      </c>
      <c r="Z468" s="36">
        <f>SUM(AA468)</f>
        <v>0</v>
      </c>
      <c r="AA468" s="38"/>
      <c r="AB468" s="36">
        <f>SUM(AC468:AF468)</f>
        <v>216652884700.57999</v>
      </c>
      <c r="AC468" s="38"/>
      <c r="AD468" s="38"/>
      <c r="AE468" s="37">
        <v>4518002007.5799999</v>
      </c>
      <c r="AF468" s="37">
        <v>212134882693</v>
      </c>
      <c r="AG468" s="36">
        <f>SUM(AH468)</f>
        <v>0</v>
      </c>
      <c r="AH468" s="38"/>
      <c r="AI468" s="35">
        <f>AJ468+AQ468+AT468</f>
        <v>1175426344</v>
      </c>
      <c r="AJ468" s="36">
        <f>SUM(AK468:AP468)</f>
        <v>1175426344</v>
      </c>
      <c r="AK468" s="37">
        <v>260683524</v>
      </c>
      <c r="AL468" s="38"/>
      <c r="AM468" s="38"/>
      <c r="AN468" s="38"/>
      <c r="AO468" s="37">
        <v>914742820</v>
      </c>
      <c r="AP468" s="38"/>
      <c r="AQ468" s="36">
        <f>SUM(AR468:AS468)</f>
        <v>0</v>
      </c>
      <c r="AR468" s="38"/>
      <c r="AS468" s="38"/>
      <c r="AT468" s="36">
        <f>AU468</f>
        <v>0</v>
      </c>
      <c r="AU468" s="38"/>
      <c r="AV468" s="35">
        <f>AW468</f>
        <v>2214928240508.3301</v>
      </c>
      <c r="AW468" s="36">
        <f>SUM(AX468:AY468)</f>
        <v>2214928240508.3301</v>
      </c>
      <c r="AX468" s="37">
        <v>2214928240508.3301</v>
      </c>
      <c r="AY468" s="38"/>
      <c r="AZ468" s="39">
        <f>E468-(AI468+AV468)</f>
        <v>0</v>
      </c>
    </row>
    <row r="469" spans="1:52" x14ac:dyDescent="0.25">
      <c r="A469" s="32" t="s">
        <v>957</v>
      </c>
      <c r="B469" s="33" t="s">
        <v>958</v>
      </c>
      <c r="C469" s="34" t="s">
        <v>1150</v>
      </c>
      <c r="D469" s="34" t="s">
        <v>1151</v>
      </c>
      <c r="E469" s="35">
        <f>F469+O469+R469+Z469+AB469+AG469</f>
        <v>2362958194315.3804</v>
      </c>
      <c r="F469" s="36">
        <f>SUM(G469:N469)</f>
        <v>33162287922.950001</v>
      </c>
      <c r="G469" s="37">
        <v>11698036650.26</v>
      </c>
      <c r="H469" s="38"/>
      <c r="I469" s="37">
        <v>11533291412</v>
      </c>
      <c r="J469" s="38"/>
      <c r="K469" s="38"/>
      <c r="L469" s="37">
        <v>232692307.69</v>
      </c>
      <c r="M469" s="37">
        <v>9698267553</v>
      </c>
      <c r="N469" s="38"/>
      <c r="O469" s="36">
        <f>SUM(P469:Q469)</f>
        <v>16665000000</v>
      </c>
      <c r="P469" s="38"/>
      <c r="Q469" s="37">
        <v>16665000000</v>
      </c>
      <c r="R469" s="36">
        <f>SUM(S469:Y469)</f>
        <v>2256451524439.1001</v>
      </c>
      <c r="S469" s="37">
        <v>91541030780</v>
      </c>
      <c r="T469" s="37">
        <v>212088715829</v>
      </c>
      <c r="U469" s="37">
        <v>1173549471608.6101</v>
      </c>
      <c r="V469" s="37">
        <v>1248386792915.72</v>
      </c>
      <c r="W469" s="37">
        <v>16391262573</v>
      </c>
      <c r="X469" s="37">
        <v>257500857564.67001</v>
      </c>
      <c r="Y469" s="37">
        <v>-743006606831.90002</v>
      </c>
      <c r="Z469" s="36">
        <f>SUM(AA469)</f>
        <v>0</v>
      </c>
      <c r="AA469" s="38"/>
      <c r="AB469" s="36">
        <f>SUM(AC469:AF469)</f>
        <v>56679381953.330002</v>
      </c>
      <c r="AC469" s="38"/>
      <c r="AD469" s="38"/>
      <c r="AE469" s="37">
        <v>704755000.33000004</v>
      </c>
      <c r="AF469" s="37">
        <v>55974626953</v>
      </c>
      <c r="AG469" s="36">
        <f>SUM(AH469)</f>
        <v>0</v>
      </c>
      <c r="AH469" s="38"/>
      <c r="AI469" s="35">
        <f>AJ469+AQ469+AT469</f>
        <v>179395294093</v>
      </c>
      <c r="AJ469" s="36">
        <f>SUM(AK469:AP469)</f>
        <v>179395294093</v>
      </c>
      <c r="AK469" s="37">
        <v>619907341</v>
      </c>
      <c r="AL469" s="38"/>
      <c r="AM469" s="38"/>
      <c r="AN469" s="38"/>
      <c r="AO469" s="37">
        <v>3775386752</v>
      </c>
      <c r="AP469" s="37">
        <v>175000000000</v>
      </c>
      <c r="AQ469" s="36">
        <f>SUM(AR469:AS469)</f>
        <v>0</v>
      </c>
      <c r="AR469" s="38"/>
      <c r="AS469" s="38"/>
      <c r="AT469" s="36">
        <f>AU469</f>
        <v>0</v>
      </c>
      <c r="AU469" s="38"/>
      <c r="AV469" s="35">
        <f>AW469</f>
        <v>2183562900222.3899</v>
      </c>
      <c r="AW469" s="36">
        <f>SUM(AX469:AY469)</f>
        <v>2183562900222.3899</v>
      </c>
      <c r="AX469" s="37">
        <v>2183562900222.3899</v>
      </c>
      <c r="AY469" s="38"/>
      <c r="AZ469" s="39">
        <f>E469-(AI469+AV469)</f>
        <v>-9.27734375E-3</v>
      </c>
    </row>
    <row r="470" spans="1:52" x14ac:dyDescent="0.25">
      <c r="A470" s="32" t="s">
        <v>959</v>
      </c>
      <c r="B470" s="33" t="s">
        <v>960</v>
      </c>
      <c r="C470" s="34" t="s">
        <v>1150</v>
      </c>
      <c r="D470" s="34" t="s">
        <v>1151</v>
      </c>
      <c r="E470" s="35">
        <f>F470+O470+R470+Z470+AB470+AG470</f>
        <v>1642535617369.54</v>
      </c>
      <c r="F470" s="36">
        <f>SUM(G470:N470)</f>
        <v>29804195255.540001</v>
      </c>
      <c r="G470" s="37">
        <v>20422748690.490002</v>
      </c>
      <c r="H470" s="38"/>
      <c r="I470" s="37">
        <v>665672914</v>
      </c>
      <c r="J470" s="38"/>
      <c r="K470" s="38"/>
      <c r="L470" s="37">
        <v>237193266.66999999</v>
      </c>
      <c r="M470" s="37">
        <v>8478580384.3800001</v>
      </c>
      <c r="N470" s="38"/>
      <c r="O470" s="36">
        <f>SUM(P470:Q470)</f>
        <v>22370000000</v>
      </c>
      <c r="P470" s="38"/>
      <c r="Q470" s="37">
        <v>22370000000</v>
      </c>
      <c r="R470" s="36">
        <f>SUM(S470:Y470)</f>
        <v>1384760551424</v>
      </c>
      <c r="S470" s="37">
        <v>102700899074</v>
      </c>
      <c r="T470" s="37">
        <v>171267477772</v>
      </c>
      <c r="U470" s="37">
        <v>697841058211</v>
      </c>
      <c r="V470" s="37">
        <v>852664604360</v>
      </c>
      <c r="W470" s="37">
        <v>24043548175</v>
      </c>
      <c r="X470" s="37">
        <v>12090625000</v>
      </c>
      <c r="Y470" s="37">
        <v>-475847661168</v>
      </c>
      <c r="Z470" s="36">
        <f>SUM(AA470)</f>
        <v>0</v>
      </c>
      <c r="AA470" s="38"/>
      <c r="AB470" s="36">
        <f>SUM(AC470:AF470)</f>
        <v>205600870690</v>
      </c>
      <c r="AC470" s="38"/>
      <c r="AD470" s="38"/>
      <c r="AE470" s="37">
        <v>6153516500</v>
      </c>
      <c r="AF470" s="37">
        <v>199447354190</v>
      </c>
      <c r="AG470" s="36">
        <f>SUM(AH470)</f>
        <v>0</v>
      </c>
      <c r="AH470" s="38"/>
      <c r="AI470" s="35">
        <f>AJ470+AQ470+AT470</f>
        <v>18046644247</v>
      </c>
      <c r="AJ470" s="36">
        <f>SUM(AK470:AP470)</f>
        <v>18046644247</v>
      </c>
      <c r="AK470" s="37">
        <v>548564844</v>
      </c>
      <c r="AL470" s="38"/>
      <c r="AM470" s="38"/>
      <c r="AN470" s="38"/>
      <c r="AO470" s="37">
        <v>15911393257</v>
      </c>
      <c r="AP470" s="37">
        <v>1586686146</v>
      </c>
      <c r="AQ470" s="36">
        <f>SUM(AR470:AS470)</f>
        <v>0</v>
      </c>
      <c r="AR470" s="38"/>
      <c r="AS470" s="38"/>
      <c r="AT470" s="36">
        <f>AU470</f>
        <v>0</v>
      </c>
      <c r="AU470" s="38"/>
      <c r="AV470" s="35">
        <f>AW470</f>
        <v>1624488973122.54</v>
      </c>
      <c r="AW470" s="36">
        <f>SUM(AX470:AY470)</f>
        <v>1624488973122.54</v>
      </c>
      <c r="AX470" s="37">
        <v>1624488973122.54</v>
      </c>
      <c r="AY470" s="38"/>
      <c r="AZ470" s="39">
        <f>E470-(AI470+AV470)</f>
        <v>0</v>
      </c>
    </row>
    <row r="471" spans="1:52" x14ac:dyDescent="0.25">
      <c r="A471" s="32" t="s">
        <v>961</v>
      </c>
      <c r="B471" s="33" t="s">
        <v>962</v>
      </c>
      <c r="C471" s="34" t="s">
        <v>1150</v>
      </c>
      <c r="D471" s="34" t="s">
        <v>1151</v>
      </c>
      <c r="E471" s="35">
        <f>F471+O471+R471+Z471+AB471+AG471</f>
        <v>2178982115842.4407</v>
      </c>
      <c r="F471" s="36">
        <f>SUM(G471:N471)</f>
        <v>35201683622.290001</v>
      </c>
      <c r="G471" s="37">
        <v>27687561021.27</v>
      </c>
      <c r="H471" s="38"/>
      <c r="I471" s="37">
        <v>214472516</v>
      </c>
      <c r="J471" s="38"/>
      <c r="K471" s="38"/>
      <c r="L471" s="38"/>
      <c r="M471" s="37">
        <v>7299650085.0200005</v>
      </c>
      <c r="N471" s="38"/>
      <c r="O471" s="36">
        <f>SUM(P471:Q471)</f>
        <v>97055312583</v>
      </c>
      <c r="P471" s="38"/>
      <c r="Q471" s="37">
        <v>97055312583</v>
      </c>
      <c r="R471" s="36">
        <f>SUM(S471:Y471)</f>
        <v>1729278338890.1506</v>
      </c>
      <c r="S471" s="37">
        <v>59480696670</v>
      </c>
      <c r="T471" s="37">
        <v>232440359703.81</v>
      </c>
      <c r="U471" s="37">
        <v>1090364781324.3</v>
      </c>
      <c r="V471" s="37">
        <v>1180522151180</v>
      </c>
      <c r="W471" s="37">
        <v>20538438970</v>
      </c>
      <c r="X471" s="37">
        <v>239548692776.23999</v>
      </c>
      <c r="Y471" s="37">
        <v>-1093616781734.2</v>
      </c>
      <c r="Z471" s="36">
        <f>SUM(AA471)</f>
        <v>0</v>
      </c>
      <c r="AA471" s="38"/>
      <c r="AB471" s="36">
        <f>SUM(AC471:AF471)</f>
        <v>317446780747</v>
      </c>
      <c r="AC471" s="38"/>
      <c r="AD471" s="38"/>
      <c r="AE471" s="37">
        <v>8095305000</v>
      </c>
      <c r="AF471" s="37">
        <v>309351475747</v>
      </c>
      <c r="AG471" s="36">
        <f>SUM(AH471)</f>
        <v>0</v>
      </c>
      <c r="AH471" s="38"/>
      <c r="AI471" s="35">
        <f>AJ471+AQ471+AT471</f>
        <v>146705049533</v>
      </c>
      <c r="AJ471" s="36">
        <f>SUM(AK471:AP471)</f>
        <v>146705049533</v>
      </c>
      <c r="AK471" s="37">
        <v>15741600</v>
      </c>
      <c r="AL471" s="38"/>
      <c r="AM471" s="38"/>
      <c r="AN471" s="38"/>
      <c r="AO471" s="37">
        <v>20663345914</v>
      </c>
      <c r="AP471" s="37">
        <v>126025962019</v>
      </c>
      <c r="AQ471" s="36">
        <f>SUM(AR471:AS471)</f>
        <v>0</v>
      </c>
      <c r="AR471" s="38"/>
      <c r="AS471" s="38"/>
      <c r="AT471" s="36">
        <f>AU471</f>
        <v>0</v>
      </c>
      <c r="AU471" s="38"/>
      <c r="AV471" s="35">
        <f>AW471</f>
        <v>2032277066309.5</v>
      </c>
      <c r="AW471" s="36">
        <f>SUM(AX471:AY471)</f>
        <v>2032277066309.5</v>
      </c>
      <c r="AX471" s="37">
        <v>2032277066309.5</v>
      </c>
      <c r="AY471" s="38"/>
      <c r="AZ471" s="39">
        <f>E471-(AI471+AV471)</f>
        <v>-5.9326171875E-2</v>
      </c>
    </row>
    <row r="472" spans="1:52" x14ac:dyDescent="0.25">
      <c r="A472" s="32" t="s">
        <v>963</v>
      </c>
      <c r="B472" s="33" t="s">
        <v>964</v>
      </c>
      <c r="C472" s="34" t="s">
        <v>1150</v>
      </c>
      <c r="D472" s="34" t="s">
        <v>1151</v>
      </c>
      <c r="E472" s="35">
        <f>F472+O472+R472+Z472+AB472+AG472</f>
        <v>2884947233380.9302</v>
      </c>
      <c r="F472" s="36">
        <f>SUM(G472:N472)</f>
        <v>158780163565.79999</v>
      </c>
      <c r="G472" s="37">
        <v>141320282731.91998</v>
      </c>
      <c r="H472" s="38"/>
      <c r="I472" s="37">
        <v>2159988836.9499998</v>
      </c>
      <c r="J472" s="38"/>
      <c r="K472" s="38"/>
      <c r="L472" s="37">
        <v>1873770491.8099999</v>
      </c>
      <c r="M472" s="37">
        <v>13426121505.120001</v>
      </c>
      <c r="N472" s="38"/>
      <c r="O472" s="36">
        <f>SUM(P472:Q472)</f>
        <v>10735156478</v>
      </c>
      <c r="P472" s="38"/>
      <c r="Q472" s="37">
        <v>10735156478</v>
      </c>
      <c r="R472" s="36">
        <f>SUM(S472:Y472)</f>
        <v>2625296781218.1304</v>
      </c>
      <c r="S472" s="37">
        <v>181118868400</v>
      </c>
      <c r="T472" s="37">
        <v>255874274252</v>
      </c>
      <c r="U472" s="37">
        <v>1299118641048.6001</v>
      </c>
      <c r="V472" s="37">
        <v>1460230676312.1001</v>
      </c>
      <c r="W472" s="37">
        <v>26589503096</v>
      </c>
      <c r="X472" s="37">
        <v>53167479391</v>
      </c>
      <c r="Y472" s="37">
        <v>-650802661281.56995</v>
      </c>
      <c r="Z472" s="36">
        <f>SUM(AA472)</f>
        <v>0</v>
      </c>
      <c r="AA472" s="38"/>
      <c r="AB472" s="36">
        <f>SUM(AC472:AF472)</f>
        <v>90135132119</v>
      </c>
      <c r="AC472" s="38"/>
      <c r="AD472" s="38"/>
      <c r="AE472" s="37">
        <v>16871122000</v>
      </c>
      <c r="AF472" s="37">
        <v>73264010119</v>
      </c>
      <c r="AG472" s="36">
        <f>SUM(AH472)</f>
        <v>0</v>
      </c>
      <c r="AH472" s="38"/>
      <c r="AI472" s="35">
        <f>AJ472+AQ472+AT472</f>
        <v>448336808</v>
      </c>
      <c r="AJ472" s="36">
        <f>SUM(AK472:AP472)</f>
        <v>448336808</v>
      </c>
      <c r="AK472" s="37">
        <v>330976349</v>
      </c>
      <c r="AL472" s="38"/>
      <c r="AM472" s="38"/>
      <c r="AN472" s="38"/>
      <c r="AO472" s="37">
        <v>117199170</v>
      </c>
      <c r="AP472" s="37">
        <v>161289</v>
      </c>
      <c r="AQ472" s="36">
        <f>SUM(AR472:AS472)</f>
        <v>0</v>
      </c>
      <c r="AR472" s="38"/>
      <c r="AS472" s="38"/>
      <c r="AT472" s="36">
        <f>AU472</f>
        <v>0</v>
      </c>
      <c r="AU472" s="38"/>
      <c r="AV472" s="35">
        <f>AW472</f>
        <v>2884498896573</v>
      </c>
      <c r="AW472" s="36">
        <f>SUM(AX472:AY472)</f>
        <v>2884498896573</v>
      </c>
      <c r="AX472" s="37">
        <v>2884498896573</v>
      </c>
      <c r="AY472" s="38"/>
      <c r="AZ472" s="39">
        <f>E472-(AI472+AV472)</f>
        <v>-6.982421875E-2</v>
      </c>
    </row>
    <row r="473" spans="1:52" x14ac:dyDescent="0.25">
      <c r="A473" s="32" t="s">
        <v>965</v>
      </c>
      <c r="B473" s="33" t="s">
        <v>966</v>
      </c>
      <c r="C473" s="34" t="s">
        <v>1150</v>
      </c>
      <c r="D473" s="34" t="s">
        <v>1151</v>
      </c>
      <c r="E473" s="35">
        <f>F473+O473+R473+Z473+AB473+AG473</f>
        <v>1385971279881.6406</v>
      </c>
      <c r="F473" s="36">
        <f>SUM(G473:N473)</f>
        <v>35293430613.229996</v>
      </c>
      <c r="G473" s="37">
        <v>14677859200.98</v>
      </c>
      <c r="H473" s="38"/>
      <c r="I473" s="37">
        <v>12645433704</v>
      </c>
      <c r="J473" s="38"/>
      <c r="K473" s="38"/>
      <c r="L473" s="37">
        <v>937513108</v>
      </c>
      <c r="M473" s="37">
        <v>7032624600.25</v>
      </c>
      <c r="N473" s="38"/>
      <c r="O473" s="36">
        <f>SUM(P473:Q473)</f>
        <v>9000000000</v>
      </c>
      <c r="P473" s="38"/>
      <c r="Q473" s="37">
        <v>9000000000</v>
      </c>
      <c r="R473" s="36">
        <f>SUM(S473:Y473)</f>
        <v>1151055660376.4106</v>
      </c>
      <c r="S473" s="37">
        <v>103190936400</v>
      </c>
      <c r="T473" s="37">
        <v>270124744570.452</v>
      </c>
      <c r="U473" s="37">
        <v>725321603259</v>
      </c>
      <c r="V473" s="37">
        <v>713478791835</v>
      </c>
      <c r="W473" s="37">
        <v>18168425850</v>
      </c>
      <c r="X473" s="37">
        <v>58500350000</v>
      </c>
      <c r="Y473" s="37">
        <v>-737729191538.04163</v>
      </c>
      <c r="Z473" s="36">
        <f>SUM(AA473)</f>
        <v>0</v>
      </c>
      <c r="AA473" s="38"/>
      <c r="AB473" s="36">
        <f>SUM(AC473:AF473)</f>
        <v>190622188892</v>
      </c>
      <c r="AC473" s="38"/>
      <c r="AD473" s="38"/>
      <c r="AE473" s="37">
        <v>0</v>
      </c>
      <c r="AF473" s="37">
        <v>190622188892</v>
      </c>
      <c r="AG473" s="36">
        <f>SUM(AH473)</f>
        <v>0</v>
      </c>
      <c r="AH473" s="38"/>
      <c r="AI473" s="35">
        <f>AJ473+AQ473+AT473</f>
        <v>33365283255.200001</v>
      </c>
      <c r="AJ473" s="36">
        <f>SUM(AK473:AP473)</f>
        <v>33365283255.200001</v>
      </c>
      <c r="AK473" s="37">
        <v>166617613</v>
      </c>
      <c r="AL473" s="37">
        <v>3000000000</v>
      </c>
      <c r="AM473" s="38"/>
      <c r="AN473" s="38"/>
      <c r="AO473" s="37">
        <v>182215642</v>
      </c>
      <c r="AP473" s="37">
        <v>30016450000.200001</v>
      </c>
      <c r="AQ473" s="36">
        <f>SUM(AR473:AS473)</f>
        <v>0</v>
      </c>
      <c r="AR473" s="38"/>
      <c r="AS473" s="38"/>
      <c r="AT473" s="36">
        <f>AU473</f>
        <v>0</v>
      </c>
      <c r="AU473" s="38"/>
      <c r="AV473" s="35">
        <f>AW473</f>
        <v>1352605996626.4404</v>
      </c>
      <c r="AW473" s="36">
        <f>SUM(AX473:AY473)</f>
        <v>1352605996626.4404</v>
      </c>
      <c r="AX473" s="37">
        <v>1352605996626.4404</v>
      </c>
      <c r="AY473" s="38"/>
      <c r="AZ473" s="39">
        <f>E473-(AI473+AV473)</f>
        <v>0</v>
      </c>
    </row>
    <row r="474" spans="1:52" x14ac:dyDescent="0.25">
      <c r="A474" s="32" t="s">
        <v>967</v>
      </c>
      <c r="B474" s="33" t="s">
        <v>1185</v>
      </c>
      <c r="C474" s="34" t="s">
        <v>1150</v>
      </c>
      <c r="D474" s="34" t="s">
        <v>1151</v>
      </c>
      <c r="E474" s="35">
        <f>F474+O474+R474+Z474+AB474+AG474</f>
        <v>4844502472833.9199</v>
      </c>
      <c r="F474" s="36">
        <f>SUM(G474:N474)</f>
        <v>273574747384.28</v>
      </c>
      <c r="G474" s="37">
        <v>110182535199.89999</v>
      </c>
      <c r="H474" s="38"/>
      <c r="I474" s="37">
        <v>69517214439.450012</v>
      </c>
      <c r="J474" s="38"/>
      <c r="K474" s="38"/>
      <c r="L474" s="37">
        <v>124750000</v>
      </c>
      <c r="M474" s="37">
        <v>93750247744.929993</v>
      </c>
      <c r="N474" s="38"/>
      <c r="O474" s="36">
        <f>SUM(P474:Q474)</f>
        <v>4064875004</v>
      </c>
      <c r="P474" s="37">
        <v>105978950</v>
      </c>
      <c r="Q474" s="37">
        <v>3958896054</v>
      </c>
      <c r="R474" s="36">
        <f>SUM(S474:Y474)</f>
        <v>4521479750586.9395</v>
      </c>
      <c r="S474" s="37">
        <v>964733268053.67004</v>
      </c>
      <c r="T474" s="37">
        <v>625112681402.27002</v>
      </c>
      <c r="U474" s="37">
        <v>1387809032687.02</v>
      </c>
      <c r="V474" s="37">
        <v>2425878740956.7998</v>
      </c>
      <c r="W474" s="37">
        <v>59434698769.349998</v>
      </c>
      <c r="X474" s="37">
        <v>240358250675.48999</v>
      </c>
      <c r="Y474" s="37">
        <v>-1181846921957.6599</v>
      </c>
      <c r="Z474" s="36">
        <f>SUM(AA474)</f>
        <v>0</v>
      </c>
      <c r="AA474" s="38"/>
      <c r="AB474" s="36">
        <f>SUM(AC474:AF474)</f>
        <v>45383099858.699997</v>
      </c>
      <c r="AC474" s="38"/>
      <c r="AD474" s="38"/>
      <c r="AE474" s="37">
        <v>6835444000</v>
      </c>
      <c r="AF474" s="37">
        <v>38547655858.699997</v>
      </c>
      <c r="AG474" s="36">
        <f>SUM(AH474)</f>
        <v>0</v>
      </c>
      <c r="AH474" s="38"/>
      <c r="AI474" s="35">
        <f>AJ474+AQ474+AT474</f>
        <v>106405844952.71999</v>
      </c>
      <c r="AJ474" s="36">
        <f>SUM(AK474:AP474)</f>
        <v>106405844952.71999</v>
      </c>
      <c r="AK474" s="37">
        <v>624137643.05999994</v>
      </c>
      <c r="AL474" s="37">
        <v>92283276</v>
      </c>
      <c r="AM474" s="38"/>
      <c r="AN474" s="37">
        <v>11541666.67</v>
      </c>
      <c r="AO474" s="37">
        <v>86010527342.929993</v>
      </c>
      <c r="AP474" s="37">
        <v>19667355024.060001</v>
      </c>
      <c r="AQ474" s="36">
        <f>SUM(AR474:AS474)</f>
        <v>0</v>
      </c>
      <c r="AR474" s="38"/>
      <c r="AS474" s="38"/>
      <c r="AT474" s="36">
        <f>AU474</f>
        <v>0</v>
      </c>
      <c r="AU474" s="38"/>
      <c r="AV474" s="35">
        <f>AW474</f>
        <v>4738096627881.2002</v>
      </c>
      <c r="AW474" s="36">
        <f>SUM(AX474:AY474)</f>
        <v>4738096627881.2002</v>
      </c>
      <c r="AX474" s="37">
        <v>4738096627881.2002</v>
      </c>
      <c r="AY474" s="38"/>
      <c r="AZ474" s="39">
        <f>E474-(AI474+AV474)</f>
        <v>0</v>
      </c>
    </row>
    <row r="475" spans="1:52" x14ac:dyDescent="0.25">
      <c r="A475" s="40" t="s">
        <v>968</v>
      </c>
      <c r="B475" s="33" t="s">
        <v>969</v>
      </c>
      <c r="C475" s="34" t="s">
        <v>1152</v>
      </c>
      <c r="D475" s="34" t="s">
        <v>1151</v>
      </c>
      <c r="E475" s="35">
        <f>F475+O475+R475+Z475+AB475+AG475</f>
        <v>2184491953303.2588</v>
      </c>
      <c r="F475" s="36">
        <f>SUM(G475:N475)</f>
        <v>116056235796.97</v>
      </c>
      <c r="G475" s="37">
        <v>14358174026.07</v>
      </c>
      <c r="H475" s="38"/>
      <c r="I475" s="37">
        <v>13267132790.77</v>
      </c>
      <c r="J475" s="38"/>
      <c r="K475" s="38"/>
      <c r="L475" s="37">
        <v>10000000</v>
      </c>
      <c r="M475" s="37">
        <v>88420928980.130005</v>
      </c>
      <c r="N475" s="38"/>
      <c r="O475" s="36">
        <f>SUM(P475:Q475)</f>
        <v>10153953198</v>
      </c>
      <c r="P475" s="38"/>
      <c r="Q475" s="37">
        <v>10153953198</v>
      </c>
      <c r="R475" s="36">
        <f>SUM(S475:Y475)</f>
        <v>1954921317419.2888</v>
      </c>
      <c r="S475" s="37">
        <v>381538921324</v>
      </c>
      <c r="T475" s="37">
        <v>220152776331.47211</v>
      </c>
      <c r="U475" s="37">
        <v>727519247008.34998</v>
      </c>
      <c r="V475" s="37">
        <v>1018087347109</v>
      </c>
      <c r="W475" s="37">
        <v>9748333082.1399994</v>
      </c>
      <c r="X475" s="37">
        <v>137053437794</v>
      </c>
      <c r="Y475" s="37">
        <v>-539178745229.67358</v>
      </c>
      <c r="Z475" s="36">
        <f>SUM(AA475)</f>
        <v>0</v>
      </c>
      <c r="AA475" s="38"/>
      <c r="AB475" s="36">
        <f>SUM(AC475:AF475)</f>
        <v>103360446889</v>
      </c>
      <c r="AC475" s="37">
        <v>1161183165</v>
      </c>
      <c r="AD475" s="38"/>
      <c r="AE475" s="37">
        <v>12376671</v>
      </c>
      <c r="AF475" s="37">
        <v>102186887053</v>
      </c>
      <c r="AG475" s="36">
        <f>SUM(AH475)</f>
        <v>0</v>
      </c>
      <c r="AH475" s="38"/>
      <c r="AI475" s="35">
        <f>AJ475+AQ475+AT475</f>
        <v>46387376694.873299</v>
      </c>
      <c r="AJ475" s="36">
        <f>SUM(AK475:AP475)</f>
        <v>46387376694.873299</v>
      </c>
      <c r="AK475" s="37">
        <v>1968147573</v>
      </c>
      <c r="AL475" s="38"/>
      <c r="AM475" s="38"/>
      <c r="AN475" s="37">
        <v>195833333.33329999</v>
      </c>
      <c r="AO475" s="37">
        <v>9153146209</v>
      </c>
      <c r="AP475" s="37">
        <v>35070249579.540001</v>
      </c>
      <c r="AQ475" s="36">
        <f>SUM(AR475:AS475)</f>
        <v>0</v>
      </c>
      <c r="AR475" s="38"/>
      <c r="AS475" s="38"/>
      <c r="AT475" s="36">
        <f>AU475</f>
        <v>0</v>
      </c>
      <c r="AU475" s="38"/>
      <c r="AV475" s="35">
        <f>AW475</f>
        <v>2138104576608.3831</v>
      </c>
      <c r="AW475" s="36">
        <f>SUM(AX475:AY475)</f>
        <v>2138104576608.3831</v>
      </c>
      <c r="AX475" s="37">
        <v>2138104576608.3831</v>
      </c>
      <c r="AY475" s="38"/>
      <c r="AZ475" s="39">
        <f>E475-(AI475+AV475)</f>
        <v>2.44140625E-3</v>
      </c>
    </row>
    <row r="476" spans="1:52" x14ac:dyDescent="0.25">
      <c r="A476" s="40" t="s">
        <v>970</v>
      </c>
      <c r="B476" s="33" t="s">
        <v>971</v>
      </c>
      <c r="C476" s="34" t="s">
        <v>1150</v>
      </c>
      <c r="D476" s="34" t="s">
        <v>1151</v>
      </c>
      <c r="E476" s="35">
        <f>F476+O476+R476+Z476+AB476+AG476</f>
        <v>2482041788171.0117</v>
      </c>
      <c r="F476" s="36">
        <f>SUM(G476:N476)</f>
        <v>30667578477.071999</v>
      </c>
      <c r="G476" s="37">
        <v>4562837822.8219995</v>
      </c>
      <c r="H476" s="38"/>
      <c r="I476" s="37">
        <v>14740991500.610001</v>
      </c>
      <c r="J476" s="38"/>
      <c r="K476" s="38"/>
      <c r="L476" s="37">
        <v>61779773.939999998</v>
      </c>
      <c r="M476" s="37">
        <v>11301969379.700001</v>
      </c>
      <c r="N476" s="38"/>
      <c r="O476" s="36">
        <f>SUM(P476:Q476)</f>
        <v>58871704161.509995</v>
      </c>
      <c r="P476" s="38"/>
      <c r="Q476" s="37">
        <v>58871704161.509995</v>
      </c>
      <c r="R476" s="36">
        <f>SUM(S476:Y476)</f>
        <v>2328875007026.7598</v>
      </c>
      <c r="S476" s="37">
        <v>1074856940646</v>
      </c>
      <c r="T476" s="37">
        <v>274744026269.42001</v>
      </c>
      <c r="U476" s="37">
        <v>885029612425.52002</v>
      </c>
      <c r="V476" s="37">
        <v>987013814984.62</v>
      </c>
      <c r="W476" s="37">
        <v>46866589956.900002</v>
      </c>
      <c r="X476" s="37">
        <v>173913996350</v>
      </c>
      <c r="Y476" s="37">
        <v>-1113549973605.7</v>
      </c>
      <c r="Z476" s="36">
        <f>SUM(AA476)</f>
        <v>0</v>
      </c>
      <c r="AA476" s="38"/>
      <c r="AB476" s="36">
        <f>SUM(AC476:AF476)</f>
        <v>63627498505.669998</v>
      </c>
      <c r="AC476" s="38"/>
      <c r="AD476" s="37">
        <v>33356080000</v>
      </c>
      <c r="AE476" s="37">
        <v>2155579169</v>
      </c>
      <c r="AF476" s="37">
        <v>28115839336.669998</v>
      </c>
      <c r="AG476" s="36">
        <f>SUM(AH476)</f>
        <v>0</v>
      </c>
      <c r="AH476" s="38"/>
      <c r="AI476" s="35">
        <f>AJ476+AQ476+AT476</f>
        <v>36614883310.882004</v>
      </c>
      <c r="AJ476" s="36">
        <f>SUM(AK476:AP476)</f>
        <v>36614883310.882004</v>
      </c>
      <c r="AK476" s="37">
        <v>10350092496.222</v>
      </c>
      <c r="AL476" s="38"/>
      <c r="AM476" s="38"/>
      <c r="AN476" s="37">
        <v>475198666.66000003</v>
      </c>
      <c r="AO476" s="37">
        <v>4578720945</v>
      </c>
      <c r="AP476" s="37">
        <v>21210871203</v>
      </c>
      <c r="AQ476" s="36">
        <f>SUM(AR476:AS476)</f>
        <v>0</v>
      </c>
      <c r="AR476" s="38"/>
      <c r="AS476" s="38"/>
      <c r="AT476" s="36">
        <f>AU476</f>
        <v>0</v>
      </c>
      <c r="AU476" s="38"/>
      <c r="AV476" s="35">
        <f>AW476</f>
        <v>2445426904860.1001</v>
      </c>
      <c r="AW476" s="36">
        <f>SUM(AX476:AY476)</f>
        <v>2445426904860.1001</v>
      </c>
      <c r="AX476" s="37">
        <v>2445426904860.1001</v>
      </c>
      <c r="AY476" s="38"/>
      <c r="AZ476" s="39">
        <f>E476-(AI476+AV476)</f>
        <v>2.978515625E-2</v>
      </c>
    </row>
    <row r="477" spans="1:52" x14ac:dyDescent="0.25">
      <c r="A477" s="40" t="s">
        <v>972</v>
      </c>
      <c r="B477" s="33" t="s">
        <v>973</v>
      </c>
      <c r="C477" s="34" t="s">
        <v>1152</v>
      </c>
      <c r="D477" s="34" t="s">
        <v>1151</v>
      </c>
      <c r="E477" s="35">
        <f>F477+O477+R477+Z477+AB477+AG477</f>
        <v>1392154370002.8298</v>
      </c>
      <c r="F477" s="36">
        <f>SUM(G477:N477)</f>
        <v>37460552278.550003</v>
      </c>
      <c r="G477" s="37">
        <v>11560172316.700001</v>
      </c>
      <c r="H477" s="38"/>
      <c r="I477" s="37">
        <v>19909064426.419998</v>
      </c>
      <c r="J477" s="38"/>
      <c r="K477" s="38"/>
      <c r="L477" s="38"/>
      <c r="M477" s="37">
        <v>5991315535.4300003</v>
      </c>
      <c r="N477" s="38"/>
      <c r="O477" s="36">
        <f>SUM(P477:Q477)</f>
        <v>13865252578.639999</v>
      </c>
      <c r="P477" s="37">
        <v>968951312.86999989</v>
      </c>
      <c r="Q477" s="37">
        <v>12896301265.77</v>
      </c>
      <c r="R477" s="36">
        <f>SUM(S477:Y477)</f>
        <v>1338111624043.2998</v>
      </c>
      <c r="S477" s="37">
        <v>292850121268</v>
      </c>
      <c r="T477" s="37">
        <v>327679299339.95001</v>
      </c>
      <c r="U477" s="37">
        <v>480822668699.20001</v>
      </c>
      <c r="V477" s="37">
        <v>731880429579.62</v>
      </c>
      <c r="W477" s="37">
        <v>39364605598</v>
      </c>
      <c r="X477" s="37">
        <v>208722046003.66</v>
      </c>
      <c r="Y477" s="37">
        <v>-743207546445.13</v>
      </c>
      <c r="Z477" s="36">
        <f>SUM(AA477)</f>
        <v>0</v>
      </c>
      <c r="AA477" s="38"/>
      <c r="AB477" s="36">
        <f>SUM(AC477:AF477)</f>
        <v>2716941102.3400002</v>
      </c>
      <c r="AC477" s="38"/>
      <c r="AD477" s="38"/>
      <c r="AE477" s="37">
        <v>1135608233.3399999</v>
      </c>
      <c r="AF477" s="37">
        <v>1581332869</v>
      </c>
      <c r="AG477" s="36">
        <f>SUM(AH477)</f>
        <v>0</v>
      </c>
      <c r="AH477" s="38"/>
      <c r="AI477" s="35">
        <f>AJ477+AQ477+AT477</f>
        <v>89684519164.480011</v>
      </c>
      <c r="AJ477" s="36">
        <f>SUM(AK477:AP477)</f>
        <v>85052392621.520004</v>
      </c>
      <c r="AK477" s="37">
        <v>9610213017.8199997</v>
      </c>
      <c r="AL477" s="37">
        <v>115194444.44</v>
      </c>
      <c r="AM477" s="37">
        <v>52965095679.160004</v>
      </c>
      <c r="AN477" s="37">
        <v>4927500</v>
      </c>
      <c r="AO477" s="37">
        <v>59423000</v>
      </c>
      <c r="AP477" s="37">
        <v>22297538980.099998</v>
      </c>
      <c r="AQ477" s="36">
        <f>SUM(AR477:AS477)</f>
        <v>4632126542.96</v>
      </c>
      <c r="AR477" s="37">
        <v>4632126542.96</v>
      </c>
      <c r="AS477" s="38"/>
      <c r="AT477" s="36">
        <f>AU477</f>
        <v>0</v>
      </c>
      <c r="AU477" s="38"/>
      <c r="AV477" s="35">
        <f>AW477</f>
        <v>1302469850838.3</v>
      </c>
      <c r="AW477" s="36">
        <f>SUM(AX477:AY477)</f>
        <v>1302469850838.3</v>
      </c>
      <c r="AX477" s="37">
        <v>1302469850838.3</v>
      </c>
      <c r="AY477" s="38"/>
      <c r="AZ477" s="39">
        <f>E477-(AI477+AV477)</f>
        <v>4.98046875E-2</v>
      </c>
    </row>
    <row r="478" spans="1:52" x14ac:dyDescent="0.25">
      <c r="A478" s="40" t="s">
        <v>974</v>
      </c>
      <c r="B478" s="33" t="s">
        <v>975</v>
      </c>
      <c r="C478" s="34" t="s">
        <v>1152</v>
      </c>
      <c r="D478" s="34" t="s">
        <v>1151</v>
      </c>
      <c r="E478" s="35">
        <f>F478+O478+R478+Z478+AB478+AG478</f>
        <v>2315061229409.9297</v>
      </c>
      <c r="F478" s="36">
        <f>SUM(G478:N478)</f>
        <v>33401189776.610001</v>
      </c>
      <c r="G478" s="37">
        <v>15145708151.119999</v>
      </c>
      <c r="H478" s="38"/>
      <c r="I478" s="37">
        <v>12836855862.25</v>
      </c>
      <c r="J478" s="38"/>
      <c r="K478" s="38"/>
      <c r="L478" s="38"/>
      <c r="M478" s="37">
        <v>5418625763.2399998</v>
      </c>
      <c r="N478" s="38"/>
      <c r="O478" s="36">
        <f>SUM(P478:Q478)</f>
        <v>14913021003.869999</v>
      </c>
      <c r="P478" s="37">
        <v>328246557.71999979</v>
      </c>
      <c r="Q478" s="37">
        <v>14584774446.15</v>
      </c>
      <c r="R478" s="36">
        <f>SUM(S478:Y478)</f>
        <v>2239635467274.5996</v>
      </c>
      <c r="S478" s="37">
        <v>150852680550</v>
      </c>
      <c r="T478" s="37">
        <v>200025808326.65201</v>
      </c>
      <c r="U478" s="37">
        <v>694826167328</v>
      </c>
      <c r="V478" s="37">
        <v>1786852262934</v>
      </c>
      <c r="W478" s="37">
        <v>18041308500</v>
      </c>
      <c r="X478" s="37">
        <v>121781774210</v>
      </c>
      <c r="Y478" s="37">
        <v>-732744534574.052</v>
      </c>
      <c r="Z478" s="36">
        <f>SUM(AA478)</f>
        <v>0</v>
      </c>
      <c r="AA478" s="38"/>
      <c r="AB478" s="36">
        <f>SUM(AC478:AF478)</f>
        <v>27111551354.849998</v>
      </c>
      <c r="AC478" s="38"/>
      <c r="AD478" s="38"/>
      <c r="AE478" s="38"/>
      <c r="AF478" s="37">
        <v>27111551354.849998</v>
      </c>
      <c r="AG478" s="36">
        <f>SUM(AH478)</f>
        <v>0</v>
      </c>
      <c r="AH478" s="38"/>
      <c r="AI478" s="35">
        <f>AJ478+AQ478+AT478</f>
        <v>71820609116.199997</v>
      </c>
      <c r="AJ478" s="36">
        <f>SUM(AK478:AP478)</f>
        <v>71820609116.199997</v>
      </c>
      <c r="AK478" s="37">
        <v>582790771.20000005</v>
      </c>
      <c r="AL478" s="38"/>
      <c r="AM478" s="38"/>
      <c r="AN478" s="38"/>
      <c r="AO478" s="37">
        <v>14294406356</v>
      </c>
      <c r="AP478" s="37">
        <v>56943411989</v>
      </c>
      <c r="AQ478" s="36">
        <f>SUM(AR478:AS478)</f>
        <v>0</v>
      </c>
      <c r="AR478" s="38"/>
      <c r="AS478" s="38"/>
      <c r="AT478" s="36">
        <f>AU478</f>
        <v>0</v>
      </c>
      <c r="AU478" s="38"/>
      <c r="AV478" s="35">
        <f>AW478</f>
        <v>2243240620293.73</v>
      </c>
      <c r="AW478" s="36">
        <f>SUM(AX478:AY478)</f>
        <v>2243240620293.73</v>
      </c>
      <c r="AX478" s="37">
        <v>2243240620293.73</v>
      </c>
      <c r="AY478" s="38"/>
      <c r="AZ478" s="39">
        <f>E478-(AI478+AV478)</f>
        <v>0</v>
      </c>
    </row>
    <row r="479" spans="1:52" x14ac:dyDescent="0.25">
      <c r="A479" s="40" t="s">
        <v>976</v>
      </c>
      <c r="B479" s="33" t="s">
        <v>977</v>
      </c>
      <c r="C479" s="34" t="s">
        <v>1152</v>
      </c>
      <c r="D479" s="34" t="s">
        <v>1151</v>
      </c>
      <c r="E479" s="35">
        <f>F479+O479+R479+Z479+AB479+AG479</f>
        <v>2000225259551.9707</v>
      </c>
      <c r="F479" s="36">
        <f>SUM(G479:N479)</f>
        <v>89103734502.778</v>
      </c>
      <c r="G479" s="37">
        <v>62648277578.088005</v>
      </c>
      <c r="H479" s="38"/>
      <c r="I479" s="37">
        <v>12025884538.689999</v>
      </c>
      <c r="J479" s="38"/>
      <c r="K479" s="38"/>
      <c r="L479" s="37">
        <v>50000000</v>
      </c>
      <c r="M479" s="37">
        <v>14379572386</v>
      </c>
      <c r="N479" s="38"/>
      <c r="O479" s="36">
        <f>SUM(P479:Q479)</f>
        <v>47337274400</v>
      </c>
      <c r="P479" s="38"/>
      <c r="Q479" s="37">
        <v>47337274400</v>
      </c>
      <c r="R479" s="36">
        <f>SUM(S479:Y479)</f>
        <v>1828695177430.0725</v>
      </c>
      <c r="S479" s="37">
        <v>197262036829.89999</v>
      </c>
      <c r="T479" s="37">
        <v>472935308859.23999</v>
      </c>
      <c r="U479" s="37">
        <v>670366756183.93994</v>
      </c>
      <c r="V479" s="37">
        <v>1197361801618.9121</v>
      </c>
      <c r="W479" s="37">
        <v>46193469722.120003</v>
      </c>
      <c r="X479" s="37">
        <v>331056516664.65997</v>
      </c>
      <c r="Y479" s="37">
        <v>-1086480712448.7</v>
      </c>
      <c r="Z479" s="36">
        <f>SUM(AA479)</f>
        <v>0</v>
      </c>
      <c r="AA479" s="38"/>
      <c r="AB479" s="36">
        <f>SUM(AC479:AF479)</f>
        <v>35089073219.120003</v>
      </c>
      <c r="AC479" s="37">
        <v>5864333120.6499996</v>
      </c>
      <c r="AD479" s="38"/>
      <c r="AE479" s="37">
        <v>520799167</v>
      </c>
      <c r="AF479" s="37">
        <v>28703940931.470001</v>
      </c>
      <c r="AG479" s="36">
        <f>SUM(AH479)</f>
        <v>0</v>
      </c>
      <c r="AH479" s="38"/>
      <c r="AI479" s="35">
        <f>AJ479+AQ479+AT479</f>
        <v>153818710180.35999</v>
      </c>
      <c r="AJ479" s="36">
        <f>SUM(AK479:AP479)</f>
        <v>21048179430.360001</v>
      </c>
      <c r="AK479" s="37">
        <v>5279479909.3599997</v>
      </c>
      <c r="AL479" s="38"/>
      <c r="AM479" s="38"/>
      <c r="AN479" s="38"/>
      <c r="AO479" s="37">
        <v>422570000</v>
      </c>
      <c r="AP479" s="37">
        <v>15346129521</v>
      </c>
      <c r="AQ479" s="36">
        <f>SUM(AR479:AS479)</f>
        <v>132770530750</v>
      </c>
      <c r="AR479" s="37">
        <v>132770530750</v>
      </c>
      <c r="AS479" s="38"/>
      <c r="AT479" s="36">
        <f>AU479</f>
        <v>0</v>
      </c>
      <c r="AU479" s="38"/>
      <c r="AV479" s="35">
        <f>AW479</f>
        <v>1846406549371.6101</v>
      </c>
      <c r="AW479" s="36">
        <f>SUM(AX479:AY479)</f>
        <v>1846406549371.6101</v>
      </c>
      <c r="AX479" s="37">
        <v>1846406549371.6101</v>
      </c>
      <c r="AY479" s="38"/>
      <c r="AZ479" s="39">
        <f>E479-(AI479+AV479)</f>
        <v>0</v>
      </c>
    </row>
    <row r="480" spans="1:52" x14ac:dyDescent="0.25">
      <c r="A480" s="40" t="s">
        <v>978</v>
      </c>
      <c r="B480" s="33" t="s">
        <v>979</v>
      </c>
      <c r="C480" s="34" t="s">
        <v>1150</v>
      </c>
      <c r="D480" s="34" t="s">
        <v>1151</v>
      </c>
      <c r="E480" s="35">
        <f>F480+O480+R480+Z480+AB480+AG480</f>
        <v>1780576344920.9553</v>
      </c>
      <c r="F480" s="36">
        <f>SUM(G480:N480)</f>
        <v>46878854413.125488</v>
      </c>
      <c r="G480" s="37">
        <v>23956586861.705498</v>
      </c>
      <c r="H480" s="38"/>
      <c r="I480" s="37">
        <v>13162931955.67</v>
      </c>
      <c r="J480" s="38"/>
      <c r="K480" s="38"/>
      <c r="L480" s="37">
        <v>65208333.340000004</v>
      </c>
      <c r="M480" s="37">
        <v>9694127262.4099998</v>
      </c>
      <c r="N480" s="38"/>
      <c r="O480" s="36">
        <f>SUM(P480:Q480)</f>
        <v>32237065374.950001</v>
      </c>
      <c r="P480" s="38"/>
      <c r="Q480" s="37">
        <v>32237065374.950001</v>
      </c>
      <c r="R480" s="36">
        <f>SUM(S480:Y480)</f>
        <v>1656960292003.8799</v>
      </c>
      <c r="S480" s="37">
        <v>606161838055</v>
      </c>
      <c r="T480" s="37">
        <v>317278968779.88</v>
      </c>
      <c r="U480" s="37">
        <v>552534565652.59998</v>
      </c>
      <c r="V480" s="37">
        <v>1009950298529.4</v>
      </c>
      <c r="W480" s="37">
        <v>109971234081</v>
      </c>
      <c r="X480" s="37">
        <v>59501346900</v>
      </c>
      <c r="Y480" s="37">
        <v>-998437959994</v>
      </c>
      <c r="Z480" s="36">
        <f>SUM(AA480)</f>
        <v>0</v>
      </c>
      <c r="AA480" s="38"/>
      <c r="AB480" s="36">
        <f>SUM(AC480:AF480)</f>
        <v>44500133129</v>
      </c>
      <c r="AC480" s="37">
        <v>42925000</v>
      </c>
      <c r="AD480" s="38"/>
      <c r="AE480" s="37">
        <v>946112499</v>
      </c>
      <c r="AF480" s="37">
        <v>43511095630</v>
      </c>
      <c r="AG480" s="36">
        <f>SUM(AH480)</f>
        <v>0</v>
      </c>
      <c r="AH480" s="38"/>
      <c r="AI480" s="35">
        <f>AJ480+AQ480+AT480</f>
        <v>50357151871.095505</v>
      </c>
      <c r="AJ480" s="36">
        <f>SUM(AK480:AP480)</f>
        <v>50357151871.095505</v>
      </c>
      <c r="AK480" s="37">
        <v>1804949219.0955</v>
      </c>
      <c r="AL480" s="38"/>
      <c r="AM480" s="38"/>
      <c r="AN480" s="38"/>
      <c r="AO480" s="37">
        <v>14825056351</v>
      </c>
      <c r="AP480" s="37">
        <v>33727146301</v>
      </c>
      <c r="AQ480" s="36">
        <f>SUM(AR480:AS480)</f>
        <v>0</v>
      </c>
      <c r="AR480" s="38"/>
      <c r="AS480" s="38"/>
      <c r="AT480" s="36">
        <f>AU480</f>
        <v>0</v>
      </c>
      <c r="AU480" s="38"/>
      <c r="AV480" s="35">
        <f>AW480</f>
        <v>1730219193049.8601</v>
      </c>
      <c r="AW480" s="36">
        <f>SUM(AX480:AY480)</f>
        <v>1730219193049.8601</v>
      </c>
      <c r="AX480" s="37">
        <v>1730219193049.8601</v>
      </c>
      <c r="AY480" s="38"/>
      <c r="AZ480" s="39">
        <f>E480-(AI480+AV480)</f>
        <v>0</v>
      </c>
    </row>
    <row r="481" spans="1:52" x14ac:dyDescent="0.25">
      <c r="A481" s="40" t="s">
        <v>980</v>
      </c>
      <c r="B481" s="33" t="s">
        <v>981</v>
      </c>
      <c r="C481" s="34" t="s">
        <v>1150</v>
      </c>
      <c r="D481" s="34" t="s">
        <v>1151</v>
      </c>
      <c r="E481" s="35">
        <f>F481+O481+R481+Z481+AB481+AG481</f>
        <v>1553335380969.8398</v>
      </c>
      <c r="F481" s="36">
        <f>SUM(G481:N481)</f>
        <v>100228955832.03999</v>
      </c>
      <c r="G481" s="37">
        <v>74223669132.73999</v>
      </c>
      <c r="H481" s="38"/>
      <c r="I481" s="37">
        <v>7711606205.9900007</v>
      </c>
      <c r="J481" s="38"/>
      <c r="K481" s="38"/>
      <c r="L481" s="37">
        <v>204250000</v>
      </c>
      <c r="M481" s="37">
        <v>18089430493.310001</v>
      </c>
      <c r="N481" s="38"/>
      <c r="O481" s="36">
        <f>SUM(P481:Q481)</f>
        <v>3500000000</v>
      </c>
      <c r="P481" s="38"/>
      <c r="Q481" s="37">
        <v>3500000000</v>
      </c>
      <c r="R481" s="36">
        <f>SUM(S481:Y481)</f>
        <v>1433992038449.6399</v>
      </c>
      <c r="S481" s="37">
        <v>153166539930</v>
      </c>
      <c r="T481" s="37">
        <v>289058768437.40997</v>
      </c>
      <c r="U481" s="37">
        <v>724421124311.54004</v>
      </c>
      <c r="V481" s="37">
        <v>763285058812.30005</v>
      </c>
      <c r="W481" s="37">
        <v>8203817359.2299995</v>
      </c>
      <c r="X481" s="37">
        <v>79339936330.880005</v>
      </c>
      <c r="Y481" s="37">
        <v>-583483206731.71997</v>
      </c>
      <c r="Z481" s="36">
        <f>SUM(AA481)</f>
        <v>0</v>
      </c>
      <c r="AA481" s="38"/>
      <c r="AB481" s="36">
        <f>SUM(AC481:AF481)</f>
        <v>15614386688.16</v>
      </c>
      <c r="AC481" s="38"/>
      <c r="AD481" s="38"/>
      <c r="AE481" s="37">
        <v>261128733.33000001</v>
      </c>
      <c r="AF481" s="37">
        <v>15353257954.83</v>
      </c>
      <c r="AG481" s="36">
        <f>SUM(AH481)</f>
        <v>0</v>
      </c>
      <c r="AH481" s="38"/>
      <c r="AI481" s="35">
        <f>AJ481+AQ481+AT481</f>
        <v>4966745652.1700001</v>
      </c>
      <c r="AJ481" s="36">
        <f>SUM(AK481:AP481)</f>
        <v>4966745652.1700001</v>
      </c>
      <c r="AK481" s="37">
        <v>1010530722</v>
      </c>
      <c r="AL481" s="38"/>
      <c r="AM481" s="38"/>
      <c r="AN481" s="38"/>
      <c r="AO481" s="37">
        <v>2247949545.8800001</v>
      </c>
      <c r="AP481" s="37">
        <v>1708265384.29</v>
      </c>
      <c r="AQ481" s="36">
        <f>SUM(AR481:AS481)</f>
        <v>0</v>
      </c>
      <c r="AR481" s="38"/>
      <c r="AS481" s="38"/>
      <c r="AT481" s="36">
        <f>AU481</f>
        <v>0</v>
      </c>
      <c r="AU481" s="38"/>
      <c r="AV481" s="35">
        <f>AW481</f>
        <v>1548368635317.7</v>
      </c>
      <c r="AW481" s="36">
        <f>SUM(AX481:AY481)</f>
        <v>1548368635317.7</v>
      </c>
      <c r="AX481" s="37">
        <v>1548368635317.7</v>
      </c>
      <c r="AY481" s="38"/>
      <c r="AZ481" s="39">
        <f>E481-(AI481+AV481)</f>
        <v>-3.0029296875E-2</v>
      </c>
    </row>
    <row r="482" spans="1:52" x14ac:dyDescent="0.25">
      <c r="A482" s="40" t="s">
        <v>982</v>
      </c>
      <c r="B482" s="33" t="s">
        <v>983</v>
      </c>
      <c r="C482" s="34" t="s">
        <v>1150</v>
      </c>
      <c r="D482" s="34" t="s">
        <v>1151</v>
      </c>
      <c r="E482" s="35">
        <f>F482+O482+R482+Z482+AB482+AG482</f>
        <v>1612509923958</v>
      </c>
      <c r="F482" s="36">
        <f>SUM(G482:N482)</f>
        <v>53087207222</v>
      </c>
      <c r="G482" s="37">
        <v>33503534577</v>
      </c>
      <c r="H482" s="37">
        <v>2000000000</v>
      </c>
      <c r="I482" s="37">
        <v>8226410003</v>
      </c>
      <c r="J482" s="38"/>
      <c r="K482" s="38"/>
      <c r="L482" s="38"/>
      <c r="M482" s="37">
        <v>9357262642</v>
      </c>
      <c r="N482" s="38"/>
      <c r="O482" s="36">
        <f>SUM(P482:Q482)</f>
        <v>22319360743</v>
      </c>
      <c r="P482" s="38"/>
      <c r="Q482" s="37">
        <v>22319360743</v>
      </c>
      <c r="R482" s="36">
        <f>SUM(S482:Y482)</f>
        <v>1522806250218</v>
      </c>
      <c r="S482" s="37">
        <v>191660901391</v>
      </c>
      <c r="T482" s="37">
        <v>276517946721</v>
      </c>
      <c r="U482" s="37">
        <v>602947225154</v>
      </c>
      <c r="V482" s="37">
        <v>1053844587137</v>
      </c>
      <c r="W482" s="37">
        <v>7010083501</v>
      </c>
      <c r="X482" s="37">
        <v>3448800759</v>
      </c>
      <c r="Y482" s="37">
        <v>-612623294445</v>
      </c>
      <c r="Z482" s="36">
        <f>SUM(AA482)</f>
        <v>0</v>
      </c>
      <c r="AA482" s="38"/>
      <c r="AB482" s="36">
        <f>SUM(AC482:AF482)</f>
        <v>14297105775</v>
      </c>
      <c r="AC482" s="38"/>
      <c r="AD482" s="38"/>
      <c r="AE482" s="37">
        <v>6215361057</v>
      </c>
      <c r="AF482" s="37">
        <v>8081744718</v>
      </c>
      <c r="AG482" s="36">
        <f>SUM(AH482)</f>
        <v>0</v>
      </c>
      <c r="AH482" s="38"/>
      <c r="AI482" s="35">
        <f>AJ482+AQ482+AT482</f>
        <v>3276481181</v>
      </c>
      <c r="AJ482" s="36">
        <f>SUM(AK482:AP482)</f>
        <v>3276481181</v>
      </c>
      <c r="AK482" s="37">
        <v>38282393</v>
      </c>
      <c r="AL482" s="38"/>
      <c r="AM482" s="38"/>
      <c r="AN482" s="37">
        <v>130963474</v>
      </c>
      <c r="AO482" s="37">
        <v>2872337719</v>
      </c>
      <c r="AP482" s="37">
        <v>234897595</v>
      </c>
      <c r="AQ482" s="36">
        <f>SUM(AR482:AS482)</f>
        <v>0</v>
      </c>
      <c r="AR482" s="38"/>
      <c r="AS482" s="38"/>
      <c r="AT482" s="36">
        <f>AU482</f>
        <v>0</v>
      </c>
      <c r="AU482" s="38"/>
      <c r="AV482" s="35">
        <f>AW482</f>
        <v>1609233442777</v>
      </c>
      <c r="AW482" s="36">
        <f>SUM(AX482:AY482)</f>
        <v>1609233442777</v>
      </c>
      <c r="AX482" s="37">
        <v>1609233442777</v>
      </c>
      <c r="AY482" s="38"/>
      <c r="AZ482" s="39">
        <f>E482-(AI482+AV482)</f>
        <v>0</v>
      </c>
    </row>
    <row r="483" spans="1:52" x14ac:dyDescent="0.25">
      <c r="A483" s="40" t="s">
        <v>984</v>
      </c>
      <c r="B483" s="33" t="s">
        <v>985</v>
      </c>
      <c r="C483" s="34" t="s">
        <v>1150</v>
      </c>
      <c r="D483" s="34" t="s">
        <v>1151</v>
      </c>
      <c r="E483" s="35">
        <f>F483+O483+R483+Z483+AB483+AG483</f>
        <v>1206208590265.5098</v>
      </c>
      <c r="F483" s="36">
        <f>SUM(G483:N483)</f>
        <v>24133619647.440002</v>
      </c>
      <c r="G483" s="37">
        <v>7111007437.3699999</v>
      </c>
      <c r="H483" s="38"/>
      <c r="I483" s="37">
        <v>7381542730.6700001</v>
      </c>
      <c r="J483" s="38"/>
      <c r="K483" s="38"/>
      <c r="L483" s="37">
        <v>22416666.670000002</v>
      </c>
      <c r="M483" s="37">
        <v>9618652812.7299995</v>
      </c>
      <c r="N483" s="38"/>
      <c r="O483" s="36">
        <f>SUM(P483:Q483)</f>
        <v>3427783116.29</v>
      </c>
      <c r="P483" s="38"/>
      <c r="Q483" s="37">
        <v>3427783116.29</v>
      </c>
      <c r="R483" s="36">
        <f>SUM(S483:Y483)</f>
        <v>1175306126689.4497</v>
      </c>
      <c r="S483" s="37">
        <v>121811861673.10001</v>
      </c>
      <c r="T483" s="37">
        <v>300752835759.71002</v>
      </c>
      <c r="U483" s="37">
        <v>440753680691</v>
      </c>
      <c r="V483" s="37">
        <v>555392637621.06995</v>
      </c>
      <c r="W483" s="37">
        <v>17827057534</v>
      </c>
      <c r="X483" s="37">
        <v>92543878430.470001</v>
      </c>
      <c r="Y483" s="37">
        <v>-353775825019.90002</v>
      </c>
      <c r="Z483" s="36">
        <f>SUM(AA483)</f>
        <v>0</v>
      </c>
      <c r="AA483" s="38"/>
      <c r="AB483" s="36">
        <f>SUM(AC483:AF483)</f>
        <v>3341060812.3299999</v>
      </c>
      <c r="AC483" s="38"/>
      <c r="AD483" s="38"/>
      <c r="AE483" s="37">
        <v>13108333.33</v>
      </c>
      <c r="AF483" s="37">
        <v>3327952479</v>
      </c>
      <c r="AG483" s="36">
        <f>SUM(AH483)</f>
        <v>0</v>
      </c>
      <c r="AH483" s="38"/>
      <c r="AI483" s="35">
        <f>AJ483+AQ483+AT483</f>
        <v>44392469271.130005</v>
      </c>
      <c r="AJ483" s="36">
        <f>SUM(AK483:AP483)</f>
        <v>44392469271.130005</v>
      </c>
      <c r="AK483" s="37">
        <v>748291382.63</v>
      </c>
      <c r="AL483" s="38"/>
      <c r="AM483" s="38"/>
      <c r="AN483" s="37">
        <v>114583333</v>
      </c>
      <c r="AO483" s="37">
        <v>16791523174</v>
      </c>
      <c r="AP483" s="37">
        <v>26738071381.5</v>
      </c>
      <c r="AQ483" s="36">
        <f>SUM(AR483:AS483)</f>
        <v>0</v>
      </c>
      <c r="AR483" s="38"/>
      <c r="AS483" s="38"/>
      <c r="AT483" s="36">
        <f>AU483</f>
        <v>0</v>
      </c>
      <c r="AU483" s="38"/>
      <c r="AV483" s="35">
        <f>AW483</f>
        <v>1161816120994.3999</v>
      </c>
      <c r="AW483" s="36">
        <f>SUM(AX483:AY483)</f>
        <v>1161816120994.3999</v>
      </c>
      <c r="AX483" s="37">
        <v>1161816120994.3999</v>
      </c>
      <c r="AY483" s="38"/>
      <c r="AZ483" s="39">
        <f>E483-(AI483+AV483)</f>
        <v>-2.001953125E-2</v>
      </c>
    </row>
    <row r="484" spans="1:52" x14ac:dyDescent="0.25">
      <c r="A484" s="45" t="s">
        <v>986</v>
      </c>
      <c r="B484" s="33" t="s">
        <v>987</v>
      </c>
      <c r="C484" s="34" t="s">
        <v>1150</v>
      </c>
      <c r="D484" s="34" t="s">
        <v>1151</v>
      </c>
      <c r="E484" s="35">
        <f>F484+O484+R484+Z484+AB484+AG484</f>
        <v>1365105986619.9221</v>
      </c>
      <c r="F484" s="36">
        <f>SUM(G484:N484)</f>
        <v>91574605550.677002</v>
      </c>
      <c r="G484" s="37">
        <v>59672392853.676994</v>
      </c>
      <c r="H484" s="38"/>
      <c r="I484" s="37">
        <v>29481094321</v>
      </c>
      <c r="J484" s="38"/>
      <c r="K484" s="38"/>
      <c r="L484" s="37">
        <v>600500000</v>
      </c>
      <c r="M484" s="37">
        <v>1820618376</v>
      </c>
      <c r="N484" s="38"/>
      <c r="O484" s="36">
        <f>SUM(P484:Q484)</f>
        <v>1664971691</v>
      </c>
      <c r="P484" s="38"/>
      <c r="Q484" s="37">
        <v>1664971691</v>
      </c>
      <c r="R484" s="36">
        <f>SUM(S484:Y484)</f>
        <v>1223380927267</v>
      </c>
      <c r="S484" s="37">
        <v>106496588024.86</v>
      </c>
      <c r="T484" s="37">
        <v>191948607953.29999</v>
      </c>
      <c r="U484" s="37">
        <v>302927945603.62</v>
      </c>
      <c r="V484" s="37">
        <v>622493913146.06006</v>
      </c>
      <c r="W484" s="37">
        <v>6029363602.1300001</v>
      </c>
      <c r="X484" s="37">
        <v>221202184806.57001</v>
      </c>
      <c r="Y484" s="37">
        <v>-227717675869.54001</v>
      </c>
      <c r="Z484" s="36">
        <f>SUM(AA484)</f>
        <v>0</v>
      </c>
      <c r="AA484" s="38"/>
      <c r="AB484" s="36">
        <f>SUM(AC484:AF484)</f>
        <v>48485482111.245003</v>
      </c>
      <c r="AC484" s="38"/>
      <c r="AD484" s="38"/>
      <c r="AE484" s="38"/>
      <c r="AF484" s="37">
        <v>48485482111.245003</v>
      </c>
      <c r="AG484" s="36">
        <f>SUM(AH484)</f>
        <v>0</v>
      </c>
      <c r="AH484" s="38"/>
      <c r="AI484" s="35">
        <f>AJ484+AQ484+AT484</f>
        <v>46867751839.887001</v>
      </c>
      <c r="AJ484" s="36">
        <f>SUM(AK484:AP484)</f>
        <v>46867751839.887001</v>
      </c>
      <c r="AK484" s="37">
        <v>30583468192.797001</v>
      </c>
      <c r="AL484" s="38"/>
      <c r="AM484" s="38"/>
      <c r="AN484" s="38"/>
      <c r="AO484" s="38"/>
      <c r="AP484" s="37">
        <v>16284283647.09</v>
      </c>
      <c r="AQ484" s="36">
        <f>SUM(AR484:AS484)</f>
        <v>0</v>
      </c>
      <c r="AR484" s="38"/>
      <c r="AS484" s="38"/>
      <c r="AT484" s="36">
        <f>AU484</f>
        <v>0</v>
      </c>
      <c r="AU484" s="38"/>
      <c r="AV484" s="35">
        <f>AW484</f>
        <v>1318238234780</v>
      </c>
      <c r="AW484" s="36">
        <f>SUM(AX484:AY484)</f>
        <v>1318238234780</v>
      </c>
      <c r="AX484" s="37">
        <v>1318238234780</v>
      </c>
      <c r="AY484" s="38"/>
      <c r="AZ484" s="39">
        <f>E484-(AI484+AV484)</f>
        <v>3.515625E-2</v>
      </c>
    </row>
    <row r="485" spans="1:52" x14ac:dyDescent="0.25">
      <c r="A485" s="32" t="s">
        <v>988</v>
      </c>
      <c r="B485" s="33" t="s">
        <v>1186</v>
      </c>
      <c r="C485" s="34" t="s">
        <v>1152</v>
      </c>
      <c r="D485" s="34" t="s">
        <v>1151</v>
      </c>
      <c r="E485" s="35">
        <f>F485+O485+R485+Z485+AB485+AG485</f>
        <v>16856710689481.473</v>
      </c>
      <c r="F485" s="36">
        <f>SUM(G485:N485)</f>
        <v>1064935879938.7799</v>
      </c>
      <c r="G485" s="37">
        <v>957296191469.37988</v>
      </c>
      <c r="H485" s="38"/>
      <c r="I485" s="37">
        <v>30203535190.490005</v>
      </c>
      <c r="J485" s="38"/>
      <c r="K485" s="38"/>
      <c r="L485" s="37">
        <v>4546235714.8900003</v>
      </c>
      <c r="M485" s="37">
        <v>72889917564.020004</v>
      </c>
      <c r="N485" s="38"/>
      <c r="O485" s="36">
        <f>SUM(P485:Q485)</f>
        <v>549592634658.78998</v>
      </c>
      <c r="P485" s="38"/>
      <c r="Q485" s="37">
        <v>549592634658.78998</v>
      </c>
      <c r="R485" s="36">
        <f>SUM(S485:Y485)</f>
        <v>14981343740062.602</v>
      </c>
      <c r="S485" s="37">
        <v>9052403084134.9004</v>
      </c>
      <c r="T485" s="37">
        <v>2602209419458.8999</v>
      </c>
      <c r="U485" s="37">
        <v>3395633791512.8999</v>
      </c>
      <c r="V485" s="37">
        <v>6712849408035.9004</v>
      </c>
      <c r="W485" s="37">
        <v>233909430529.20001</v>
      </c>
      <c r="X485" s="37">
        <v>187503789399</v>
      </c>
      <c r="Y485" s="37">
        <v>-7203165183008.2002</v>
      </c>
      <c r="Z485" s="36">
        <f>SUM(AA485)</f>
        <v>0</v>
      </c>
      <c r="AA485" s="38"/>
      <c r="AB485" s="36">
        <f>SUM(AC485:AF485)</f>
        <v>260838434821.30002</v>
      </c>
      <c r="AC485" s="38"/>
      <c r="AD485" s="38"/>
      <c r="AE485" s="37">
        <v>15671196069.82</v>
      </c>
      <c r="AF485" s="37">
        <v>245167238751.48001</v>
      </c>
      <c r="AG485" s="36">
        <f>SUM(AH485)</f>
        <v>0</v>
      </c>
      <c r="AH485" s="38"/>
      <c r="AI485" s="35">
        <f>AJ485+AQ485+AT485</f>
        <v>257524377062.70999</v>
      </c>
      <c r="AJ485" s="36">
        <f>SUM(AK485:AP485)</f>
        <v>257524377062.70999</v>
      </c>
      <c r="AK485" s="37">
        <v>120444412</v>
      </c>
      <c r="AL485" s="38"/>
      <c r="AM485" s="38"/>
      <c r="AN485" s="37">
        <v>16485041.1</v>
      </c>
      <c r="AO485" s="37">
        <v>257387447609.60999</v>
      </c>
      <c r="AP485" s="38"/>
      <c r="AQ485" s="36">
        <f>SUM(AR485:AS485)</f>
        <v>0</v>
      </c>
      <c r="AR485" s="38"/>
      <c r="AS485" s="38"/>
      <c r="AT485" s="36">
        <f>AU485</f>
        <v>0</v>
      </c>
      <c r="AU485" s="38"/>
      <c r="AV485" s="35">
        <f>AW485</f>
        <v>16599186312419</v>
      </c>
      <c r="AW485" s="36">
        <f>SUM(AX485:AY485)</f>
        <v>16599186312419</v>
      </c>
      <c r="AX485" s="37">
        <v>16599186312419</v>
      </c>
      <c r="AY485" s="38"/>
      <c r="AZ485" s="39">
        <f>E485-(AI485+AV485)</f>
        <v>-0.23828125</v>
      </c>
    </row>
    <row r="486" spans="1:52" x14ac:dyDescent="0.25">
      <c r="A486" s="40" t="s">
        <v>989</v>
      </c>
      <c r="B486" s="33" t="s">
        <v>990</v>
      </c>
      <c r="C486" s="34" t="s">
        <v>1152</v>
      </c>
      <c r="D486" s="34" t="s">
        <v>1151</v>
      </c>
      <c r="E486" s="35">
        <f>F486+O486+R486+Z486+AB486+AG486</f>
        <v>4265888913428.2524</v>
      </c>
      <c r="F486" s="36">
        <f>SUM(G486:N486)</f>
        <v>589698693190.3363</v>
      </c>
      <c r="G486" s="37">
        <v>266359743436.85001</v>
      </c>
      <c r="H486" s="38"/>
      <c r="I486" s="37">
        <v>68561119326.896301</v>
      </c>
      <c r="J486" s="38"/>
      <c r="K486" s="38"/>
      <c r="L486" s="37">
        <v>435791523.42000002</v>
      </c>
      <c r="M486" s="37">
        <v>254342038903.17001</v>
      </c>
      <c r="N486" s="38"/>
      <c r="O486" s="36">
        <f>SUM(P486:Q486)</f>
        <v>130384743914.71812</v>
      </c>
      <c r="P486" s="38"/>
      <c r="Q486" s="37">
        <v>130384743914.71812</v>
      </c>
      <c r="R486" s="36">
        <f>SUM(S486:Y486)</f>
        <v>3486499788519.3145</v>
      </c>
      <c r="S486" s="37">
        <v>539234520411.34003</v>
      </c>
      <c r="T486" s="37">
        <v>576529881582.70007</v>
      </c>
      <c r="U486" s="37">
        <v>1230585427366.5298</v>
      </c>
      <c r="V486" s="37">
        <v>5040221717933.1104</v>
      </c>
      <c r="W486" s="37">
        <v>179172372803.75</v>
      </c>
      <c r="X486" s="37">
        <v>20113580709</v>
      </c>
      <c r="Y486" s="37">
        <v>-4099357712287.1152</v>
      </c>
      <c r="Z486" s="36">
        <f>SUM(AA486)</f>
        <v>0</v>
      </c>
      <c r="AA486" s="38"/>
      <c r="AB486" s="36">
        <f>SUM(AC486:AF486)</f>
        <v>59305687803.883331</v>
      </c>
      <c r="AC486" s="38"/>
      <c r="AD486" s="37">
        <v>6190946000</v>
      </c>
      <c r="AE486" s="37">
        <v>784923224.56332827</v>
      </c>
      <c r="AF486" s="37">
        <v>52329818579.32</v>
      </c>
      <c r="AG486" s="36">
        <f>SUM(AH486)</f>
        <v>0</v>
      </c>
      <c r="AH486" s="38"/>
      <c r="AI486" s="35">
        <f>AJ486+AQ486+AT486</f>
        <v>42696860810.503334</v>
      </c>
      <c r="AJ486" s="36">
        <f>SUM(AK486:AP486)</f>
        <v>42696860810.503334</v>
      </c>
      <c r="AK486" s="38"/>
      <c r="AL486" s="38"/>
      <c r="AM486" s="38"/>
      <c r="AN486" s="37">
        <v>730667335.50333309</v>
      </c>
      <c r="AO486" s="37">
        <v>27734066900</v>
      </c>
      <c r="AP486" s="37">
        <v>14232126575</v>
      </c>
      <c r="AQ486" s="36">
        <f>SUM(AR486:AS486)</f>
        <v>0</v>
      </c>
      <c r="AR486" s="38"/>
      <c r="AS486" s="38"/>
      <c r="AT486" s="36">
        <f>AU486</f>
        <v>0</v>
      </c>
      <c r="AU486" s="38"/>
      <c r="AV486" s="35">
        <f>AW486</f>
        <v>4223192052617.7598</v>
      </c>
      <c r="AW486" s="36">
        <f>SUM(AX486:AY486)</f>
        <v>4223192052617.7598</v>
      </c>
      <c r="AX486" s="37">
        <v>4223192052617.7598</v>
      </c>
      <c r="AY486" s="38"/>
      <c r="AZ486" s="39">
        <f>E486-(AI486+AV486)</f>
        <v>-1.07421875E-2</v>
      </c>
    </row>
    <row r="487" spans="1:52" x14ac:dyDescent="0.25">
      <c r="A487" s="40" t="s">
        <v>991</v>
      </c>
      <c r="B487" s="33" t="s">
        <v>992</v>
      </c>
      <c r="C487" s="34" t="s">
        <v>1152</v>
      </c>
      <c r="D487" s="34" t="s">
        <v>1154</v>
      </c>
      <c r="E487" s="35">
        <f>F487+O487+R487+Z487+AB487+AG487</f>
        <v>3100639444322.7095</v>
      </c>
      <c r="F487" s="36">
        <f>SUM(G487:N487)</f>
        <v>213219425922.31</v>
      </c>
      <c r="G487" s="37">
        <v>129326110147.85001</v>
      </c>
      <c r="H487" s="37"/>
      <c r="I487" s="37">
        <v>141139348503</v>
      </c>
      <c r="J487" s="37">
        <v>3047088600</v>
      </c>
      <c r="K487" s="37">
        <v>-94021377355.080002</v>
      </c>
      <c r="L487" s="37">
        <v>1324757933.3299999</v>
      </c>
      <c r="M487" s="37">
        <v>32403498093.209999</v>
      </c>
      <c r="N487" s="37"/>
      <c r="O487" s="36">
        <f>SUM(P487:Q487)</f>
        <v>89177449457.339996</v>
      </c>
      <c r="P487" s="37">
        <v>700000000</v>
      </c>
      <c r="Q487" s="37">
        <v>88477449457.339996</v>
      </c>
      <c r="R487" s="36">
        <f>SUM(S487:Y487)</f>
        <v>2779152725252.7095</v>
      </c>
      <c r="S487" s="37">
        <v>328850145993.65002</v>
      </c>
      <c r="T487" s="37">
        <v>607689705188.09998</v>
      </c>
      <c r="U487" s="37">
        <v>1378847868660.8799</v>
      </c>
      <c r="V487" s="37">
        <v>1335358999290.6399</v>
      </c>
      <c r="W487" s="37">
        <v>625081214489.04004</v>
      </c>
      <c r="X487" s="37">
        <v>35873505382.669998</v>
      </c>
      <c r="Y487" s="37">
        <v>-1532548713752.27</v>
      </c>
      <c r="Z487" s="36">
        <f>SUM(AA487)</f>
        <v>0</v>
      </c>
      <c r="AA487" s="38"/>
      <c r="AB487" s="36">
        <f>SUM(AC487:AF487)</f>
        <v>19089843690.349998</v>
      </c>
      <c r="AC487" s="37">
        <v>2189454461.6599998</v>
      </c>
      <c r="AD487" s="37"/>
      <c r="AE487" s="37">
        <v>1910060475</v>
      </c>
      <c r="AF487" s="37">
        <v>14990328753.690001</v>
      </c>
      <c r="AG487" s="36">
        <f>SUM(AH487)</f>
        <v>0</v>
      </c>
      <c r="AH487" s="38"/>
      <c r="AI487" s="35">
        <f>AJ487+AQ487+AT487</f>
        <v>38319250436.900002</v>
      </c>
      <c r="AJ487" s="36">
        <f>SUM(AK487:AP487)</f>
        <v>38319250436.900002</v>
      </c>
      <c r="AK487" s="37">
        <v>7592247</v>
      </c>
      <c r="AL487" s="38"/>
      <c r="AM487" s="38"/>
      <c r="AN487" s="37"/>
      <c r="AO487" s="37">
        <v>38303688978.900002</v>
      </c>
      <c r="AP487" s="37">
        <v>7969211</v>
      </c>
      <c r="AQ487" s="36">
        <f>SUM(AR487:AS487)</f>
        <v>0</v>
      </c>
      <c r="AR487" s="38"/>
      <c r="AS487" s="38"/>
      <c r="AT487" s="36">
        <f>AU487</f>
        <v>0</v>
      </c>
      <c r="AU487" s="38"/>
      <c r="AV487" s="35">
        <f>AW487</f>
        <v>3062320193885.8101</v>
      </c>
      <c r="AW487" s="36">
        <f>SUM(AX487:AY487)</f>
        <v>3062320193885.8101</v>
      </c>
      <c r="AX487" s="37">
        <v>3062320193885.8101</v>
      </c>
      <c r="AY487" s="37"/>
      <c r="AZ487" s="39">
        <f>E487-(AI487+AV487)</f>
        <v>0</v>
      </c>
    </row>
    <row r="488" spans="1:52" x14ac:dyDescent="0.25">
      <c r="A488" s="40" t="s">
        <v>993</v>
      </c>
      <c r="B488" s="33" t="s">
        <v>994</v>
      </c>
      <c r="C488" s="34" t="s">
        <v>1152</v>
      </c>
      <c r="D488" s="34" t="s">
        <v>1154</v>
      </c>
      <c r="E488" s="35">
        <f>F488+O488+R488+Z488+AB488+AG488</f>
        <v>3817359869023.811</v>
      </c>
      <c r="F488" s="36">
        <f>SUM(G488:N488)</f>
        <v>337431906737.0899</v>
      </c>
      <c r="G488" s="37">
        <v>161947338332</v>
      </c>
      <c r="H488" s="37"/>
      <c r="I488" s="37">
        <v>328197508248.96997</v>
      </c>
      <c r="J488" s="37">
        <v>17251781011.239998</v>
      </c>
      <c r="K488" s="37">
        <v>-206820779909.79001</v>
      </c>
      <c r="L488" s="37">
        <v>156160861.36999995</v>
      </c>
      <c r="M488" s="37">
        <v>36699898193.300003</v>
      </c>
      <c r="N488" s="38"/>
      <c r="O488" s="36">
        <f>SUM(P488:Q488)</f>
        <v>205745110804.70001</v>
      </c>
      <c r="P488" s="38"/>
      <c r="Q488" s="37">
        <v>205745110804.70001</v>
      </c>
      <c r="R488" s="36">
        <f>SUM(S488:Y488)</f>
        <v>3129711172197.3809</v>
      </c>
      <c r="S488" s="37">
        <v>533276743342.89001</v>
      </c>
      <c r="T488" s="37">
        <v>956729970649.27979</v>
      </c>
      <c r="U488" s="37">
        <v>1509328761026.2102</v>
      </c>
      <c r="V488" s="37">
        <v>2147352647138.1001</v>
      </c>
      <c r="W488" s="37">
        <v>34674935214</v>
      </c>
      <c r="X488" s="37">
        <v>113353195470.04004</v>
      </c>
      <c r="Y488" s="37">
        <v>-2165005080643.1399</v>
      </c>
      <c r="Z488" s="36">
        <f>SUM(AA488)</f>
        <v>0</v>
      </c>
      <c r="AA488" s="38"/>
      <c r="AB488" s="36">
        <f>SUM(AC488:AF488)</f>
        <v>144471679284.64001</v>
      </c>
      <c r="AC488" s="38"/>
      <c r="AD488" s="37">
        <v>4702977580</v>
      </c>
      <c r="AE488" s="37">
        <v>2510127662.5</v>
      </c>
      <c r="AF488" s="37">
        <v>137258574042.14001</v>
      </c>
      <c r="AG488" s="36">
        <f>SUM(AH488)</f>
        <v>0</v>
      </c>
      <c r="AH488" s="38"/>
      <c r="AI488" s="35">
        <f>AJ488+AQ488+AT488</f>
        <v>80870160848.669998</v>
      </c>
      <c r="AJ488" s="36">
        <f>SUM(AK488:AP488)</f>
        <v>80870160848.669998</v>
      </c>
      <c r="AK488" s="37">
        <v>646610745</v>
      </c>
      <c r="AL488" s="37">
        <v>122889097</v>
      </c>
      <c r="AM488" s="38"/>
      <c r="AN488" s="37">
        <v>1435813251</v>
      </c>
      <c r="AO488" s="37">
        <v>54269352421.669998</v>
      </c>
      <c r="AP488" s="37">
        <v>24395495334</v>
      </c>
      <c r="AQ488" s="36">
        <f>SUM(AR488:AS488)</f>
        <v>0</v>
      </c>
      <c r="AR488" s="38"/>
      <c r="AS488" s="38"/>
      <c r="AT488" s="36">
        <f>AU488</f>
        <v>0</v>
      </c>
      <c r="AU488" s="38"/>
      <c r="AV488" s="35">
        <f>AW488</f>
        <v>3736489708175.1499</v>
      </c>
      <c r="AW488" s="36">
        <f>SUM(AX488:AY488)</f>
        <v>3736489708175.1499</v>
      </c>
      <c r="AX488" s="37">
        <v>3736489708175.1499</v>
      </c>
      <c r="AY488" s="38"/>
      <c r="AZ488" s="39">
        <f>E488-(AI488+AV488)</f>
        <v>-8.7890625E-3</v>
      </c>
    </row>
    <row r="489" spans="1:52" x14ac:dyDescent="0.25">
      <c r="A489" s="40" t="s">
        <v>995</v>
      </c>
      <c r="B489" s="33" t="s">
        <v>996</v>
      </c>
      <c r="C489" s="34" t="s">
        <v>1150</v>
      </c>
      <c r="D489" s="34" t="s">
        <v>1151</v>
      </c>
      <c r="E489" s="35">
        <f>F489+O489+R489+Z489+AB489+AG489</f>
        <v>16954547220336.74</v>
      </c>
      <c r="F489" s="36">
        <f>SUM(G489:N489)</f>
        <v>1078688706886.6599</v>
      </c>
      <c r="G489" s="37">
        <v>670753471314.15991</v>
      </c>
      <c r="H489" s="38"/>
      <c r="I489" s="37">
        <v>263162884460.12</v>
      </c>
      <c r="J489" s="38"/>
      <c r="K489" s="38"/>
      <c r="L489" s="37">
        <v>42976754.539999999</v>
      </c>
      <c r="M489" s="37">
        <v>144729374357.84</v>
      </c>
      <c r="N489" s="38"/>
      <c r="O489" s="36">
        <f>SUM(P489:Q489)</f>
        <v>1066139682380.6</v>
      </c>
      <c r="P489" s="37">
        <v>37293058088</v>
      </c>
      <c r="Q489" s="37">
        <v>1028846624292.6</v>
      </c>
      <c r="R489" s="36">
        <f>SUM(S489:Y489)</f>
        <v>14492561292373.02</v>
      </c>
      <c r="S489" s="37">
        <v>7605873762094</v>
      </c>
      <c r="T489" s="37">
        <v>1721964560982.7</v>
      </c>
      <c r="U489" s="37">
        <v>4407089959051</v>
      </c>
      <c r="V489" s="37">
        <v>6479068097030.2998</v>
      </c>
      <c r="W489" s="37">
        <v>68802025396.220001</v>
      </c>
      <c r="X489" s="37">
        <v>14381592639</v>
      </c>
      <c r="Y489" s="37">
        <v>-5804618704820.2002</v>
      </c>
      <c r="Z489" s="36">
        <f>SUM(AA489)</f>
        <v>0</v>
      </c>
      <c r="AA489" s="38"/>
      <c r="AB489" s="36">
        <f>SUM(AC489:AF489)</f>
        <v>317157538696.46002</v>
      </c>
      <c r="AC489" s="37">
        <v>14254375</v>
      </c>
      <c r="AD489" s="38"/>
      <c r="AE489" s="37">
        <v>61552083.329999998</v>
      </c>
      <c r="AF489" s="37">
        <v>317081732238.13</v>
      </c>
      <c r="AG489" s="36">
        <f>SUM(AH489)</f>
        <v>0</v>
      </c>
      <c r="AH489" s="38"/>
      <c r="AI489" s="35">
        <f>AJ489+AQ489+AT489</f>
        <v>65103201225.18</v>
      </c>
      <c r="AJ489" s="36">
        <f>SUM(AK489:AP489)</f>
        <v>64967983641.510002</v>
      </c>
      <c r="AK489" s="37">
        <v>282373112</v>
      </c>
      <c r="AL489" s="38"/>
      <c r="AM489" s="38"/>
      <c r="AN489" s="37">
        <v>9703718021.4099998</v>
      </c>
      <c r="AO489" s="37">
        <v>42663257723</v>
      </c>
      <c r="AP489" s="37">
        <v>12318634785.1</v>
      </c>
      <c r="AQ489" s="36">
        <f>SUM(AR489:AS489)</f>
        <v>135217583.66999999</v>
      </c>
      <c r="AR489" s="38"/>
      <c r="AS489" s="37">
        <v>135217583.66999999</v>
      </c>
      <c r="AT489" s="36">
        <f>AU489</f>
        <v>0</v>
      </c>
      <c r="AU489" s="37"/>
      <c r="AV489" s="35">
        <f>AW489</f>
        <v>16889444019112</v>
      </c>
      <c r="AW489" s="36">
        <f>SUM(AX489:AY489)</f>
        <v>16889444019112</v>
      </c>
      <c r="AX489" s="37">
        <v>16889444019112</v>
      </c>
      <c r="AY489" s="38"/>
      <c r="AZ489" s="39">
        <f>E489-(AI489+AV489)</f>
        <v>-0.439453125</v>
      </c>
    </row>
    <row r="490" spans="1:52" x14ac:dyDescent="0.25">
      <c r="A490" s="40" t="s">
        <v>997</v>
      </c>
      <c r="B490" s="33" t="s">
        <v>998</v>
      </c>
      <c r="C490" s="34" t="s">
        <v>1150</v>
      </c>
      <c r="D490" s="34" t="s">
        <v>1151</v>
      </c>
      <c r="E490" s="35">
        <f>F490+O490+R490+Z490+AB490+AG490</f>
        <v>4715039121989.8301</v>
      </c>
      <c r="F490" s="36">
        <f>SUM(G490:N490)</f>
        <v>262455093613.71002</v>
      </c>
      <c r="G490" s="37">
        <v>136574564175</v>
      </c>
      <c r="H490" s="38"/>
      <c r="I490" s="37">
        <v>106007910871.71001</v>
      </c>
      <c r="J490" s="38"/>
      <c r="K490" s="38"/>
      <c r="L490" s="37">
        <v>2466447868</v>
      </c>
      <c r="M490" s="37">
        <v>17406170699</v>
      </c>
      <c r="N490" s="38"/>
      <c r="O490" s="36">
        <f>SUM(P490:Q490)</f>
        <v>1417693962439.1201</v>
      </c>
      <c r="P490" s="37">
        <v>4672657347</v>
      </c>
      <c r="Q490" s="37">
        <v>1413021305092.1201</v>
      </c>
      <c r="R490" s="36">
        <f>SUM(S490:Y490)</f>
        <v>2992502932939</v>
      </c>
      <c r="S490" s="37">
        <v>805724663235</v>
      </c>
      <c r="T490" s="37">
        <v>663651054988</v>
      </c>
      <c r="U490" s="37">
        <v>926572368016</v>
      </c>
      <c r="V490" s="37">
        <v>1784894257011</v>
      </c>
      <c r="W490" s="37">
        <v>125829530869</v>
      </c>
      <c r="X490" s="37">
        <v>246002403678</v>
      </c>
      <c r="Y490" s="37">
        <v>-1560171344858</v>
      </c>
      <c r="Z490" s="36">
        <f>SUM(AA490)</f>
        <v>0</v>
      </c>
      <c r="AA490" s="38"/>
      <c r="AB490" s="36">
        <f>SUM(AC490:AF490)</f>
        <v>42387132998</v>
      </c>
      <c r="AC490" s="37">
        <v>220726696</v>
      </c>
      <c r="AD490" s="38"/>
      <c r="AE490" s="37">
        <v>11334197672</v>
      </c>
      <c r="AF490" s="37">
        <v>30832208630</v>
      </c>
      <c r="AG490" s="36">
        <f>SUM(AH490)</f>
        <v>0</v>
      </c>
      <c r="AH490" s="38"/>
      <c r="AI490" s="35">
        <f>AJ490+AQ490+AT490</f>
        <v>31833519680</v>
      </c>
      <c r="AJ490" s="36">
        <f>SUM(AK490:AP490)</f>
        <v>31833519680</v>
      </c>
      <c r="AK490" s="37">
        <v>1000</v>
      </c>
      <c r="AL490" s="38"/>
      <c r="AM490" s="38"/>
      <c r="AN490" s="37">
        <v>1071711808</v>
      </c>
      <c r="AO490" s="37">
        <v>2832685640</v>
      </c>
      <c r="AP490" s="37">
        <v>27929121232</v>
      </c>
      <c r="AQ490" s="36">
        <f>SUM(AR490:AS490)</f>
        <v>0</v>
      </c>
      <c r="AR490" s="38"/>
      <c r="AS490" s="38"/>
      <c r="AT490" s="36">
        <f>AU490</f>
        <v>0</v>
      </c>
      <c r="AU490" s="38"/>
      <c r="AV490" s="35">
        <f>AW490</f>
        <v>4683205602309.8301</v>
      </c>
      <c r="AW490" s="36">
        <f>SUM(AX490:AY490)</f>
        <v>4683205602309.8301</v>
      </c>
      <c r="AX490" s="37">
        <v>4683205602309.8301</v>
      </c>
      <c r="AY490" s="38"/>
      <c r="AZ490" s="39">
        <f>E490-(AI490+AV490)</f>
        <v>0</v>
      </c>
    </row>
    <row r="491" spans="1:52" x14ac:dyDescent="0.25">
      <c r="A491" s="40" t="s">
        <v>999</v>
      </c>
      <c r="B491" s="33" t="s">
        <v>1000</v>
      </c>
      <c r="C491" s="34" t="s">
        <v>1152</v>
      </c>
      <c r="D491" s="34" t="s">
        <v>1151</v>
      </c>
      <c r="E491" s="35">
        <f>F491+O491+R491+Z491+AB491+AG491</f>
        <v>8195102854924.9014</v>
      </c>
      <c r="F491" s="36">
        <f>SUM(G491:N491)</f>
        <v>756396477531.30005</v>
      </c>
      <c r="G491" s="37">
        <v>452808287891.09003</v>
      </c>
      <c r="H491" s="38"/>
      <c r="I491" s="37">
        <v>218880259742.36987</v>
      </c>
      <c r="J491" s="38"/>
      <c r="K491" s="38"/>
      <c r="L491" s="37">
        <v>6252208199.0200005</v>
      </c>
      <c r="M491" s="37">
        <v>78455721698.820007</v>
      </c>
      <c r="N491" s="38"/>
      <c r="O491" s="36">
        <f>SUM(P491:Q491)</f>
        <v>151305294570.67001</v>
      </c>
      <c r="P491" s="38"/>
      <c r="Q491" s="37">
        <v>151305294570.67001</v>
      </c>
      <c r="R491" s="36">
        <f>SUM(S491:Y491)</f>
        <v>7177551297272.3213</v>
      </c>
      <c r="S491" s="37">
        <v>3648653782154.6401</v>
      </c>
      <c r="T491" s="37">
        <v>1522345431807.72</v>
      </c>
      <c r="U491" s="37">
        <v>2194784198382.0298</v>
      </c>
      <c r="V491" s="37">
        <v>4568483094609.4297</v>
      </c>
      <c r="W491" s="37">
        <v>102099276589.29999</v>
      </c>
      <c r="X491" s="37">
        <v>71167922712.649994</v>
      </c>
      <c r="Y491" s="37">
        <v>-4929982408983.4502</v>
      </c>
      <c r="Z491" s="36">
        <f>SUM(AA491)</f>
        <v>0</v>
      </c>
      <c r="AA491" s="38"/>
      <c r="AB491" s="36">
        <f>SUM(AC491:AF491)</f>
        <v>109849785550.61</v>
      </c>
      <c r="AC491" s="37">
        <v>6154166.6699999999</v>
      </c>
      <c r="AD491" s="37">
        <v>11272000000</v>
      </c>
      <c r="AE491" s="37">
        <v>1773933272.1599998</v>
      </c>
      <c r="AF491" s="37">
        <v>96797698111.779999</v>
      </c>
      <c r="AG491" s="36">
        <f>SUM(AH491)</f>
        <v>0</v>
      </c>
      <c r="AH491" s="38"/>
      <c r="AI491" s="35">
        <f>AJ491+AQ491+AT491</f>
        <v>8758313816.7399998</v>
      </c>
      <c r="AJ491" s="36">
        <f>SUM(AK491:AP491)</f>
        <v>8758313816.7399998</v>
      </c>
      <c r="AK491" s="37">
        <v>599106353</v>
      </c>
      <c r="AL491" s="38"/>
      <c r="AM491" s="38"/>
      <c r="AN491" s="37">
        <v>1135734512.74</v>
      </c>
      <c r="AO491" s="37">
        <v>7023472951</v>
      </c>
      <c r="AP491" s="38"/>
      <c r="AQ491" s="36">
        <f>SUM(AR491:AS491)</f>
        <v>0</v>
      </c>
      <c r="AR491" s="38"/>
      <c r="AS491" s="38"/>
      <c r="AT491" s="36">
        <f>AU491</f>
        <v>0</v>
      </c>
      <c r="AU491" s="38"/>
      <c r="AV491" s="35">
        <f>AW491</f>
        <v>8186344541108.1309</v>
      </c>
      <c r="AW491" s="36">
        <f>SUM(AX491:AY491)</f>
        <v>8186344541108.1309</v>
      </c>
      <c r="AX491" s="37">
        <v>8186344541108.1309</v>
      </c>
      <c r="AY491" s="38"/>
      <c r="AZ491" s="39">
        <f>E491-(AI491+AV491)</f>
        <v>3.02734375E-2</v>
      </c>
    </row>
    <row r="492" spans="1:52" x14ac:dyDescent="0.25">
      <c r="A492" s="40" t="s">
        <v>1001</v>
      </c>
      <c r="B492" s="33" t="s">
        <v>1002</v>
      </c>
      <c r="C492" s="34" t="s">
        <v>1150</v>
      </c>
      <c r="D492" s="34" t="s">
        <v>1151</v>
      </c>
      <c r="E492" s="35">
        <f>F492+O492+R492+Z492+AB492+AG492</f>
        <v>2890976547098.4199</v>
      </c>
      <c r="F492" s="36">
        <f>SUM(G492:N492)</f>
        <v>180952800984.48004</v>
      </c>
      <c r="G492" s="37">
        <v>107286822331</v>
      </c>
      <c r="H492" s="38"/>
      <c r="I492" s="37">
        <v>57484317977.080002</v>
      </c>
      <c r="J492" s="38"/>
      <c r="K492" s="38"/>
      <c r="L492" s="37">
        <v>1090617105.6400001</v>
      </c>
      <c r="M492" s="37">
        <v>15091043570.76</v>
      </c>
      <c r="N492" s="38"/>
      <c r="O492" s="36">
        <f>SUM(P492:Q492)</f>
        <v>0</v>
      </c>
      <c r="P492" s="38"/>
      <c r="Q492" s="38"/>
      <c r="R492" s="36">
        <f>SUM(S492:Y492)</f>
        <v>2639470609983.4697</v>
      </c>
      <c r="S492" s="37">
        <v>1220585759642.8</v>
      </c>
      <c r="T492" s="37">
        <v>382363264349.96002</v>
      </c>
      <c r="U492" s="37">
        <v>768436196114.93005</v>
      </c>
      <c r="V492" s="37">
        <v>1000506655675.4</v>
      </c>
      <c r="W492" s="37">
        <v>20536496936.27</v>
      </c>
      <c r="X492" s="37">
        <v>16856433339</v>
      </c>
      <c r="Y492" s="37">
        <v>-769814196074.89001</v>
      </c>
      <c r="Z492" s="36">
        <f>SUM(AA492)</f>
        <v>0</v>
      </c>
      <c r="AA492" s="38"/>
      <c r="AB492" s="36">
        <f>SUM(AC492:AF492)</f>
        <v>70553136130.470001</v>
      </c>
      <c r="AC492" s="37">
        <v>1168043824.3800001</v>
      </c>
      <c r="AD492" s="37">
        <v>16714100000</v>
      </c>
      <c r="AE492" s="37">
        <v>1972198866</v>
      </c>
      <c r="AF492" s="37">
        <v>50698793440.089996</v>
      </c>
      <c r="AG492" s="36">
        <f>SUM(AH492)</f>
        <v>0</v>
      </c>
      <c r="AH492" s="38"/>
      <c r="AI492" s="35">
        <f>AJ492+AQ492+AT492</f>
        <v>16061475197</v>
      </c>
      <c r="AJ492" s="36">
        <f>SUM(AK492:AP492)</f>
        <v>16061475197</v>
      </c>
      <c r="AK492" s="38"/>
      <c r="AL492" s="38"/>
      <c r="AM492" s="38"/>
      <c r="AN492" s="38"/>
      <c r="AO492" s="37">
        <v>10597345848</v>
      </c>
      <c r="AP492" s="37">
        <v>5464129349</v>
      </c>
      <c r="AQ492" s="36">
        <f>SUM(AR492:AS492)</f>
        <v>0</v>
      </c>
      <c r="AR492" s="38"/>
      <c r="AS492" s="38"/>
      <c r="AT492" s="36">
        <f>AU492</f>
        <v>0</v>
      </c>
      <c r="AU492" s="38"/>
      <c r="AV492" s="35">
        <f>AW492</f>
        <v>2874915071901.3999</v>
      </c>
      <c r="AW492" s="36">
        <f>SUM(AX492:AY492)</f>
        <v>2874915071901.3999</v>
      </c>
      <c r="AX492" s="37">
        <v>2874915071901.3999</v>
      </c>
      <c r="AY492" s="38"/>
      <c r="AZ492" s="39">
        <f>E492-(AI492+AV492)</f>
        <v>2.001953125E-2</v>
      </c>
    </row>
    <row r="493" spans="1:52" x14ac:dyDescent="0.25">
      <c r="A493" s="40" t="s">
        <v>1003</v>
      </c>
      <c r="B493" s="33" t="s">
        <v>1004</v>
      </c>
      <c r="C493" s="34" t="s">
        <v>1150</v>
      </c>
      <c r="D493" s="34" t="s">
        <v>1151</v>
      </c>
      <c r="E493" s="35">
        <f>F493+O493+R493+Z493+AB493+AG493</f>
        <v>21036338664456.047</v>
      </c>
      <c r="F493" s="36">
        <f>SUM(G493:N493)</f>
        <v>864965243080.01025</v>
      </c>
      <c r="G493" s="37">
        <v>249351131943.34998</v>
      </c>
      <c r="H493" s="38"/>
      <c r="I493" s="37">
        <v>550378450621.29028</v>
      </c>
      <c r="J493" s="38"/>
      <c r="K493" s="38"/>
      <c r="L493" s="37">
        <v>5716559241.8800001</v>
      </c>
      <c r="M493" s="37">
        <v>59519101273.489998</v>
      </c>
      <c r="N493" s="38"/>
      <c r="O493" s="36">
        <f>SUM(P493:Q493)</f>
        <v>58638525582.260002</v>
      </c>
      <c r="P493" s="38"/>
      <c r="Q493" s="37">
        <v>58638525582.260002</v>
      </c>
      <c r="R493" s="36">
        <f>SUM(S493:Y493)</f>
        <v>19916569963181.148</v>
      </c>
      <c r="S493" s="37">
        <v>14466994520506.088</v>
      </c>
      <c r="T493" s="37">
        <v>1299069339468.4006</v>
      </c>
      <c r="U493" s="37">
        <v>2587374950349.3696</v>
      </c>
      <c r="V493" s="37">
        <v>3355507781888.4302</v>
      </c>
      <c r="W493" s="37">
        <v>67697071184.380005</v>
      </c>
      <c r="X493" s="37">
        <v>625423435219.41992</v>
      </c>
      <c r="Y493" s="37">
        <v>-2485497135434.939</v>
      </c>
      <c r="Z493" s="36">
        <f>SUM(AA493)</f>
        <v>0</v>
      </c>
      <c r="AA493" s="38"/>
      <c r="AB493" s="36">
        <f>SUM(AC493:AF493)</f>
        <v>196164932612.63</v>
      </c>
      <c r="AC493" s="38"/>
      <c r="AD493" s="37">
        <v>113194957481.51001</v>
      </c>
      <c r="AE493" s="37">
        <v>1045749320</v>
      </c>
      <c r="AF493" s="37">
        <v>81924225811.119995</v>
      </c>
      <c r="AG493" s="36">
        <f>SUM(AH493)</f>
        <v>0</v>
      </c>
      <c r="AH493" s="38"/>
      <c r="AI493" s="35">
        <f>AJ493+AQ493+AT493</f>
        <v>16115352616.34</v>
      </c>
      <c r="AJ493" s="36">
        <f>SUM(AK493:AP493)</f>
        <v>16115352616.34</v>
      </c>
      <c r="AK493" s="37">
        <v>795385</v>
      </c>
      <c r="AL493" s="38"/>
      <c r="AM493" s="38"/>
      <c r="AN493" s="37">
        <v>8865902410.3400002</v>
      </c>
      <c r="AO493" s="37">
        <v>7248654821</v>
      </c>
      <c r="AP493" s="38"/>
      <c r="AQ493" s="36">
        <f>SUM(AR493:AS493)</f>
        <v>0</v>
      </c>
      <c r="AR493" s="38"/>
      <c r="AS493" s="38"/>
      <c r="AT493" s="36">
        <f>AU493</f>
        <v>0</v>
      </c>
      <c r="AU493" s="38"/>
      <c r="AV493" s="35">
        <f>AW493</f>
        <v>21020223311839.68</v>
      </c>
      <c r="AW493" s="36">
        <f>SUM(AX493:AY493)</f>
        <v>21020223311839.68</v>
      </c>
      <c r="AX493" s="37">
        <v>21020223311839.68</v>
      </c>
      <c r="AY493" s="38"/>
      <c r="AZ493" s="39">
        <f>E493-(AI493+AV493)</f>
        <v>0</v>
      </c>
    </row>
    <row r="494" spans="1:52" x14ac:dyDescent="0.25">
      <c r="A494" s="32" t="s">
        <v>1005</v>
      </c>
      <c r="B494" s="33" t="s">
        <v>1187</v>
      </c>
      <c r="C494" s="34" t="s">
        <v>1152</v>
      </c>
      <c r="D494" s="34" t="s">
        <v>1151</v>
      </c>
      <c r="E494" s="35">
        <f>F494+O494+R494+Z494+AB494+AG494</f>
        <v>4456676815376.4102</v>
      </c>
      <c r="F494" s="36">
        <f>SUM(G494:N494)</f>
        <v>300754174138.71002</v>
      </c>
      <c r="G494" s="37">
        <v>222942678579.81</v>
      </c>
      <c r="H494" s="38"/>
      <c r="I494" s="37">
        <v>18637408118.66</v>
      </c>
      <c r="J494" s="38"/>
      <c r="K494" s="38"/>
      <c r="L494" s="37">
        <v>210339764</v>
      </c>
      <c r="M494" s="37">
        <v>58963747676.239998</v>
      </c>
      <c r="N494" s="38"/>
      <c r="O494" s="36">
        <f>SUM(P494:Q494)</f>
        <v>77913376819.130005</v>
      </c>
      <c r="P494" s="38"/>
      <c r="Q494" s="37">
        <v>77913376819.130005</v>
      </c>
      <c r="R494" s="36">
        <f>SUM(S494:Y494)</f>
        <v>3988739982887.9004</v>
      </c>
      <c r="S494" s="37">
        <v>655486426053</v>
      </c>
      <c r="T494" s="37">
        <v>954823674918.02002</v>
      </c>
      <c r="U494" s="37">
        <v>1322046144349.5901</v>
      </c>
      <c r="V494" s="37">
        <v>2962936262453.29</v>
      </c>
      <c r="W494" s="37">
        <v>57650488364</v>
      </c>
      <c r="X494" s="37">
        <v>82733361264</v>
      </c>
      <c r="Y494" s="37">
        <v>-2046936374514</v>
      </c>
      <c r="Z494" s="36">
        <f>SUM(AA494)</f>
        <v>0</v>
      </c>
      <c r="AA494" s="38"/>
      <c r="AB494" s="36">
        <f>SUM(AC494:AF494)</f>
        <v>89269281530.669998</v>
      </c>
      <c r="AC494" s="38"/>
      <c r="AD494" s="38"/>
      <c r="AE494" s="37">
        <v>3474339286.8299999</v>
      </c>
      <c r="AF494" s="37">
        <v>85794942243.839996</v>
      </c>
      <c r="AG494" s="36">
        <f>SUM(AH494)</f>
        <v>0</v>
      </c>
      <c r="AH494" s="38"/>
      <c r="AI494" s="35">
        <f>AJ494+AQ494+AT494</f>
        <v>144298700380.56</v>
      </c>
      <c r="AJ494" s="36">
        <f>SUM(AK494:AP494)</f>
        <v>26393204823.73</v>
      </c>
      <c r="AK494" s="37">
        <v>79843544.730000004</v>
      </c>
      <c r="AL494" s="38"/>
      <c r="AM494" s="38"/>
      <c r="AN494" s="37">
        <v>26700000</v>
      </c>
      <c r="AO494" s="37">
        <v>26132051370</v>
      </c>
      <c r="AP494" s="37">
        <v>154609909</v>
      </c>
      <c r="AQ494" s="36">
        <f>SUM(AR494:AS494)</f>
        <v>117905495556.83</v>
      </c>
      <c r="AR494" s="38"/>
      <c r="AS494" s="37">
        <v>117905495556.83</v>
      </c>
      <c r="AT494" s="36">
        <f>AU494</f>
        <v>0</v>
      </c>
      <c r="AU494" s="37"/>
      <c r="AV494" s="35">
        <f>AW494</f>
        <v>4312378114995.8599</v>
      </c>
      <c r="AW494" s="36">
        <f>SUM(AX494:AY494)</f>
        <v>4312378114995.8599</v>
      </c>
      <c r="AX494" s="37">
        <v>4312378114995.8599</v>
      </c>
      <c r="AY494" s="38"/>
      <c r="AZ494" s="39">
        <f>E494-(AI494+AV494)</f>
        <v>-9.765625E-3</v>
      </c>
    </row>
    <row r="495" spans="1:52" x14ac:dyDescent="0.25">
      <c r="A495" s="40" t="s">
        <v>1006</v>
      </c>
      <c r="B495" s="33" t="s">
        <v>1007</v>
      </c>
      <c r="C495" s="34" t="s">
        <v>1152</v>
      </c>
      <c r="D495" s="34" t="s">
        <v>1151</v>
      </c>
      <c r="E495" s="35">
        <f>F495+O495+R495+Z495+AB495+AG495</f>
        <v>2057413651170.4905</v>
      </c>
      <c r="F495" s="36">
        <f>SUM(G495:N495)</f>
        <v>297456883013.54999</v>
      </c>
      <c r="G495" s="37">
        <v>130482865087.15001</v>
      </c>
      <c r="H495" s="38"/>
      <c r="I495" s="37">
        <v>148034800454.23999</v>
      </c>
      <c r="J495" s="38"/>
      <c r="K495" s="38"/>
      <c r="L495" s="38"/>
      <c r="M495" s="37">
        <v>18939217472.16</v>
      </c>
      <c r="N495" s="38"/>
      <c r="O495" s="36">
        <f>SUM(P495:Q495)</f>
        <v>73239407597</v>
      </c>
      <c r="P495" s="37">
        <v>18101419992</v>
      </c>
      <c r="Q495" s="37">
        <v>55137987605</v>
      </c>
      <c r="R495" s="36">
        <f>SUM(S495:Y495)</f>
        <v>1650415938068.0005</v>
      </c>
      <c r="S495" s="37">
        <v>252901121909.92999</v>
      </c>
      <c r="T495" s="37">
        <v>328713999757.89001</v>
      </c>
      <c r="U495" s="37">
        <v>854633880395.46997</v>
      </c>
      <c r="V495" s="37">
        <v>1514007680374.2</v>
      </c>
      <c r="W495" s="37">
        <v>46705660972.410004</v>
      </c>
      <c r="X495" s="37">
        <v>3103385640</v>
      </c>
      <c r="Y495" s="37">
        <v>-1349649790981.8999</v>
      </c>
      <c r="Z495" s="36">
        <f>SUM(AA495)</f>
        <v>0</v>
      </c>
      <c r="AA495" s="38"/>
      <c r="AB495" s="36">
        <f>SUM(AC495:AF495)</f>
        <v>36301422491.940002</v>
      </c>
      <c r="AC495" s="37">
        <v>1383167250</v>
      </c>
      <c r="AD495" s="37">
        <v>18921560106.790001</v>
      </c>
      <c r="AE495" s="37">
        <v>673545763</v>
      </c>
      <c r="AF495" s="37">
        <v>15323149372.15</v>
      </c>
      <c r="AG495" s="36">
        <f>SUM(AH495)</f>
        <v>0</v>
      </c>
      <c r="AH495" s="38"/>
      <c r="AI495" s="35">
        <f>AJ495+AQ495+AT495</f>
        <v>22162329142.880001</v>
      </c>
      <c r="AJ495" s="36">
        <f>SUM(AK495:AP495)</f>
        <v>22162329142.880001</v>
      </c>
      <c r="AK495" s="37">
        <v>88980461.920000002</v>
      </c>
      <c r="AL495" s="38"/>
      <c r="AM495" s="38"/>
      <c r="AN495" s="37">
        <v>3661492718.96</v>
      </c>
      <c r="AO495" s="37">
        <v>14067754976</v>
      </c>
      <c r="AP495" s="37">
        <v>4344100986</v>
      </c>
      <c r="AQ495" s="36">
        <f>SUM(AR495:AS495)</f>
        <v>0</v>
      </c>
      <c r="AR495" s="38"/>
      <c r="AS495" s="38"/>
      <c r="AT495" s="36">
        <f>AU495</f>
        <v>0</v>
      </c>
      <c r="AU495" s="38"/>
      <c r="AV495" s="35">
        <f>AW495</f>
        <v>2035251322027.6101</v>
      </c>
      <c r="AW495" s="36">
        <f>SUM(AX495:AY495)</f>
        <v>2035251322027.6101</v>
      </c>
      <c r="AX495" s="37">
        <v>2035251322027.6101</v>
      </c>
      <c r="AY495" s="38"/>
      <c r="AZ495" s="39">
        <f>E495-(AI495+AV495)</f>
        <v>0</v>
      </c>
    </row>
    <row r="496" spans="1:52" x14ac:dyDescent="0.25">
      <c r="A496" s="40" t="s">
        <v>1008</v>
      </c>
      <c r="B496" s="33" t="s">
        <v>1009</v>
      </c>
      <c r="C496" s="34" t="s">
        <v>1150</v>
      </c>
      <c r="D496" s="34" t="s">
        <v>1151</v>
      </c>
      <c r="E496" s="35">
        <f>F496+O496+R496+Z496+AB496+AG496</f>
        <v>2281470687430.2793</v>
      </c>
      <c r="F496" s="36">
        <f>SUM(G496:N496)</f>
        <v>341662723436.63</v>
      </c>
      <c r="G496" s="37">
        <v>200684081365.69</v>
      </c>
      <c r="H496" s="38"/>
      <c r="I496" s="37">
        <v>43209067891.440002</v>
      </c>
      <c r="J496" s="38"/>
      <c r="K496" s="38"/>
      <c r="L496" s="37">
        <v>14320134.619999999</v>
      </c>
      <c r="M496" s="37">
        <v>97755254044.880005</v>
      </c>
      <c r="N496" s="38"/>
      <c r="O496" s="36">
        <f>SUM(P496:Q496)</f>
        <v>59643573497.610001</v>
      </c>
      <c r="P496" s="38"/>
      <c r="Q496" s="37">
        <v>59643573497.610001</v>
      </c>
      <c r="R496" s="36">
        <f>SUM(S496:Y496)</f>
        <v>1831264549943.4695</v>
      </c>
      <c r="S496" s="37">
        <v>234912537629</v>
      </c>
      <c r="T496" s="37">
        <v>488430200680.62</v>
      </c>
      <c r="U496" s="37">
        <v>569596426836.78003</v>
      </c>
      <c r="V496" s="37">
        <v>1680424495618.2</v>
      </c>
      <c r="W496" s="37">
        <v>67474110111.660004</v>
      </c>
      <c r="X496" s="37">
        <v>19549524123.509998</v>
      </c>
      <c r="Y496" s="37">
        <v>-1229122745056.3</v>
      </c>
      <c r="Z496" s="36">
        <f>SUM(AA496)</f>
        <v>0</v>
      </c>
      <c r="AA496" s="38"/>
      <c r="AB496" s="36">
        <f>SUM(AC496:AF496)</f>
        <v>48899840552.57</v>
      </c>
      <c r="AC496" s="38"/>
      <c r="AD496" s="37">
        <v>9075469049</v>
      </c>
      <c r="AE496" s="37">
        <v>914537895</v>
      </c>
      <c r="AF496" s="37">
        <v>38909833608.57</v>
      </c>
      <c r="AG496" s="36">
        <f>SUM(AH496)</f>
        <v>0</v>
      </c>
      <c r="AH496" s="38"/>
      <c r="AI496" s="35">
        <f>AJ496+AQ496+AT496</f>
        <v>15582325736.66</v>
      </c>
      <c r="AJ496" s="36">
        <f>SUM(AK496:AP496)</f>
        <v>15582325736.66</v>
      </c>
      <c r="AK496" s="37">
        <v>2293670705</v>
      </c>
      <c r="AL496" s="38"/>
      <c r="AM496" s="38"/>
      <c r="AN496" s="37">
        <v>995366666.65999997</v>
      </c>
      <c r="AO496" s="37">
        <v>11906065674</v>
      </c>
      <c r="AP496" s="37">
        <v>387222691</v>
      </c>
      <c r="AQ496" s="36">
        <f>SUM(AR496:AS496)</f>
        <v>0</v>
      </c>
      <c r="AR496" s="38"/>
      <c r="AS496" s="38"/>
      <c r="AT496" s="36">
        <f>AU496</f>
        <v>0</v>
      </c>
      <c r="AU496" s="38"/>
      <c r="AV496" s="35">
        <f>AW496</f>
        <v>2265888361693.6001</v>
      </c>
      <c r="AW496" s="36">
        <f>SUM(AX496:AY496)</f>
        <v>2265888361693.6001</v>
      </c>
      <c r="AX496" s="37">
        <v>2265888361693.6001</v>
      </c>
      <c r="AY496" s="38"/>
      <c r="AZ496" s="39">
        <f>E496-(AI496+AV496)</f>
        <v>1.904296875E-2</v>
      </c>
    </row>
    <row r="497" spans="1:52" x14ac:dyDescent="0.25">
      <c r="A497" s="40" t="s">
        <v>1010</v>
      </c>
      <c r="B497" s="33" t="s">
        <v>1011</v>
      </c>
      <c r="C497" s="34" t="s">
        <v>1150</v>
      </c>
      <c r="D497" s="34" t="s">
        <v>1151</v>
      </c>
      <c r="E497" s="35">
        <f>F497+O497+R497+Z497+AB497+AG497</f>
        <v>3059827513738.5996</v>
      </c>
      <c r="F497" s="36">
        <f>SUM(G497:N497)</f>
        <v>211902538876.73004</v>
      </c>
      <c r="G497" s="37">
        <v>140412306909.58002</v>
      </c>
      <c r="H497" s="38"/>
      <c r="I497" s="37">
        <v>60564251706.670006</v>
      </c>
      <c r="J497" s="38"/>
      <c r="K497" s="38"/>
      <c r="L497" s="37">
        <v>159466927.5</v>
      </c>
      <c r="M497" s="37">
        <v>10766513332.98</v>
      </c>
      <c r="N497" s="38"/>
      <c r="O497" s="36">
        <f>SUM(P497:Q497)</f>
        <v>128119209350</v>
      </c>
      <c r="P497" s="38"/>
      <c r="Q497" s="37">
        <v>128119209350</v>
      </c>
      <c r="R497" s="36">
        <f>SUM(S497:Y497)</f>
        <v>2678847930401.8896</v>
      </c>
      <c r="S497" s="37">
        <v>1006700102988.6</v>
      </c>
      <c r="T497" s="37">
        <v>342982827172.09003</v>
      </c>
      <c r="U497" s="37">
        <v>787691402823.26001</v>
      </c>
      <c r="V497" s="37">
        <v>1285051734355.51</v>
      </c>
      <c r="W497" s="37">
        <v>12466744843.629999</v>
      </c>
      <c r="X497" s="37">
        <v>110703673203.75999</v>
      </c>
      <c r="Y497" s="37">
        <v>-866748554984.95996</v>
      </c>
      <c r="Z497" s="36">
        <f>SUM(AA497)</f>
        <v>0</v>
      </c>
      <c r="AA497" s="38"/>
      <c r="AB497" s="36">
        <f>SUM(AC497:AF497)</f>
        <v>40957835109.979996</v>
      </c>
      <c r="AC497" s="38"/>
      <c r="AD497" s="37">
        <v>27381213241</v>
      </c>
      <c r="AE497" s="37">
        <v>182686167.35000038</v>
      </c>
      <c r="AF497" s="37">
        <v>13393935701.629999</v>
      </c>
      <c r="AG497" s="36">
        <f>SUM(AH497)</f>
        <v>0</v>
      </c>
      <c r="AH497" s="38"/>
      <c r="AI497" s="35">
        <f>AJ497+AQ497+AT497</f>
        <v>14409332039.27</v>
      </c>
      <c r="AJ497" s="36">
        <f>SUM(AK497:AP497)</f>
        <v>14409332039.27</v>
      </c>
      <c r="AK497" s="37">
        <v>446628234</v>
      </c>
      <c r="AL497" s="38"/>
      <c r="AM497" s="38"/>
      <c r="AN497" s="37">
        <v>1471203631.3199999</v>
      </c>
      <c r="AO497" s="37">
        <v>867917472</v>
      </c>
      <c r="AP497" s="37">
        <v>11623582701.950001</v>
      </c>
      <c r="AQ497" s="36">
        <f>SUM(AR497:AS497)</f>
        <v>0</v>
      </c>
      <c r="AR497" s="38"/>
      <c r="AS497" s="38"/>
      <c r="AT497" s="36">
        <f>AU497</f>
        <v>0</v>
      </c>
      <c r="AU497" s="38"/>
      <c r="AV497" s="35">
        <f>AW497</f>
        <v>3045418181699.3296</v>
      </c>
      <c r="AW497" s="36">
        <f>SUM(AX497:AY497)</f>
        <v>3045418181699.3296</v>
      </c>
      <c r="AX497" s="37">
        <v>3045418181699.3296</v>
      </c>
      <c r="AY497" s="38"/>
      <c r="AZ497" s="39">
        <f>E497-(AI497+AV497)</f>
        <v>0</v>
      </c>
    </row>
    <row r="498" spans="1:52" x14ac:dyDescent="0.25">
      <c r="A498" s="40" t="s">
        <v>1012</v>
      </c>
      <c r="B498" s="33" t="s">
        <v>1013</v>
      </c>
      <c r="C498" s="34" t="s">
        <v>1150</v>
      </c>
      <c r="D498" s="34" t="s">
        <v>1151</v>
      </c>
      <c r="E498" s="35">
        <f>F498+O498+R498+Z498+AB498+AG498</f>
        <v>1628728466299.5098</v>
      </c>
      <c r="F498" s="36">
        <f>SUM(G498:N498)</f>
        <v>91124308669.929993</v>
      </c>
      <c r="G498" s="37">
        <v>50442997613.419998</v>
      </c>
      <c r="H498" s="38"/>
      <c r="I498" s="37">
        <v>18025446584.650002</v>
      </c>
      <c r="J498" s="38"/>
      <c r="K498" s="38"/>
      <c r="L498" s="38"/>
      <c r="M498" s="37">
        <v>22655864471.860001</v>
      </c>
      <c r="N498" s="38"/>
      <c r="O498" s="36">
        <f>SUM(P498:Q498)</f>
        <v>34727307685</v>
      </c>
      <c r="P498" s="38"/>
      <c r="Q498" s="37">
        <v>34727307685</v>
      </c>
      <c r="R498" s="36">
        <f>SUM(S498:Y498)</f>
        <v>1460688938407.0498</v>
      </c>
      <c r="S498" s="37">
        <v>114375708379</v>
      </c>
      <c r="T498" s="37">
        <v>409799081248.31</v>
      </c>
      <c r="U498" s="37">
        <v>682996094439.67004</v>
      </c>
      <c r="V498" s="37">
        <v>1459023097008.1899</v>
      </c>
      <c r="W498" s="37">
        <v>40950840167.029999</v>
      </c>
      <c r="X498" s="37">
        <v>2470229256</v>
      </c>
      <c r="Y498" s="37">
        <v>-1248926112091.1499</v>
      </c>
      <c r="Z498" s="36">
        <f>SUM(AA498)</f>
        <v>0</v>
      </c>
      <c r="AA498" s="38"/>
      <c r="AB498" s="36">
        <f>SUM(AC498:AF498)</f>
        <v>42187911537.529999</v>
      </c>
      <c r="AC498" s="37">
        <v>1055450050.04</v>
      </c>
      <c r="AD498" s="38"/>
      <c r="AE498" s="37">
        <v>1179048535.0599999</v>
      </c>
      <c r="AF498" s="37">
        <v>39953412952.43</v>
      </c>
      <c r="AG498" s="36">
        <f>SUM(AH498)</f>
        <v>0</v>
      </c>
      <c r="AH498" s="38"/>
      <c r="AI498" s="35">
        <f>AJ498+AQ498+AT498</f>
        <v>16195188513.67</v>
      </c>
      <c r="AJ498" s="36">
        <f>SUM(AK498:AP498)</f>
        <v>16195188513.67</v>
      </c>
      <c r="AK498" s="37">
        <v>218078403</v>
      </c>
      <c r="AL498" s="38"/>
      <c r="AM498" s="38"/>
      <c r="AN498" s="37">
        <v>24576666.670000002</v>
      </c>
      <c r="AO498" s="37">
        <v>292901385</v>
      </c>
      <c r="AP498" s="37">
        <v>15659632059</v>
      </c>
      <c r="AQ498" s="36">
        <f>SUM(AR498:AS498)</f>
        <v>0</v>
      </c>
      <c r="AR498" s="38"/>
      <c r="AS498" s="38"/>
      <c r="AT498" s="36">
        <f>AU498</f>
        <v>0</v>
      </c>
      <c r="AU498" s="38"/>
      <c r="AV498" s="35">
        <f>AW498</f>
        <v>1612533277785.8401</v>
      </c>
      <c r="AW498" s="36">
        <f>SUM(AX498:AY498)</f>
        <v>1612533277785.8401</v>
      </c>
      <c r="AX498" s="37">
        <v>1612533277785.8401</v>
      </c>
      <c r="AY498" s="38"/>
      <c r="AZ498" s="39">
        <f>E498-(AI498+AV498)</f>
        <v>0</v>
      </c>
    </row>
    <row r="499" spans="1:52" x14ac:dyDescent="0.25">
      <c r="A499" s="40" t="s">
        <v>1014</v>
      </c>
      <c r="B499" s="33" t="s">
        <v>1015</v>
      </c>
      <c r="C499" s="34" t="s">
        <v>1150</v>
      </c>
      <c r="D499" s="34" t="s">
        <v>1154</v>
      </c>
      <c r="E499" s="35">
        <f>F499+O499+R499+Z499+AB499+AG499</f>
        <v>1474197198232.8899</v>
      </c>
      <c r="F499" s="36">
        <f>SUM(G499:N499)</f>
        <v>106914377498.8</v>
      </c>
      <c r="G499" s="46">
        <v>55792274644</v>
      </c>
      <c r="H499" s="46"/>
      <c r="I499" s="46">
        <v>20601120136</v>
      </c>
      <c r="J499" s="46">
        <v>26738519677</v>
      </c>
      <c r="K499" s="46">
        <v>-19406964096.779999</v>
      </c>
      <c r="L499" s="46"/>
      <c r="M499" s="46">
        <v>23189427138.580002</v>
      </c>
      <c r="N499" s="46"/>
      <c r="O499" s="36">
        <f>SUM(P499:Q499)</f>
        <v>52082173996</v>
      </c>
      <c r="P499" s="46">
        <v>6500000000</v>
      </c>
      <c r="Q499" s="46">
        <v>45582173996</v>
      </c>
      <c r="R499" s="36">
        <f>SUM(S499:Y499)</f>
        <v>1301352404183.0898</v>
      </c>
      <c r="S499" s="46">
        <v>224892508105</v>
      </c>
      <c r="T499" s="46">
        <v>348871285648</v>
      </c>
      <c r="U499" s="46">
        <v>646471666116</v>
      </c>
      <c r="V499" s="46">
        <v>1119212783704</v>
      </c>
      <c r="W499" s="46">
        <v>6179291232</v>
      </c>
      <c r="X499" s="46">
        <v>12518687622</v>
      </c>
      <c r="Y499" s="46">
        <v>-1056793818243.91</v>
      </c>
      <c r="Z499" s="36">
        <f>SUM(AA499)</f>
        <v>0</v>
      </c>
      <c r="AA499" s="46"/>
      <c r="AB499" s="36">
        <f>SUM(AC499:AF499)</f>
        <v>13848242555</v>
      </c>
      <c r="AC499" s="46"/>
      <c r="AD499" s="46">
        <v>7927574900</v>
      </c>
      <c r="AE499" s="46">
        <v>1969212275</v>
      </c>
      <c r="AF499" s="46">
        <v>3951455380</v>
      </c>
      <c r="AG499" s="36">
        <f>SUM(AH499)</f>
        <v>0</v>
      </c>
      <c r="AH499" s="46"/>
      <c r="AI499" s="35">
        <f>AJ499+AQ499+AT499</f>
        <v>24055688718</v>
      </c>
      <c r="AJ499" s="36">
        <f>SUM(AK499:AP499)</f>
        <v>24055688718</v>
      </c>
      <c r="AK499" s="46">
        <v>26740718</v>
      </c>
      <c r="AL499" s="46"/>
      <c r="AM499" s="46"/>
      <c r="AN499" s="46">
        <v>1705268116</v>
      </c>
      <c r="AO499" s="46">
        <v>10935132115</v>
      </c>
      <c r="AP499" s="46">
        <v>11388547769</v>
      </c>
      <c r="AQ499" s="36">
        <f>SUM(AR499:AS499)</f>
        <v>0</v>
      </c>
      <c r="AR499" s="46"/>
      <c r="AS499" s="46"/>
      <c r="AT499" s="36">
        <f>AU499</f>
        <v>0</v>
      </c>
      <c r="AU499" s="46"/>
      <c r="AV499" s="35">
        <f>AW499</f>
        <v>1450141509516</v>
      </c>
      <c r="AW499" s="36">
        <f>SUM(AX499:AY499)</f>
        <v>1450141509516</v>
      </c>
      <c r="AX499" s="46">
        <v>1450141509516</v>
      </c>
      <c r="AY499" s="46"/>
      <c r="AZ499" s="39">
        <f>E499-(AI499+AV499)</f>
        <v>-1.110107421875</v>
      </c>
    </row>
    <row r="500" spans="1:52" x14ac:dyDescent="0.25">
      <c r="A500" s="40" t="s">
        <v>1016</v>
      </c>
      <c r="B500" s="33" t="s">
        <v>1017</v>
      </c>
      <c r="C500" s="34" t="s">
        <v>1150</v>
      </c>
      <c r="D500" s="34" t="s">
        <v>1151</v>
      </c>
      <c r="E500" s="35">
        <f>F500+O500+R500+Z500+AB500+AG500</f>
        <v>1467531086911.4719</v>
      </c>
      <c r="F500" s="36">
        <f>SUM(G500:N500)</f>
        <v>204136708297.922</v>
      </c>
      <c r="G500" s="37">
        <v>102908841679.99199</v>
      </c>
      <c r="H500" s="38"/>
      <c r="I500" s="37">
        <v>41443573492.860001</v>
      </c>
      <c r="J500" s="38"/>
      <c r="K500" s="38"/>
      <c r="L500" s="38"/>
      <c r="M500" s="37">
        <v>59784293125.07</v>
      </c>
      <c r="N500" s="38"/>
      <c r="O500" s="36">
        <f>SUM(P500:Q500)</f>
        <v>46653711514.550003</v>
      </c>
      <c r="P500" s="37">
        <v>1557144186.55</v>
      </c>
      <c r="Q500" s="37">
        <v>45096567328</v>
      </c>
      <c r="R500" s="36">
        <f>SUM(S500:Y500)</f>
        <v>1163018503590</v>
      </c>
      <c r="S500" s="37">
        <v>141784402307</v>
      </c>
      <c r="T500" s="37">
        <v>274979987104</v>
      </c>
      <c r="U500" s="37">
        <v>517363699883</v>
      </c>
      <c r="V500" s="37">
        <v>1473670507047</v>
      </c>
      <c r="W500" s="37">
        <v>12759068856</v>
      </c>
      <c r="X500" s="37">
        <v>4437936100</v>
      </c>
      <c r="Y500" s="37">
        <v>-1261977097707</v>
      </c>
      <c r="Z500" s="36">
        <f>SUM(AA500)</f>
        <v>0</v>
      </c>
      <c r="AA500" s="38"/>
      <c r="AB500" s="36">
        <f>SUM(AC500:AF500)</f>
        <v>53722163509</v>
      </c>
      <c r="AC500" s="38"/>
      <c r="AD500" s="38"/>
      <c r="AE500" s="37">
        <v>325871078</v>
      </c>
      <c r="AF500" s="37">
        <v>53396292431</v>
      </c>
      <c r="AG500" s="36">
        <f>SUM(AH500)</f>
        <v>0</v>
      </c>
      <c r="AH500" s="38"/>
      <c r="AI500" s="35">
        <f>AJ500+AQ500+AT500</f>
        <v>12490744287.639999</v>
      </c>
      <c r="AJ500" s="36">
        <f>SUM(AK500:AP500)</f>
        <v>12490744287.639999</v>
      </c>
      <c r="AK500" s="37">
        <v>28878317.84</v>
      </c>
      <c r="AL500" s="38"/>
      <c r="AM500" s="38"/>
      <c r="AN500" s="37">
        <v>104394482.56</v>
      </c>
      <c r="AO500" s="37">
        <v>2594339006</v>
      </c>
      <c r="AP500" s="37">
        <v>9763132481.2399998</v>
      </c>
      <c r="AQ500" s="36">
        <f>SUM(AR500:AS500)</f>
        <v>0</v>
      </c>
      <c r="AR500" s="38"/>
      <c r="AS500" s="38"/>
      <c r="AT500" s="36">
        <f>AU500</f>
        <v>0</v>
      </c>
      <c r="AU500" s="38"/>
      <c r="AV500" s="35">
        <f>AW500</f>
        <v>1455040342623.8</v>
      </c>
      <c r="AW500" s="36">
        <f>SUM(AX500:AY500)</f>
        <v>1455040342623.8</v>
      </c>
      <c r="AX500" s="37">
        <v>1455040342623.8</v>
      </c>
      <c r="AY500" s="38"/>
      <c r="AZ500" s="39">
        <f>E500-(AI500+AV500)</f>
        <v>3.1982421875E-2</v>
      </c>
    </row>
    <row r="501" spans="1:52" x14ac:dyDescent="0.25">
      <c r="A501" s="40" t="s">
        <v>1018</v>
      </c>
      <c r="B501" s="33" t="s">
        <v>1019</v>
      </c>
      <c r="C501" s="34" t="s">
        <v>1150</v>
      </c>
      <c r="D501" s="34" t="s">
        <v>1151</v>
      </c>
      <c r="E501" s="35">
        <f>F501+O501+R501+Z501+AB501+AG501</f>
        <v>1595511090876.2795</v>
      </c>
      <c r="F501" s="36">
        <f>SUM(G501:N501)</f>
        <v>152704175438.04001</v>
      </c>
      <c r="G501" s="37">
        <v>101179136408.57001</v>
      </c>
      <c r="H501" s="38"/>
      <c r="I501" s="37">
        <v>35875954235.620003</v>
      </c>
      <c r="J501" s="38"/>
      <c r="K501" s="38"/>
      <c r="L501" s="38"/>
      <c r="M501" s="37">
        <v>15649084793.85</v>
      </c>
      <c r="N501" s="38"/>
      <c r="O501" s="36">
        <f>SUM(P501:Q501)</f>
        <v>36743514013.220001</v>
      </c>
      <c r="P501" s="38"/>
      <c r="Q501" s="37">
        <v>36743514013.220001</v>
      </c>
      <c r="R501" s="36">
        <f>SUM(S501:Y501)</f>
        <v>1401455565112.1196</v>
      </c>
      <c r="S501" s="37">
        <v>304388788301.90997</v>
      </c>
      <c r="T501" s="37">
        <v>355953817161.54999</v>
      </c>
      <c r="U501" s="37">
        <v>634077970640.47998</v>
      </c>
      <c r="V501" s="37">
        <v>1115196383285.3999</v>
      </c>
      <c r="W501" s="37">
        <v>37557656541.879997</v>
      </c>
      <c r="X501" s="37">
        <v>8258963088</v>
      </c>
      <c r="Y501" s="37">
        <v>-1053978013907.1</v>
      </c>
      <c r="Z501" s="36">
        <f>SUM(AA501)</f>
        <v>0</v>
      </c>
      <c r="AA501" s="38"/>
      <c r="AB501" s="36">
        <f>SUM(AC501:AF501)</f>
        <v>4607836312.8999996</v>
      </c>
      <c r="AC501" s="37">
        <v>2780230859.9000001</v>
      </c>
      <c r="AD501" s="38"/>
      <c r="AE501" s="37">
        <v>340818546</v>
      </c>
      <c r="AF501" s="37">
        <v>1486786907</v>
      </c>
      <c r="AG501" s="36">
        <f>SUM(AH501)</f>
        <v>0</v>
      </c>
      <c r="AH501" s="38"/>
      <c r="AI501" s="35">
        <f>AJ501+AQ501+AT501</f>
        <v>6061387909.8000002</v>
      </c>
      <c r="AJ501" s="36">
        <f>SUM(AK501:AP501)</f>
        <v>6061387909.8000002</v>
      </c>
      <c r="AK501" s="37">
        <v>112723953</v>
      </c>
      <c r="AL501" s="38"/>
      <c r="AM501" s="38"/>
      <c r="AN501" s="37">
        <v>92747518.400000006</v>
      </c>
      <c r="AO501" s="37">
        <v>3441640651</v>
      </c>
      <c r="AP501" s="37">
        <v>2414275787.4000001</v>
      </c>
      <c r="AQ501" s="36">
        <f>SUM(AR501:AS501)</f>
        <v>0</v>
      </c>
      <c r="AR501" s="38"/>
      <c r="AS501" s="38"/>
      <c r="AT501" s="36">
        <f>AU501</f>
        <v>0</v>
      </c>
      <c r="AU501" s="38"/>
      <c r="AV501" s="35">
        <f>AW501</f>
        <v>1589449702966.5</v>
      </c>
      <c r="AW501" s="36">
        <f>SUM(AX501:AY501)</f>
        <v>1589449702966.5</v>
      </c>
      <c r="AX501" s="37">
        <v>1589449702966.5</v>
      </c>
      <c r="AY501" s="38"/>
      <c r="AZ501" s="39">
        <f>E501-(AI501+AV501)</f>
        <v>-2.05078125E-2</v>
      </c>
    </row>
    <row r="502" spans="1:52" x14ac:dyDescent="0.25">
      <c r="A502" s="32" t="s">
        <v>1020</v>
      </c>
      <c r="B502" s="33" t="s">
        <v>1188</v>
      </c>
      <c r="C502" s="34" t="s">
        <v>1150</v>
      </c>
      <c r="D502" s="34" t="s">
        <v>1151</v>
      </c>
      <c r="E502" s="35">
        <f>F502+O502+R502+Z502+AB502+AG502</f>
        <v>2326599624058.46</v>
      </c>
      <c r="F502" s="36">
        <f>SUM(G502:N502)</f>
        <v>109676161069.99001</v>
      </c>
      <c r="G502" s="37">
        <v>63727308112.25</v>
      </c>
      <c r="H502" s="38"/>
      <c r="I502" s="37">
        <v>25665552226.999992</v>
      </c>
      <c r="J502" s="38"/>
      <c r="K502" s="38"/>
      <c r="L502" s="37">
        <v>781221540.74000001</v>
      </c>
      <c r="M502" s="37">
        <v>19502079190</v>
      </c>
      <c r="N502" s="38"/>
      <c r="O502" s="36">
        <f>SUM(P502:Q502)</f>
        <v>53433565031.900002</v>
      </c>
      <c r="P502" s="38"/>
      <c r="Q502" s="37">
        <v>53433565031.900002</v>
      </c>
      <c r="R502" s="36">
        <f>SUM(S502:Y502)</f>
        <v>2109736427674.24</v>
      </c>
      <c r="S502" s="37">
        <v>378890436497.29999</v>
      </c>
      <c r="T502" s="37">
        <v>539416214458.54999</v>
      </c>
      <c r="U502" s="37">
        <v>858281184133.48999</v>
      </c>
      <c r="V502" s="37">
        <v>1633705436226.5701</v>
      </c>
      <c r="W502" s="37">
        <v>59604543479.010002</v>
      </c>
      <c r="X502" s="37">
        <v>11610099619</v>
      </c>
      <c r="Y502" s="37">
        <v>-1371771486739.6799</v>
      </c>
      <c r="Z502" s="36">
        <f>SUM(AA502)</f>
        <v>0</v>
      </c>
      <c r="AA502" s="38"/>
      <c r="AB502" s="36">
        <f>SUM(AC502:AF502)</f>
        <v>53753470282.330002</v>
      </c>
      <c r="AC502" s="37">
        <v>-46900</v>
      </c>
      <c r="AD502" s="37">
        <v>120923233.33</v>
      </c>
      <c r="AE502" s="37">
        <v>844441380</v>
      </c>
      <c r="AF502" s="37">
        <v>52788152569</v>
      </c>
      <c r="AG502" s="36">
        <f>SUM(AH502)</f>
        <v>0</v>
      </c>
      <c r="AH502" s="38"/>
      <c r="AI502" s="35">
        <f>AJ502+AQ502+AT502</f>
        <v>71965132927.630005</v>
      </c>
      <c r="AJ502" s="36">
        <f>SUM(AK502:AP502)</f>
        <v>71965132927.630005</v>
      </c>
      <c r="AK502" s="37">
        <v>965419425.63</v>
      </c>
      <c r="AL502" s="38"/>
      <c r="AM502" s="38"/>
      <c r="AN502" s="38"/>
      <c r="AO502" s="37">
        <v>70972158020</v>
      </c>
      <c r="AP502" s="37">
        <v>27555482</v>
      </c>
      <c r="AQ502" s="36">
        <f>SUM(AR502:AS502)</f>
        <v>0</v>
      </c>
      <c r="AR502" s="38"/>
      <c r="AS502" s="38"/>
      <c r="AT502" s="36">
        <f>AU502</f>
        <v>0</v>
      </c>
      <c r="AU502" s="38"/>
      <c r="AV502" s="35">
        <f>AW502</f>
        <v>2254634491130.8301</v>
      </c>
      <c r="AW502" s="36">
        <f>SUM(AX502:AY502)</f>
        <v>2254634491130.8301</v>
      </c>
      <c r="AX502" s="37">
        <v>2254634491130.8301</v>
      </c>
      <c r="AY502" s="38"/>
      <c r="AZ502" s="39">
        <f>E502-(AI502+AV502)</f>
        <v>0</v>
      </c>
    </row>
    <row r="503" spans="1:52" x14ac:dyDescent="0.25">
      <c r="A503" s="40" t="s">
        <v>1021</v>
      </c>
      <c r="B503" s="33" t="s">
        <v>1022</v>
      </c>
      <c r="C503" s="34" t="s">
        <v>1152</v>
      </c>
      <c r="D503" s="34" t="s">
        <v>1151</v>
      </c>
      <c r="E503" s="35">
        <f>F503+O503+R503+Z503+AB503+AG503</f>
        <v>1503133521151.1802</v>
      </c>
      <c r="F503" s="36">
        <f>SUM(G503:N503)</f>
        <v>61245192122.309998</v>
      </c>
      <c r="G503" s="37">
        <v>36697232040.07</v>
      </c>
      <c r="H503" s="38"/>
      <c r="I503" s="37">
        <v>17217503585.239998</v>
      </c>
      <c r="J503" s="38"/>
      <c r="K503" s="38"/>
      <c r="L503" s="38"/>
      <c r="M503" s="37">
        <v>7330456497</v>
      </c>
      <c r="N503" s="38"/>
      <c r="O503" s="36">
        <f>SUM(P503:Q503)</f>
        <v>61844131102.209999</v>
      </c>
      <c r="P503" s="38"/>
      <c r="Q503" s="37">
        <v>61844131102.209999</v>
      </c>
      <c r="R503" s="36">
        <f>SUM(S503:Y503)</f>
        <v>1340240438133.79</v>
      </c>
      <c r="S503" s="37">
        <v>149384907112.79999</v>
      </c>
      <c r="T503" s="37">
        <v>377882576292.03998</v>
      </c>
      <c r="U503" s="37">
        <v>431938235270.19</v>
      </c>
      <c r="V503" s="37">
        <v>1245368077494.3201</v>
      </c>
      <c r="W503" s="37">
        <v>22521312053.549999</v>
      </c>
      <c r="X503" s="37">
        <v>9008089187</v>
      </c>
      <c r="Y503" s="37">
        <v>-895862759276.10999</v>
      </c>
      <c r="Z503" s="36">
        <f>SUM(AA503)</f>
        <v>0</v>
      </c>
      <c r="AA503" s="38"/>
      <c r="AB503" s="36">
        <f>SUM(AC503:AF503)</f>
        <v>39803759792.870003</v>
      </c>
      <c r="AC503" s="37">
        <v>9188585867.7099991</v>
      </c>
      <c r="AD503" s="38"/>
      <c r="AE503" s="37">
        <v>7523737285.6000004</v>
      </c>
      <c r="AF503" s="37">
        <v>23091436639.560001</v>
      </c>
      <c r="AG503" s="36">
        <f>SUM(AH503)</f>
        <v>0</v>
      </c>
      <c r="AH503" s="38"/>
      <c r="AI503" s="35">
        <f>AJ503+AQ503+AT503</f>
        <v>14042137699.17</v>
      </c>
      <c r="AJ503" s="36">
        <f>SUM(AK503:AP503)</f>
        <v>14042137699.17</v>
      </c>
      <c r="AK503" s="37">
        <v>1417067377.1700001</v>
      </c>
      <c r="AL503" s="38"/>
      <c r="AM503" s="38"/>
      <c r="AN503" s="37">
        <v>49000000</v>
      </c>
      <c r="AO503" s="37">
        <v>3649454671</v>
      </c>
      <c r="AP503" s="37">
        <v>8926615651</v>
      </c>
      <c r="AQ503" s="36">
        <f>SUM(AR503:AS503)</f>
        <v>0</v>
      </c>
      <c r="AR503" s="38"/>
      <c r="AS503" s="38"/>
      <c r="AT503" s="36">
        <f>AU503</f>
        <v>0</v>
      </c>
      <c r="AU503" s="38"/>
      <c r="AV503" s="35">
        <f>AW503</f>
        <v>1489091385452.01</v>
      </c>
      <c r="AW503" s="36">
        <f>SUM(AX503:AY503)</f>
        <v>1489091385452.01</v>
      </c>
      <c r="AX503" s="37">
        <v>1489091385452.01</v>
      </c>
      <c r="AY503" s="38"/>
      <c r="AZ503" s="39">
        <f>E503-(AI503+AV503)</f>
        <v>-1999.999755859375</v>
      </c>
    </row>
    <row r="504" spans="1:52" x14ac:dyDescent="0.25">
      <c r="A504" s="32" t="s">
        <v>1023</v>
      </c>
      <c r="B504" s="33" t="s">
        <v>1024</v>
      </c>
      <c r="C504" s="34" t="s">
        <v>1150</v>
      </c>
      <c r="D504" s="34" t="s">
        <v>1151</v>
      </c>
      <c r="E504" s="35">
        <f>F504+O504+R504+Z504+AB504+AG504</f>
        <v>1667122767923.814</v>
      </c>
      <c r="F504" s="36">
        <f>SUM(G504:N504)</f>
        <v>90421452639.685608</v>
      </c>
      <c r="G504" s="37">
        <v>34169520277.270004</v>
      </c>
      <c r="H504" s="38"/>
      <c r="I504" s="37">
        <v>45906283377.670006</v>
      </c>
      <c r="J504" s="38"/>
      <c r="K504" s="38"/>
      <c r="L504" s="37">
        <v>225043533.32640001</v>
      </c>
      <c r="M504" s="37">
        <v>10120605451.419201</v>
      </c>
      <c r="N504" s="38"/>
      <c r="O504" s="36">
        <f>SUM(P504:Q504)</f>
        <v>78970391610.025009</v>
      </c>
      <c r="P504" s="37">
        <v>783496465.49829996</v>
      </c>
      <c r="Q504" s="37">
        <v>78186895144.526703</v>
      </c>
      <c r="R504" s="36">
        <f>SUM(S504:Y504)</f>
        <v>1396401588968.27</v>
      </c>
      <c r="S504" s="37">
        <v>180168323619</v>
      </c>
      <c r="T504" s="37">
        <v>439031978031.45001</v>
      </c>
      <c r="U504" s="37">
        <v>637444727964.46997</v>
      </c>
      <c r="V504" s="37">
        <v>1541250167761</v>
      </c>
      <c r="W504" s="37">
        <v>69400001286.350006</v>
      </c>
      <c r="X504" s="37">
        <v>26272805492</v>
      </c>
      <c r="Y504" s="37">
        <v>-1497166415186</v>
      </c>
      <c r="Z504" s="36">
        <f>SUM(AA504)</f>
        <v>0</v>
      </c>
      <c r="AA504" s="38"/>
      <c r="AB504" s="36">
        <f>SUM(AC504:AF504)</f>
        <v>101329334705.8333</v>
      </c>
      <c r="AC504" s="37">
        <v>2330270035.6100001</v>
      </c>
      <c r="AD504" s="37">
        <v>23681775000</v>
      </c>
      <c r="AE504" s="37">
        <v>2806245495.9913001</v>
      </c>
      <c r="AF504" s="37">
        <v>72511044174.231995</v>
      </c>
      <c r="AG504" s="36">
        <f>SUM(AH504)</f>
        <v>0</v>
      </c>
      <c r="AH504" s="38"/>
      <c r="AI504" s="35">
        <f>AJ504+AQ504+AT504</f>
        <v>38268285713.556999</v>
      </c>
      <c r="AJ504" s="36">
        <f>SUM(AK504:AP504)</f>
        <v>38268285713.556999</v>
      </c>
      <c r="AK504" s="37">
        <v>898978455.42999995</v>
      </c>
      <c r="AL504" s="38"/>
      <c r="AM504" s="38"/>
      <c r="AN504" s="37">
        <v>3110468154.927</v>
      </c>
      <c r="AO504" s="37">
        <v>520212166.19999999</v>
      </c>
      <c r="AP504" s="37">
        <v>33738626937</v>
      </c>
      <c r="AQ504" s="36">
        <f>SUM(AR504:AS504)</f>
        <v>0</v>
      </c>
      <c r="AR504" s="38"/>
      <c r="AS504" s="38"/>
      <c r="AT504" s="36">
        <f>AU504</f>
        <v>0</v>
      </c>
      <c r="AU504" s="38"/>
      <c r="AV504" s="35">
        <f>AW504</f>
        <v>1628854482210.2561</v>
      </c>
      <c r="AW504" s="36">
        <f>SUM(AX504:AY504)</f>
        <v>1628854482210.2561</v>
      </c>
      <c r="AX504" s="37">
        <v>1628854482210.2561</v>
      </c>
      <c r="AY504" s="38"/>
      <c r="AZ504" s="39">
        <f>E504-(AI504+AV504)</f>
        <v>0</v>
      </c>
    </row>
    <row r="505" spans="1:52" x14ac:dyDescent="0.25">
      <c r="A505" s="40" t="s">
        <v>1025</v>
      </c>
      <c r="B505" s="33" t="s">
        <v>1026</v>
      </c>
      <c r="C505" s="34" t="s">
        <v>1150</v>
      </c>
      <c r="D505" s="34" t="s">
        <v>1151</v>
      </c>
      <c r="E505" s="35">
        <f>F505+O505+R505+Z505+AB505+AG505</f>
        <v>1505715849608.1602</v>
      </c>
      <c r="F505" s="36">
        <f>SUM(G505:N505)</f>
        <v>141588290754.02002</v>
      </c>
      <c r="G505" s="37">
        <v>63814383625.800003</v>
      </c>
      <c r="H505" s="38"/>
      <c r="I505" s="37">
        <v>66676787253.220001</v>
      </c>
      <c r="J505" s="38"/>
      <c r="K505" s="38"/>
      <c r="L505" s="38"/>
      <c r="M505" s="37">
        <v>11097119875</v>
      </c>
      <c r="N505" s="38"/>
      <c r="O505" s="36">
        <f>SUM(P505:Q505)</f>
        <v>70387902859.020004</v>
      </c>
      <c r="P505" s="37">
        <v>97500000</v>
      </c>
      <c r="Q505" s="37">
        <v>70290402859.020004</v>
      </c>
      <c r="R505" s="36">
        <f>SUM(S505:Y505)</f>
        <v>1291131971453.4502</v>
      </c>
      <c r="S505" s="37">
        <v>479385640824</v>
      </c>
      <c r="T505" s="37">
        <v>444643262586</v>
      </c>
      <c r="U505" s="37">
        <v>435591234434.84998</v>
      </c>
      <c r="V505" s="37">
        <v>786320846764.55005</v>
      </c>
      <c r="W505" s="37">
        <v>26316134659.5</v>
      </c>
      <c r="X505" s="38"/>
      <c r="Y505" s="37">
        <v>-881125147815.44995</v>
      </c>
      <c r="Z505" s="36">
        <f>SUM(AA505)</f>
        <v>0</v>
      </c>
      <c r="AA505" s="38"/>
      <c r="AB505" s="36">
        <f>SUM(AC505:AF505)</f>
        <v>2607684541.6700001</v>
      </c>
      <c r="AC505" s="37">
        <v>764901387.66999996</v>
      </c>
      <c r="AD505" s="38"/>
      <c r="AE505" s="37">
        <v>1055175000</v>
      </c>
      <c r="AF505" s="37">
        <v>787608154</v>
      </c>
      <c r="AG505" s="36">
        <f>SUM(AH505)</f>
        <v>0</v>
      </c>
      <c r="AH505" s="38"/>
      <c r="AI505" s="35">
        <f>AJ505+AQ505+AT505</f>
        <v>82058385846.119995</v>
      </c>
      <c r="AJ505" s="36">
        <f>SUM(AK505:AP505)</f>
        <v>63938923622.119995</v>
      </c>
      <c r="AK505" s="37">
        <v>44353748.460000001</v>
      </c>
      <c r="AL505" s="38"/>
      <c r="AM505" s="38"/>
      <c r="AN505" s="37">
        <v>94701899.170000002</v>
      </c>
      <c r="AO505" s="37">
        <v>51836810843</v>
      </c>
      <c r="AP505" s="37">
        <v>11963057131.49</v>
      </c>
      <c r="AQ505" s="36">
        <f>SUM(AR505:AS505)</f>
        <v>18119462224</v>
      </c>
      <c r="AR505" s="38"/>
      <c r="AS505" s="37">
        <v>18119462224</v>
      </c>
      <c r="AT505" s="36">
        <f>AU505</f>
        <v>0</v>
      </c>
      <c r="AU505" s="37"/>
      <c r="AV505" s="35">
        <f>AW505</f>
        <v>1423657463761.8999</v>
      </c>
      <c r="AW505" s="36">
        <f>SUM(AX505:AY505)</f>
        <v>1423657463761.8999</v>
      </c>
      <c r="AX505" s="37">
        <v>1423657463761.8999</v>
      </c>
      <c r="AY505" s="38"/>
      <c r="AZ505" s="39">
        <f>E505-(AI505+AV505)</f>
        <v>0.14013671875</v>
      </c>
    </row>
    <row r="506" spans="1:52" x14ac:dyDescent="0.25">
      <c r="A506" s="40" t="s">
        <v>1027</v>
      </c>
      <c r="B506" s="33" t="s">
        <v>1028</v>
      </c>
      <c r="C506" s="34" t="s">
        <v>1150</v>
      </c>
      <c r="D506" s="34" t="s">
        <v>1151</v>
      </c>
      <c r="E506" s="35">
        <f>F506+O506+R506+Z506+AB506+AG506</f>
        <v>1334977024044.25</v>
      </c>
      <c r="F506" s="36">
        <f>SUM(G506:N506)</f>
        <v>47989057944.550003</v>
      </c>
      <c r="G506" s="37">
        <v>12842315369.09</v>
      </c>
      <c r="H506" s="38"/>
      <c r="I506" s="37">
        <v>21308584106.23</v>
      </c>
      <c r="J506" s="38"/>
      <c r="K506" s="38"/>
      <c r="L506" s="37">
        <v>8333333</v>
      </c>
      <c r="M506" s="37">
        <v>13829825136.23</v>
      </c>
      <c r="N506" s="38"/>
      <c r="O506" s="36">
        <f>SUM(P506:Q506)</f>
        <v>87843510543</v>
      </c>
      <c r="P506" s="38"/>
      <c r="Q506" s="37">
        <v>87843510543</v>
      </c>
      <c r="R506" s="36">
        <f>SUM(S506:Y506)</f>
        <v>1116566668703.6299</v>
      </c>
      <c r="S506" s="37">
        <v>92263969482.039993</v>
      </c>
      <c r="T506" s="37">
        <v>361686335334.40002</v>
      </c>
      <c r="U506" s="37">
        <v>556959207927.68994</v>
      </c>
      <c r="V506" s="37">
        <v>1043974623108.8</v>
      </c>
      <c r="W506" s="37">
        <v>49237375115.300003</v>
      </c>
      <c r="X506" s="37">
        <v>14603126292</v>
      </c>
      <c r="Y506" s="37">
        <v>-1002157968556.6</v>
      </c>
      <c r="Z506" s="36">
        <f>SUM(AA506)</f>
        <v>0</v>
      </c>
      <c r="AA506" s="38"/>
      <c r="AB506" s="36">
        <f>SUM(AC506:AF506)</f>
        <v>82577786853.069992</v>
      </c>
      <c r="AC506" s="37">
        <v>4048941984.0300002</v>
      </c>
      <c r="AD506" s="38"/>
      <c r="AE506" s="37">
        <v>2704915479</v>
      </c>
      <c r="AF506" s="37">
        <v>75823929390.039993</v>
      </c>
      <c r="AG506" s="36">
        <f>SUM(AH506)</f>
        <v>0</v>
      </c>
      <c r="AH506" s="38"/>
      <c r="AI506" s="35">
        <f>AJ506+AQ506+AT506</f>
        <v>12027376460.51</v>
      </c>
      <c r="AJ506" s="36">
        <f>SUM(AK506:AP506)</f>
        <v>12027376460.51</v>
      </c>
      <c r="AK506" s="37">
        <v>2135809196.5400002</v>
      </c>
      <c r="AL506" s="38"/>
      <c r="AM506" s="38"/>
      <c r="AN506" s="37">
        <v>6666667.2000000002</v>
      </c>
      <c r="AO506" s="37">
        <v>7159365109</v>
      </c>
      <c r="AP506" s="37">
        <v>2725535487.77</v>
      </c>
      <c r="AQ506" s="36">
        <f>SUM(AR506:AS506)</f>
        <v>0</v>
      </c>
      <c r="AR506" s="38"/>
      <c r="AS506" s="38"/>
      <c r="AT506" s="36">
        <f>AU506</f>
        <v>0</v>
      </c>
      <c r="AU506" s="38"/>
      <c r="AV506" s="35">
        <f>AW506</f>
        <v>1322949647583.8</v>
      </c>
      <c r="AW506" s="36">
        <f>SUM(AX506:AY506)</f>
        <v>1322949647583.8</v>
      </c>
      <c r="AX506" s="37">
        <v>1322949647583.8</v>
      </c>
      <c r="AY506" s="38"/>
      <c r="AZ506" s="39">
        <f>E506-(AI506+AV506)</f>
        <v>-6.005859375E-2</v>
      </c>
    </row>
    <row r="507" spans="1:52" x14ac:dyDescent="0.25">
      <c r="A507" s="40" t="s">
        <v>1029</v>
      </c>
      <c r="B507" s="33" t="s">
        <v>1030</v>
      </c>
      <c r="C507" s="34" t="s">
        <v>1150</v>
      </c>
      <c r="D507" s="34" t="s">
        <v>1151</v>
      </c>
      <c r="E507" s="35">
        <f>F507+O507+R507+Z507+AB507+AG507</f>
        <v>1464851581193.3586</v>
      </c>
      <c r="F507" s="36">
        <f>SUM(G507:N507)</f>
        <v>54447284410.039001</v>
      </c>
      <c r="G507" s="37">
        <v>7566041046.6800003</v>
      </c>
      <c r="H507" s="38"/>
      <c r="I507" s="37">
        <v>30360028784.880001</v>
      </c>
      <c r="J507" s="38"/>
      <c r="K507" s="38"/>
      <c r="L507" s="37">
        <v>108584588.93000001</v>
      </c>
      <c r="M507" s="37">
        <v>16412629989.549</v>
      </c>
      <c r="N507" s="38"/>
      <c r="O507" s="36">
        <f>SUM(P507:Q507)</f>
        <v>73137917786.869995</v>
      </c>
      <c r="P507" s="37">
        <v>995000000</v>
      </c>
      <c r="Q507" s="37">
        <v>72142917786.869995</v>
      </c>
      <c r="R507" s="36">
        <f>SUM(S507:Y507)</f>
        <v>1330259233392.7798</v>
      </c>
      <c r="S507" s="37">
        <v>89215227618.759995</v>
      </c>
      <c r="T507" s="37">
        <v>303193543268.66998</v>
      </c>
      <c r="U507" s="37">
        <v>551496725132.68994</v>
      </c>
      <c r="V507" s="37">
        <v>952405327382.94995</v>
      </c>
      <c r="W507" s="37">
        <v>33154588715.68</v>
      </c>
      <c r="X507" s="37">
        <v>38267746565.330002</v>
      </c>
      <c r="Y507" s="37">
        <v>-637473925291.30005</v>
      </c>
      <c r="Z507" s="36">
        <f>SUM(AA507)</f>
        <v>0</v>
      </c>
      <c r="AA507" s="38"/>
      <c r="AB507" s="36">
        <f>SUM(AC507:AF507)</f>
        <v>7007145603.6700001</v>
      </c>
      <c r="AC507" s="37">
        <v>0</v>
      </c>
      <c r="AD507" s="38"/>
      <c r="AE507" s="37">
        <v>602552786.67000008</v>
      </c>
      <c r="AF507" s="37">
        <v>6404592817</v>
      </c>
      <c r="AG507" s="36">
        <f>SUM(AH507)</f>
        <v>0</v>
      </c>
      <c r="AH507" s="38"/>
      <c r="AI507" s="35">
        <f>AJ507+AQ507+AT507</f>
        <v>36408042959.269997</v>
      </c>
      <c r="AJ507" s="36">
        <f>SUM(AK507:AP507)</f>
        <v>36408042959.269997</v>
      </c>
      <c r="AK507" s="37">
        <v>73267071</v>
      </c>
      <c r="AL507" s="38"/>
      <c r="AM507" s="38"/>
      <c r="AN507" s="37">
        <v>126364180.01000001</v>
      </c>
      <c r="AO507" s="37">
        <v>23294998758.459999</v>
      </c>
      <c r="AP507" s="37">
        <v>12913412949.799999</v>
      </c>
      <c r="AQ507" s="36">
        <f>SUM(AR507:AS507)</f>
        <v>0</v>
      </c>
      <c r="AR507" s="38"/>
      <c r="AS507" s="38"/>
      <c r="AT507" s="36">
        <f>AU507</f>
        <v>0</v>
      </c>
      <c r="AU507" s="38"/>
      <c r="AV507" s="35">
        <f>AW507</f>
        <v>1428443538234.0901</v>
      </c>
      <c r="AW507" s="36">
        <f>SUM(AX507:AY507)</f>
        <v>1428443538234.0901</v>
      </c>
      <c r="AX507" s="37">
        <v>1428443538234.0901</v>
      </c>
      <c r="AY507" s="38"/>
      <c r="AZ507" s="39">
        <f>E507-(AI507+AV507)</f>
        <v>0</v>
      </c>
    </row>
    <row r="508" spans="1:52" x14ac:dyDescent="0.25">
      <c r="A508" s="40" t="s">
        <v>1031</v>
      </c>
      <c r="B508" s="33" t="s">
        <v>1032</v>
      </c>
      <c r="C508" s="34" t="s">
        <v>1150</v>
      </c>
      <c r="D508" s="34" t="s">
        <v>1151</v>
      </c>
      <c r="E508" s="35">
        <f>F508+O508+R508+Z508+AB508+AG508</f>
        <v>1086035801926.7416</v>
      </c>
      <c r="F508" s="36">
        <f>SUM(G508:N508)</f>
        <v>42963207097.429901</v>
      </c>
      <c r="G508" s="37">
        <v>31759138036.880001</v>
      </c>
      <c r="H508" s="38"/>
      <c r="I508" s="37">
        <v>5629057937.5499001</v>
      </c>
      <c r="J508" s="38"/>
      <c r="K508" s="38"/>
      <c r="L508" s="38"/>
      <c r="M508" s="37">
        <v>5575011123</v>
      </c>
      <c r="N508" s="38"/>
      <c r="O508" s="36">
        <f>SUM(P508:Q508)</f>
        <v>36408930683.731499</v>
      </c>
      <c r="P508" s="38"/>
      <c r="Q508" s="37">
        <v>36408930683.731499</v>
      </c>
      <c r="R508" s="36">
        <f>SUM(S508:Y508)</f>
        <v>940246867895.6499</v>
      </c>
      <c r="S508" s="37">
        <v>96995144343</v>
      </c>
      <c r="T508" s="37">
        <v>206619171753.29001</v>
      </c>
      <c r="U508" s="37">
        <v>440377842940</v>
      </c>
      <c r="V508" s="37">
        <v>960792064022.15002</v>
      </c>
      <c r="W508" s="37">
        <v>20415216921.650002</v>
      </c>
      <c r="X508" s="37">
        <v>26490143620</v>
      </c>
      <c r="Y508" s="37">
        <v>-811442715704.43994</v>
      </c>
      <c r="Z508" s="36">
        <f>SUM(AA508)</f>
        <v>0</v>
      </c>
      <c r="AA508" s="38"/>
      <c r="AB508" s="36">
        <f>SUM(AC508:AF508)</f>
        <v>66416796249.930298</v>
      </c>
      <c r="AC508" s="37">
        <v>7865474250.6802998</v>
      </c>
      <c r="AD508" s="38"/>
      <c r="AE508" s="37">
        <v>3682288977</v>
      </c>
      <c r="AF508" s="37">
        <v>54869033022.25</v>
      </c>
      <c r="AG508" s="36">
        <f>SUM(AH508)</f>
        <v>0</v>
      </c>
      <c r="AH508" s="38"/>
      <c r="AI508" s="35">
        <f>AJ508+AQ508+AT508</f>
        <v>3731706657.5500002</v>
      </c>
      <c r="AJ508" s="36">
        <f>SUM(AK508:AP508)</f>
        <v>3731706657.5500002</v>
      </c>
      <c r="AK508" s="37">
        <v>19468320</v>
      </c>
      <c r="AL508" s="38"/>
      <c r="AM508" s="38"/>
      <c r="AN508" s="38"/>
      <c r="AO508" s="37">
        <v>1177916309.55</v>
      </c>
      <c r="AP508" s="37">
        <v>2534322028</v>
      </c>
      <c r="AQ508" s="36">
        <f>SUM(AR508:AS508)</f>
        <v>0</v>
      </c>
      <c r="AR508" s="38"/>
      <c r="AS508" s="38"/>
      <c r="AT508" s="36">
        <f>AU508</f>
        <v>0</v>
      </c>
      <c r="AU508" s="38"/>
      <c r="AV508" s="35">
        <f>AW508</f>
        <v>1082304095269.1917</v>
      </c>
      <c r="AW508" s="36">
        <f>SUM(AX508:AY508)</f>
        <v>1082304095269.1917</v>
      </c>
      <c r="AX508" s="37">
        <v>1082304095269.1917</v>
      </c>
      <c r="AY508" s="38"/>
      <c r="AZ508" s="39">
        <f>E508-(AI508+AV508)</f>
        <v>0</v>
      </c>
    </row>
    <row r="509" spans="1:52" x14ac:dyDescent="0.25">
      <c r="A509" s="32" t="s">
        <v>1033</v>
      </c>
      <c r="B509" s="33" t="s">
        <v>1189</v>
      </c>
      <c r="C509" s="34" t="s">
        <v>1150</v>
      </c>
      <c r="D509" s="34" t="s">
        <v>1151</v>
      </c>
      <c r="E509" s="35">
        <f>F509+O509+R509+Z509+AB509+AG509</f>
        <v>6455425309097.8105</v>
      </c>
      <c r="F509" s="36">
        <f>SUM(G509:N509)</f>
        <v>935229227050.22803</v>
      </c>
      <c r="G509" s="37">
        <v>630378311183.51794</v>
      </c>
      <c r="H509" s="38"/>
      <c r="I509" s="37">
        <v>148512145378.81</v>
      </c>
      <c r="J509" s="38"/>
      <c r="K509" s="38"/>
      <c r="L509" s="38"/>
      <c r="M509" s="37">
        <v>156338770487.90009</v>
      </c>
      <c r="N509" s="38"/>
      <c r="O509" s="36">
        <f>SUM(P509:Q509)</f>
        <v>67101173910.959999</v>
      </c>
      <c r="P509" s="37">
        <v>421864989.5</v>
      </c>
      <c r="Q509" s="37">
        <v>66679308921.459999</v>
      </c>
      <c r="R509" s="36">
        <f>SUM(S509:Y509)</f>
        <v>5196552071175.6934</v>
      </c>
      <c r="S509" s="37">
        <v>888960902578.68005</v>
      </c>
      <c r="T509" s="37">
        <v>1427125056199.6399</v>
      </c>
      <c r="U509" s="37">
        <v>2096413257748.0601</v>
      </c>
      <c r="V509" s="37">
        <v>2881062579882.2539</v>
      </c>
      <c r="W509" s="37">
        <v>214969692104.82001</v>
      </c>
      <c r="X509" s="37">
        <v>249193843631.97</v>
      </c>
      <c r="Y509" s="37">
        <v>-2561173260969.73</v>
      </c>
      <c r="Z509" s="36">
        <f>SUM(AA509)</f>
        <v>0</v>
      </c>
      <c r="AA509" s="38"/>
      <c r="AB509" s="36">
        <f>SUM(AC509:AF509)</f>
        <v>256542836960.92999</v>
      </c>
      <c r="AC509" s="37">
        <v>998508950</v>
      </c>
      <c r="AD509" s="38"/>
      <c r="AE509" s="37">
        <v>9022871087.0599995</v>
      </c>
      <c r="AF509" s="37">
        <v>246521456923.87</v>
      </c>
      <c r="AG509" s="36">
        <f>SUM(AH509)</f>
        <v>0</v>
      </c>
      <c r="AH509" s="38"/>
      <c r="AI509" s="35">
        <f>AJ509+AQ509+AT509</f>
        <v>417140756099.65002</v>
      </c>
      <c r="AJ509" s="36">
        <f>SUM(AK509:AP509)</f>
        <v>191746134080.64999</v>
      </c>
      <c r="AK509" s="37">
        <v>3702135</v>
      </c>
      <c r="AL509" s="38"/>
      <c r="AM509" s="38"/>
      <c r="AN509" s="38"/>
      <c r="AO509" s="37">
        <v>168275441057.75</v>
      </c>
      <c r="AP509" s="37">
        <v>23466990887.900002</v>
      </c>
      <c r="AQ509" s="36">
        <f>SUM(AR509:AS509)</f>
        <v>225394622019</v>
      </c>
      <c r="AR509" s="38"/>
      <c r="AS509" s="37">
        <v>225394622019</v>
      </c>
      <c r="AT509" s="36">
        <f>AU509</f>
        <v>0</v>
      </c>
      <c r="AU509" s="37"/>
      <c r="AV509" s="35">
        <f>AW509</f>
        <v>24153138211992.648</v>
      </c>
      <c r="AW509" s="36">
        <f>SUM(AX509:AY509)</f>
        <v>24153138211992.648</v>
      </c>
      <c r="AX509" s="37">
        <v>24153138211992.648</v>
      </c>
      <c r="AY509" s="38"/>
      <c r="AZ509" s="39">
        <f>E509-(AI509+AV509)</f>
        <v>-18114853658994.484</v>
      </c>
    </row>
    <row r="510" spans="1:52" x14ac:dyDescent="0.25">
      <c r="A510" s="40" t="s">
        <v>1034</v>
      </c>
      <c r="B510" s="33" t="s">
        <v>1035</v>
      </c>
      <c r="C510" s="34" t="s">
        <v>1152</v>
      </c>
      <c r="D510" s="34" t="s">
        <v>1151</v>
      </c>
      <c r="E510" s="35">
        <f>F510+O510+R510+Z510+AB510+AG510</f>
        <v>2898543298014.3896</v>
      </c>
      <c r="F510" s="36">
        <f>SUM(G510:N510)</f>
        <v>281417666181.34998</v>
      </c>
      <c r="G510" s="37">
        <v>158987801147.66</v>
      </c>
      <c r="H510" s="38"/>
      <c r="I510" s="37">
        <v>66237216068.519997</v>
      </c>
      <c r="J510" s="38"/>
      <c r="K510" s="38"/>
      <c r="L510" s="37">
        <v>312458333.32999998</v>
      </c>
      <c r="M510" s="37">
        <v>55880190631.839996</v>
      </c>
      <c r="N510" s="38"/>
      <c r="O510" s="36">
        <f>SUM(P510:Q510)</f>
        <v>62531324501.949997</v>
      </c>
      <c r="P510" s="37">
        <v>831763529.95000005</v>
      </c>
      <c r="Q510" s="37">
        <v>61699560972</v>
      </c>
      <c r="R510" s="36">
        <f>SUM(S510:Y510)</f>
        <v>2442854692326.6099</v>
      </c>
      <c r="S510" s="37">
        <v>330685625828</v>
      </c>
      <c r="T510" s="37">
        <v>392542250800.36005</v>
      </c>
      <c r="U510" s="37">
        <v>1184987172158.2297</v>
      </c>
      <c r="V510" s="37">
        <v>1821659808361.8899</v>
      </c>
      <c r="W510" s="37">
        <v>70980442193.869995</v>
      </c>
      <c r="X510" s="37">
        <v>84180386375.889999</v>
      </c>
      <c r="Y510" s="37">
        <v>-1442180993391.6299</v>
      </c>
      <c r="Z510" s="36">
        <f>SUM(AA510)</f>
        <v>0</v>
      </c>
      <c r="AA510" s="38"/>
      <c r="AB510" s="36">
        <f>SUM(AC510:AF510)</f>
        <v>111739615004.48</v>
      </c>
      <c r="AC510" s="37">
        <v>16530260514.99</v>
      </c>
      <c r="AD510" s="37">
        <v>12593683910.709999</v>
      </c>
      <c r="AE510" s="37">
        <v>2807578420.8400002</v>
      </c>
      <c r="AF510" s="37">
        <v>79808092157.940002</v>
      </c>
      <c r="AG510" s="36">
        <f>SUM(AH510)</f>
        <v>0</v>
      </c>
      <c r="AH510" s="38"/>
      <c r="AI510" s="35">
        <f>AJ510+AQ510+AT510</f>
        <v>3404288274.6700001</v>
      </c>
      <c r="AJ510" s="36">
        <f>SUM(AK510:AP510)</f>
        <v>3404288274.6700001</v>
      </c>
      <c r="AK510" s="38"/>
      <c r="AL510" s="38"/>
      <c r="AM510" s="38"/>
      <c r="AN510" s="37">
        <v>115666666.67</v>
      </c>
      <c r="AO510" s="38"/>
      <c r="AP510" s="37">
        <v>3288621608</v>
      </c>
      <c r="AQ510" s="36">
        <f>SUM(AR510:AS510)</f>
        <v>0</v>
      </c>
      <c r="AR510" s="38"/>
      <c r="AS510" s="38"/>
      <c r="AT510" s="36">
        <f>AU510</f>
        <v>0</v>
      </c>
      <c r="AU510" s="38"/>
      <c r="AV510" s="35">
        <f>AW510</f>
        <v>2895139009739.7202</v>
      </c>
      <c r="AW510" s="36">
        <f>SUM(AX510:AY510)</f>
        <v>2895139009739.7202</v>
      </c>
      <c r="AX510" s="37">
        <v>2895139009739.7202</v>
      </c>
      <c r="AY510" s="38"/>
      <c r="AZ510" s="39">
        <f>E510-(AI510+AV510)</f>
        <v>0</v>
      </c>
    </row>
    <row r="511" spans="1:52" x14ac:dyDescent="0.25">
      <c r="A511" s="32" t="s">
        <v>1036</v>
      </c>
      <c r="B511" s="33" t="s">
        <v>1037</v>
      </c>
      <c r="C511" s="34" t="s">
        <v>1152</v>
      </c>
      <c r="D511" s="34" t="s">
        <v>1151</v>
      </c>
      <c r="E511" s="35">
        <f>F511+O511+R511+Z511+AB511+AG511</f>
        <v>1903528301186.26</v>
      </c>
      <c r="F511" s="36">
        <f>SUM(G511:N511)</f>
        <v>126413823567.09001</v>
      </c>
      <c r="G511" s="37">
        <v>64050132353.090004</v>
      </c>
      <c r="H511" s="38"/>
      <c r="I511" s="37">
        <v>34471322340.270004</v>
      </c>
      <c r="J511" s="38"/>
      <c r="K511" s="38"/>
      <c r="L511" s="38"/>
      <c r="M511" s="37">
        <v>27892368873.73</v>
      </c>
      <c r="N511" s="38"/>
      <c r="O511" s="36">
        <f>SUM(P511:Q511)</f>
        <v>7030935365</v>
      </c>
      <c r="P511" s="37">
        <v>-469064635</v>
      </c>
      <c r="Q511" s="37">
        <v>7500000000</v>
      </c>
      <c r="R511" s="36">
        <f>SUM(S511:Y511)</f>
        <v>1721529378487.1699</v>
      </c>
      <c r="S511" s="37">
        <v>173797417658</v>
      </c>
      <c r="T511" s="37">
        <v>329890563501.03998</v>
      </c>
      <c r="U511" s="37">
        <v>597240572286.45996</v>
      </c>
      <c r="V511" s="37">
        <v>1018830032441.1</v>
      </c>
      <c r="W511" s="37">
        <v>12614703735</v>
      </c>
      <c r="X511" s="37">
        <v>237194691051.98999</v>
      </c>
      <c r="Y511" s="37">
        <v>-648038602186.42004</v>
      </c>
      <c r="Z511" s="36">
        <f>SUM(AA511)</f>
        <v>0</v>
      </c>
      <c r="AA511" s="38"/>
      <c r="AB511" s="36">
        <f>SUM(AC511:AF511)</f>
        <v>48554163767</v>
      </c>
      <c r="AC511" s="37">
        <v>95624475</v>
      </c>
      <c r="AD511" s="38"/>
      <c r="AE511" s="37">
        <v>15625410959</v>
      </c>
      <c r="AF511" s="37">
        <v>32833128333</v>
      </c>
      <c r="AG511" s="36">
        <f>SUM(AH511)</f>
        <v>0</v>
      </c>
      <c r="AH511" s="38"/>
      <c r="AI511" s="35">
        <f>AJ511+AQ511+AT511</f>
        <v>11410928666</v>
      </c>
      <c r="AJ511" s="36">
        <f>SUM(AK511:AP511)</f>
        <v>11410928666</v>
      </c>
      <c r="AK511" s="37">
        <v>19415831</v>
      </c>
      <c r="AL511" s="38"/>
      <c r="AM511" s="38"/>
      <c r="AN511" s="38"/>
      <c r="AO511" s="37">
        <v>1272791805</v>
      </c>
      <c r="AP511" s="37">
        <v>10118721030</v>
      </c>
      <c r="AQ511" s="36">
        <f>SUM(AR511:AS511)</f>
        <v>0</v>
      </c>
      <c r="AR511" s="38"/>
      <c r="AS511" s="38"/>
      <c r="AT511" s="36">
        <f>AU511</f>
        <v>0</v>
      </c>
      <c r="AU511" s="38"/>
      <c r="AV511" s="35">
        <f>AW511</f>
        <v>1892118372520.3</v>
      </c>
      <c r="AW511" s="36">
        <f>SUM(AX511:AY511)</f>
        <v>1892118372520.3</v>
      </c>
      <c r="AX511" s="37">
        <v>1892118372520.3</v>
      </c>
      <c r="AY511" s="38"/>
      <c r="AZ511" s="39">
        <f>E511-(AI511+AV511)</f>
        <v>-1000000.0400390625</v>
      </c>
    </row>
    <row r="512" spans="1:52" x14ac:dyDescent="0.25">
      <c r="A512" s="40" t="s">
        <v>1038</v>
      </c>
      <c r="B512" s="33" t="s">
        <v>1039</v>
      </c>
      <c r="C512" s="34" t="s">
        <v>1150</v>
      </c>
      <c r="D512" s="34" t="s">
        <v>1151</v>
      </c>
      <c r="E512" s="35">
        <f>F512+O512+R512+Z512+AB512+AG512</f>
        <v>2239130072499.4502</v>
      </c>
      <c r="F512" s="36">
        <f>SUM(G512:N512)</f>
        <v>138411406322.75998</v>
      </c>
      <c r="G512" s="37">
        <v>29420801064.669998</v>
      </c>
      <c r="H512" s="38"/>
      <c r="I512" s="37">
        <v>88596960364.929993</v>
      </c>
      <c r="J512" s="38"/>
      <c r="K512" s="38"/>
      <c r="L512" s="38"/>
      <c r="M512" s="37">
        <v>20393644893.16</v>
      </c>
      <c r="N512" s="38"/>
      <c r="O512" s="36">
        <f>SUM(P512:Q512)</f>
        <v>32205243659.509998</v>
      </c>
      <c r="P512" s="38"/>
      <c r="Q512" s="37">
        <v>32205243659.509998</v>
      </c>
      <c r="R512" s="36">
        <f>SUM(S512:Y512)</f>
        <v>2054976551914.1802</v>
      </c>
      <c r="S512" s="37">
        <v>453108289540</v>
      </c>
      <c r="T512" s="37">
        <v>341518300336.5</v>
      </c>
      <c r="U512" s="37">
        <v>694762859698.25</v>
      </c>
      <c r="V512" s="37">
        <v>1619239332862</v>
      </c>
      <c r="W512" s="37">
        <v>10748321596</v>
      </c>
      <c r="X512" s="37">
        <v>59365011310.43</v>
      </c>
      <c r="Y512" s="37">
        <v>-1123765563429</v>
      </c>
      <c r="Z512" s="36">
        <f>SUM(AA512)</f>
        <v>0</v>
      </c>
      <c r="AA512" s="38"/>
      <c r="AB512" s="36">
        <f>SUM(AC512:AF512)</f>
        <v>13536870603</v>
      </c>
      <c r="AC512" s="38"/>
      <c r="AD512" s="38"/>
      <c r="AE512" s="37">
        <v>3248811000</v>
      </c>
      <c r="AF512" s="37">
        <v>10288059603</v>
      </c>
      <c r="AG512" s="36">
        <f>SUM(AH512)</f>
        <v>0</v>
      </c>
      <c r="AH512" s="38"/>
      <c r="AI512" s="35">
        <f>AJ512+AQ512+AT512</f>
        <v>86910933243.009995</v>
      </c>
      <c r="AJ512" s="36">
        <f>SUM(AK512:AP512)</f>
        <v>74580193455.059998</v>
      </c>
      <c r="AK512" s="38"/>
      <c r="AL512" s="38"/>
      <c r="AM512" s="38"/>
      <c r="AN512" s="37">
        <v>359019900</v>
      </c>
      <c r="AO512" s="37">
        <v>74221173555.059998</v>
      </c>
      <c r="AP512" s="38"/>
      <c r="AQ512" s="36">
        <f>SUM(AR512:AS512)</f>
        <v>12330739787.950001</v>
      </c>
      <c r="AR512" s="38"/>
      <c r="AS512" s="37">
        <v>12330739787.950001</v>
      </c>
      <c r="AT512" s="36">
        <f>AU512</f>
        <v>0</v>
      </c>
      <c r="AU512" s="37"/>
      <c r="AV512" s="35">
        <f>AW512</f>
        <v>2152219139256.3999</v>
      </c>
      <c r="AW512" s="36">
        <f>SUM(AX512:AY512)</f>
        <v>2152219139256.3999</v>
      </c>
      <c r="AX512" s="37">
        <v>2152219139256.3999</v>
      </c>
      <c r="AY512" s="38"/>
      <c r="AZ512" s="39">
        <f>E512-(AI512+AV512)</f>
        <v>4.052734375E-2</v>
      </c>
    </row>
    <row r="513" spans="1:52" x14ac:dyDescent="0.25">
      <c r="A513" s="32" t="s">
        <v>1040</v>
      </c>
      <c r="B513" s="33" t="s">
        <v>1041</v>
      </c>
      <c r="C513" s="34" t="s">
        <v>1150</v>
      </c>
      <c r="D513" s="34" t="s">
        <v>1151</v>
      </c>
      <c r="E513" s="35">
        <f>F513+O513+R513+Z513+AB513+AG513</f>
        <v>6110123116410.4609</v>
      </c>
      <c r="F513" s="36">
        <f>SUM(G513:N513)</f>
        <v>534682880187.14008</v>
      </c>
      <c r="G513" s="37">
        <v>35402657726.940002</v>
      </c>
      <c r="H513" s="38"/>
      <c r="I513" s="37">
        <v>452283737686.90009</v>
      </c>
      <c r="J513" s="38"/>
      <c r="K513" s="38"/>
      <c r="L513" s="38"/>
      <c r="M513" s="37">
        <v>46996484773.300003</v>
      </c>
      <c r="N513" s="38"/>
      <c r="O513" s="36">
        <f>SUM(P513:Q513)</f>
        <v>86085747852.330002</v>
      </c>
      <c r="P513" s="37">
        <v>14385407195.98</v>
      </c>
      <c r="Q513" s="37">
        <v>71700340656.350006</v>
      </c>
      <c r="R513" s="36">
        <f>SUM(S513:Y513)</f>
        <v>5397973318379.2412</v>
      </c>
      <c r="S513" s="37">
        <v>1932412790866.6001</v>
      </c>
      <c r="T513" s="37">
        <v>707406607333.25</v>
      </c>
      <c r="U513" s="37">
        <v>2598968197867.2998</v>
      </c>
      <c r="V513" s="37">
        <v>2521900917980.7002</v>
      </c>
      <c r="W513" s="37">
        <v>312933474118.10999</v>
      </c>
      <c r="X513" s="37">
        <v>47728502109.080002</v>
      </c>
      <c r="Y513" s="37">
        <v>-2723377171895.7998</v>
      </c>
      <c r="Z513" s="36">
        <f>SUM(AA513)</f>
        <v>0</v>
      </c>
      <c r="AA513" s="38"/>
      <c r="AB513" s="36">
        <f>SUM(AC513:AF513)</f>
        <v>91381169991.75</v>
      </c>
      <c r="AC513" s="38"/>
      <c r="AD513" s="38"/>
      <c r="AE513" s="37">
        <v>2090944953.96</v>
      </c>
      <c r="AF513" s="37">
        <v>89290225037.789993</v>
      </c>
      <c r="AG513" s="36">
        <f>SUM(AH513)</f>
        <v>0</v>
      </c>
      <c r="AH513" s="38"/>
      <c r="AI513" s="35">
        <f>AJ513+AQ513+AT513</f>
        <v>99225924090.289993</v>
      </c>
      <c r="AJ513" s="36">
        <f>SUM(AK513:AP513)</f>
        <v>99225924090.289993</v>
      </c>
      <c r="AK513" s="37">
        <v>22124988.77</v>
      </c>
      <c r="AL513" s="38"/>
      <c r="AM513" s="38"/>
      <c r="AN513" s="37">
        <v>888737287.38999999</v>
      </c>
      <c r="AO513" s="37">
        <v>84242459060.179993</v>
      </c>
      <c r="AP513" s="37">
        <v>14072602753.950001</v>
      </c>
      <c r="AQ513" s="36">
        <f>SUM(AR513:AS513)</f>
        <v>0</v>
      </c>
      <c r="AR513" s="38"/>
      <c r="AS513" s="38"/>
      <c r="AT513" s="36">
        <f>AU513</f>
        <v>0</v>
      </c>
      <c r="AU513" s="38"/>
      <c r="AV513" s="35">
        <f>AW513</f>
        <v>6010897192320.2002</v>
      </c>
      <c r="AW513" s="36">
        <f>SUM(AX513:AY513)</f>
        <v>6010897192320.2002</v>
      </c>
      <c r="AX513" s="37">
        <v>6010897192320.2002</v>
      </c>
      <c r="AY513" s="38"/>
      <c r="AZ513" s="39">
        <f>E513-(AI513+AV513)</f>
        <v>-2.9296875E-2</v>
      </c>
    </row>
    <row r="514" spans="1:52" x14ac:dyDescent="0.25">
      <c r="A514" s="40" t="s">
        <v>1042</v>
      </c>
      <c r="B514" s="33" t="s">
        <v>1043</v>
      </c>
      <c r="C514" s="34" t="s">
        <v>1150</v>
      </c>
      <c r="D514" s="34" t="s">
        <v>1151</v>
      </c>
      <c r="E514" s="35">
        <f>F514+O514+R514+Z514+AB514+AG514</f>
        <v>1839341352919.2578</v>
      </c>
      <c r="F514" s="36">
        <f>SUM(G514:N514)</f>
        <v>254739455324.25797</v>
      </c>
      <c r="G514" s="37">
        <v>70126830209.229996</v>
      </c>
      <c r="H514" s="38"/>
      <c r="I514" s="37">
        <v>172712013226.41998</v>
      </c>
      <c r="J514" s="37">
        <v>102644716.24000001</v>
      </c>
      <c r="K514" s="38"/>
      <c r="L514" s="37">
        <v>862889565.16999996</v>
      </c>
      <c r="M514" s="37">
        <v>10935077607.198</v>
      </c>
      <c r="N514" s="38"/>
      <c r="O514" s="36">
        <f>SUM(P514:Q514)</f>
        <v>52671480040</v>
      </c>
      <c r="P514" s="38"/>
      <c r="Q514" s="37">
        <v>52671480040</v>
      </c>
      <c r="R514" s="36">
        <f>SUM(S514:Y514)</f>
        <v>1456788922465</v>
      </c>
      <c r="S514" s="37">
        <v>419641156798</v>
      </c>
      <c r="T514" s="37">
        <v>464992434372</v>
      </c>
      <c r="U514" s="37">
        <v>502685299735</v>
      </c>
      <c r="V514" s="37">
        <v>797151543612</v>
      </c>
      <c r="W514" s="37">
        <v>66950419773</v>
      </c>
      <c r="X514" s="37">
        <v>29097341015</v>
      </c>
      <c r="Y514" s="37">
        <v>-823729272840</v>
      </c>
      <c r="Z514" s="36">
        <f>SUM(AA514)</f>
        <v>0</v>
      </c>
      <c r="AA514" s="38"/>
      <c r="AB514" s="36">
        <f>SUM(AC514:AF514)</f>
        <v>75141495090</v>
      </c>
      <c r="AC514" s="38"/>
      <c r="AD514" s="38"/>
      <c r="AE514" s="37">
        <v>6645410762</v>
      </c>
      <c r="AF514" s="37">
        <v>68496084328</v>
      </c>
      <c r="AG514" s="36">
        <f>SUM(AH514)</f>
        <v>0</v>
      </c>
      <c r="AH514" s="38"/>
      <c r="AI514" s="35">
        <f>AJ514+AQ514+AT514</f>
        <v>9465484670.9200001</v>
      </c>
      <c r="AJ514" s="36">
        <f>SUM(AK514:AP514)</f>
        <v>9465484670.9200001</v>
      </c>
      <c r="AK514" s="37">
        <v>7589858455.9200001</v>
      </c>
      <c r="AL514" s="38"/>
      <c r="AM514" s="38"/>
      <c r="AN514" s="37">
        <v>1438968652</v>
      </c>
      <c r="AO514" s="38"/>
      <c r="AP514" s="37">
        <v>436657563</v>
      </c>
      <c r="AQ514" s="36">
        <f>SUM(AR514:AS514)</f>
        <v>0</v>
      </c>
      <c r="AR514" s="38"/>
      <c r="AS514" s="38"/>
      <c r="AT514" s="36">
        <f>AU514</f>
        <v>0</v>
      </c>
      <c r="AU514" s="38"/>
      <c r="AV514" s="35">
        <f>AW514</f>
        <v>1829875868248.3379</v>
      </c>
      <c r="AW514" s="36">
        <f>SUM(AX514:AY514)</f>
        <v>1829875868248.3379</v>
      </c>
      <c r="AX514" s="37">
        <v>1829875868248.3379</v>
      </c>
      <c r="AY514" s="38"/>
      <c r="AZ514" s="39">
        <f>E514-(AI514+AV514)</f>
        <v>0</v>
      </c>
    </row>
    <row r="515" spans="1:52" x14ac:dyDescent="0.25">
      <c r="A515" s="32" t="s">
        <v>1044</v>
      </c>
      <c r="B515" s="33" t="s">
        <v>1045</v>
      </c>
      <c r="C515" s="34" t="s">
        <v>1152</v>
      </c>
      <c r="D515" s="34" t="s">
        <v>1151</v>
      </c>
      <c r="E515" s="35">
        <f>F515+O515+R515+Z515+AB515+AG515</f>
        <v>1813559498130.9497</v>
      </c>
      <c r="F515" s="36">
        <f>SUM(G515:N515)</f>
        <v>188562008550.21201</v>
      </c>
      <c r="G515" s="37">
        <v>64063094295.652</v>
      </c>
      <c r="H515" s="38"/>
      <c r="I515" s="37">
        <v>115752623657.19</v>
      </c>
      <c r="J515" s="38"/>
      <c r="K515" s="38"/>
      <c r="L515" s="38"/>
      <c r="M515" s="37">
        <v>8746290597.3700008</v>
      </c>
      <c r="N515" s="38"/>
      <c r="O515" s="36">
        <f>SUM(P515:Q515)</f>
        <v>19453624010</v>
      </c>
      <c r="P515" s="38"/>
      <c r="Q515" s="37">
        <v>19453624010</v>
      </c>
      <c r="R515" s="36">
        <f>SUM(S515:Y515)</f>
        <v>1535500811367.1477</v>
      </c>
      <c r="S515" s="37">
        <v>227849334230</v>
      </c>
      <c r="T515" s="37">
        <v>273386960118.35999</v>
      </c>
      <c r="U515" s="37">
        <v>695876716596.70996</v>
      </c>
      <c r="V515" s="37">
        <v>1271624198256.6079</v>
      </c>
      <c r="W515" s="37">
        <v>27654998793</v>
      </c>
      <c r="X515" s="37">
        <v>30084604500</v>
      </c>
      <c r="Y515" s="37">
        <v>-990976001127.53003</v>
      </c>
      <c r="Z515" s="36">
        <f>SUM(AA515)</f>
        <v>0</v>
      </c>
      <c r="AA515" s="38"/>
      <c r="AB515" s="36">
        <f>SUM(AC515:AF515)</f>
        <v>70043054203.589996</v>
      </c>
      <c r="AC515" s="37">
        <v>2413279012</v>
      </c>
      <c r="AD515" s="38"/>
      <c r="AE515" s="37">
        <v>332083900</v>
      </c>
      <c r="AF515" s="37">
        <v>67297691291.589996</v>
      </c>
      <c r="AG515" s="36">
        <f>SUM(AH515)</f>
        <v>0</v>
      </c>
      <c r="AH515" s="38"/>
      <c r="AI515" s="35">
        <f>AJ515+AQ515+AT515</f>
        <v>5929068744.2799997</v>
      </c>
      <c r="AJ515" s="36">
        <f>SUM(AK515:AP515)</f>
        <v>937258687.27999997</v>
      </c>
      <c r="AK515" s="37">
        <v>291027218.27999997</v>
      </c>
      <c r="AL515" s="38"/>
      <c r="AM515" s="38"/>
      <c r="AN515" s="37">
        <v>1250000</v>
      </c>
      <c r="AO515" s="37">
        <v>280645934</v>
      </c>
      <c r="AP515" s="37">
        <v>364335535</v>
      </c>
      <c r="AQ515" s="36">
        <f>SUM(AR515:AS515)</f>
        <v>4991810057</v>
      </c>
      <c r="AR515" s="38"/>
      <c r="AS515" s="37">
        <v>4991810057</v>
      </c>
      <c r="AT515" s="36">
        <f>AU515</f>
        <v>0</v>
      </c>
      <c r="AU515" s="37"/>
      <c r="AV515" s="35">
        <f>AW515</f>
        <v>1807630429386.6699</v>
      </c>
      <c r="AW515" s="36">
        <f>SUM(AX515:AY515)</f>
        <v>1807630429386.6699</v>
      </c>
      <c r="AX515" s="37">
        <v>1807630429386.6699</v>
      </c>
      <c r="AY515" s="38"/>
      <c r="AZ515" s="39">
        <f>E515-(AI515+AV515)</f>
        <v>0</v>
      </c>
    </row>
    <row r="516" spans="1:52" x14ac:dyDescent="0.25">
      <c r="A516" s="40" t="s">
        <v>1046</v>
      </c>
      <c r="B516" s="33" t="s">
        <v>1047</v>
      </c>
      <c r="C516" s="34" t="s">
        <v>1152</v>
      </c>
      <c r="D516" s="34" t="s">
        <v>1151</v>
      </c>
      <c r="E516" s="35">
        <f>F516+O516+R516+Z516+AB516+AG516</f>
        <v>2719588572133.3403</v>
      </c>
      <c r="F516" s="36">
        <f>SUM(G516:N516)</f>
        <v>416751970646.9104</v>
      </c>
      <c r="G516" s="37">
        <v>206170204134.47</v>
      </c>
      <c r="H516" s="38"/>
      <c r="I516" s="37">
        <v>202503907572.4704</v>
      </c>
      <c r="J516" s="38"/>
      <c r="K516" s="37">
        <v>-3372487000</v>
      </c>
      <c r="L516" s="37">
        <v>138019696.97</v>
      </c>
      <c r="M516" s="37">
        <v>11312326243</v>
      </c>
      <c r="N516" s="38"/>
      <c r="O516" s="36">
        <f>SUM(P516:Q516)</f>
        <v>96474470357.639999</v>
      </c>
      <c r="P516" s="37">
        <v>3372487000</v>
      </c>
      <c r="Q516" s="37">
        <v>93101983357.639999</v>
      </c>
      <c r="R516" s="36">
        <f>SUM(S516:Y516)</f>
        <v>2134999198718</v>
      </c>
      <c r="S516" s="37">
        <v>355742186331</v>
      </c>
      <c r="T516" s="37">
        <v>447397219762</v>
      </c>
      <c r="U516" s="37">
        <v>1144226895716</v>
      </c>
      <c r="V516" s="37">
        <v>1521308709407</v>
      </c>
      <c r="W516" s="37">
        <v>48853963929</v>
      </c>
      <c r="X516" s="37">
        <v>27982986362</v>
      </c>
      <c r="Y516" s="37">
        <v>-1410512762789</v>
      </c>
      <c r="Z516" s="36">
        <f>SUM(AA516)</f>
        <v>0</v>
      </c>
      <c r="AA516" s="38"/>
      <c r="AB516" s="36">
        <f>SUM(AC516:AF516)</f>
        <v>71362932410.789993</v>
      </c>
      <c r="AC516" s="37">
        <v>885765113.78999996</v>
      </c>
      <c r="AD516" s="38"/>
      <c r="AE516" s="37">
        <v>1644221343</v>
      </c>
      <c r="AF516" s="37">
        <v>68832945954</v>
      </c>
      <c r="AG516" s="36">
        <f>SUM(AH516)</f>
        <v>0</v>
      </c>
      <c r="AH516" s="38"/>
      <c r="AI516" s="35">
        <f>AJ516+AQ516+AT516</f>
        <v>9912315021.8099995</v>
      </c>
      <c r="AJ516" s="36">
        <f>SUM(AK516:AP516)</f>
        <v>9912315021.8099995</v>
      </c>
      <c r="AK516" s="37">
        <v>450</v>
      </c>
      <c r="AL516" s="38"/>
      <c r="AM516" s="38"/>
      <c r="AN516" s="37">
        <v>784509890.80999994</v>
      </c>
      <c r="AO516" s="37">
        <v>1348892099</v>
      </c>
      <c r="AP516" s="37">
        <v>7778912582</v>
      </c>
      <c r="AQ516" s="36">
        <f>SUM(AR516:AS516)</f>
        <v>0</v>
      </c>
      <c r="AR516" s="38"/>
      <c r="AS516" s="38"/>
      <c r="AT516" s="36">
        <f>AU516</f>
        <v>0</v>
      </c>
      <c r="AU516" s="38"/>
      <c r="AV516" s="35">
        <f>AW516</f>
        <v>2709676257111.5303</v>
      </c>
      <c r="AW516" s="36">
        <f>SUM(AX516:AY516)</f>
        <v>2709676257111.5303</v>
      </c>
      <c r="AX516" s="37">
        <v>2709676257111.5303</v>
      </c>
      <c r="AY516" s="38"/>
      <c r="AZ516" s="39">
        <f>E516-(AI516+AV516)</f>
        <v>0</v>
      </c>
    </row>
    <row r="517" spans="1:52" x14ac:dyDescent="0.25">
      <c r="A517" s="32" t="s">
        <v>1048</v>
      </c>
      <c r="B517" s="33" t="s">
        <v>1190</v>
      </c>
      <c r="C517" s="34" t="s">
        <v>1150</v>
      </c>
      <c r="D517" s="34" t="s">
        <v>1154</v>
      </c>
      <c r="E517" s="35">
        <f>F517+O517+R517+Z517+AB517+AG517</f>
        <v>15683236325883.09</v>
      </c>
      <c r="F517" s="36">
        <f>SUM(G517:N517)</f>
        <v>4325452215653.2295</v>
      </c>
      <c r="G517" s="37">
        <v>3051563209919.5498</v>
      </c>
      <c r="H517" s="38"/>
      <c r="I517" s="37">
        <v>4635160000</v>
      </c>
      <c r="J517" s="37">
        <v>19493186435.240002</v>
      </c>
      <c r="K517" s="37">
        <v>-4364182445.2399998</v>
      </c>
      <c r="L517" s="37">
        <v>715488547</v>
      </c>
      <c r="M517" s="37">
        <v>1253409353196.6799</v>
      </c>
      <c r="N517" s="38"/>
      <c r="O517" s="36">
        <f>SUM(P517:Q517)</f>
        <v>470905935873.34998</v>
      </c>
      <c r="P517" s="38"/>
      <c r="Q517" s="37">
        <v>470905935873.34998</v>
      </c>
      <c r="R517" s="36">
        <f>SUM(S517:Y517)</f>
        <v>10818585118002.33</v>
      </c>
      <c r="S517" s="37">
        <v>1409951216843</v>
      </c>
      <c r="T517" s="37">
        <v>1164410953775.1599</v>
      </c>
      <c r="U517" s="37">
        <v>2803795957273.1001</v>
      </c>
      <c r="V517" s="37">
        <v>7370067596102</v>
      </c>
      <c r="W517" s="37">
        <v>319865145141</v>
      </c>
      <c r="X517" s="37">
        <v>1784191280295</v>
      </c>
      <c r="Y517" s="37">
        <v>-4033697031426.9302</v>
      </c>
      <c r="Z517" s="36">
        <f>SUM(AA517)</f>
        <v>0</v>
      </c>
      <c r="AA517" s="38"/>
      <c r="AB517" s="36">
        <f>SUM(AC517:AF517)</f>
        <v>68293056354.18</v>
      </c>
      <c r="AC517" s="38"/>
      <c r="AD517" s="38"/>
      <c r="AE517" s="37">
        <v>12235115663</v>
      </c>
      <c r="AF517" s="37">
        <v>56057940691.18</v>
      </c>
      <c r="AG517" s="36">
        <f>SUM(AH517)</f>
        <v>0</v>
      </c>
      <c r="AH517" s="38"/>
      <c r="AI517" s="35">
        <f>AJ517+AQ517+AT517</f>
        <v>334520928705</v>
      </c>
      <c r="AJ517" s="36">
        <f>SUM(AK517:AP517)</f>
        <v>153880328705</v>
      </c>
      <c r="AK517" s="37">
        <v>254056880</v>
      </c>
      <c r="AL517" s="38"/>
      <c r="AM517" s="37">
        <v>104872000000</v>
      </c>
      <c r="AN517" s="37">
        <v>970083333</v>
      </c>
      <c r="AO517" s="37">
        <v>43041252992</v>
      </c>
      <c r="AP517" s="37">
        <v>4742935500</v>
      </c>
      <c r="AQ517" s="36">
        <f>SUM(AR517:AS517)</f>
        <v>180640600000</v>
      </c>
      <c r="AR517" s="38"/>
      <c r="AS517" s="37">
        <v>180640600000</v>
      </c>
      <c r="AT517" s="36">
        <f>AU517</f>
        <v>0</v>
      </c>
      <c r="AU517" s="37"/>
      <c r="AV517" s="35">
        <f>AW517</f>
        <v>15348715397178.1</v>
      </c>
      <c r="AW517" s="36">
        <f>SUM(AX517:AY517)</f>
        <v>15348715397178.1</v>
      </c>
      <c r="AX517" s="37">
        <v>15348715397178.1</v>
      </c>
      <c r="AY517" s="38"/>
      <c r="AZ517" s="39">
        <f>E517-(AI517+AV517)</f>
        <v>0</v>
      </c>
    </row>
    <row r="518" spans="1:52" x14ac:dyDescent="0.25">
      <c r="A518" s="32" t="s">
        <v>1049</v>
      </c>
      <c r="B518" s="33" t="s">
        <v>1191</v>
      </c>
      <c r="C518" s="34" t="s">
        <v>1152</v>
      </c>
      <c r="D518" s="34" t="s">
        <v>1151</v>
      </c>
      <c r="E518" s="35">
        <f>F518+O518+R518+Z518+AB518+AG518</f>
        <v>3211828208395.2715</v>
      </c>
      <c r="F518" s="36">
        <f>SUM(G518:N518)</f>
        <v>178852625405.64999</v>
      </c>
      <c r="G518" s="37">
        <v>151765097604.91998</v>
      </c>
      <c r="H518" s="38"/>
      <c r="I518" s="37">
        <v>2617277953.7800002</v>
      </c>
      <c r="J518" s="38"/>
      <c r="K518" s="38"/>
      <c r="L518" s="38"/>
      <c r="M518" s="37">
        <v>24470249846.950001</v>
      </c>
      <c r="N518" s="38"/>
      <c r="O518" s="36">
        <f>SUM(P518:Q518)</f>
        <v>75973915293.330002</v>
      </c>
      <c r="P518" s="38"/>
      <c r="Q518" s="37">
        <v>75973915293.330002</v>
      </c>
      <c r="R518" s="36">
        <f>SUM(S518:Y518)</f>
        <v>2921138286569.3013</v>
      </c>
      <c r="S518" s="37">
        <v>553485646319</v>
      </c>
      <c r="T518" s="37">
        <v>380633508700.12</v>
      </c>
      <c r="U518" s="37">
        <v>892993817516.18005</v>
      </c>
      <c r="V518" s="37">
        <v>1953704612053.6699</v>
      </c>
      <c r="W518" s="37">
        <v>12682053570</v>
      </c>
      <c r="X518" s="37">
        <v>91944662118.330002</v>
      </c>
      <c r="Y518" s="37">
        <v>-964306013707.99854</v>
      </c>
      <c r="Z518" s="36">
        <f>SUM(AA518)</f>
        <v>0</v>
      </c>
      <c r="AA518" s="38"/>
      <c r="AB518" s="36">
        <f>SUM(AC518:AF518)</f>
        <v>35863381126.989998</v>
      </c>
      <c r="AC518" s="37">
        <v>7881556336.9899998</v>
      </c>
      <c r="AD518" s="37">
        <v>1133520000</v>
      </c>
      <c r="AE518" s="37">
        <v>3992816825</v>
      </c>
      <c r="AF518" s="37">
        <v>22855487965</v>
      </c>
      <c r="AG518" s="36">
        <f>SUM(AH518)</f>
        <v>0</v>
      </c>
      <c r="AH518" s="38"/>
      <c r="AI518" s="35">
        <f>AJ518+AQ518+AT518</f>
        <v>464110397</v>
      </c>
      <c r="AJ518" s="36">
        <f>SUM(AK518:AP518)</f>
        <v>464110397</v>
      </c>
      <c r="AK518" s="37">
        <v>6865638</v>
      </c>
      <c r="AL518" s="38"/>
      <c r="AM518" s="38"/>
      <c r="AN518" s="38"/>
      <c r="AO518" s="37">
        <v>68000000</v>
      </c>
      <c r="AP518" s="37">
        <v>389244759</v>
      </c>
      <c r="AQ518" s="36">
        <f>SUM(AR518:AS518)</f>
        <v>0</v>
      </c>
      <c r="AR518" s="38"/>
      <c r="AS518" s="38"/>
      <c r="AT518" s="36">
        <f>AU518</f>
        <v>0</v>
      </c>
      <c r="AU518" s="38"/>
      <c r="AV518" s="35">
        <f>AW518</f>
        <v>3211364097998.27</v>
      </c>
      <c r="AW518" s="36">
        <f>SUM(AX518:AY518)</f>
        <v>3211364097998.27</v>
      </c>
      <c r="AX518" s="37">
        <v>3211364097998.27</v>
      </c>
      <c r="AY518" s="38"/>
      <c r="AZ518" s="39">
        <f>E518-(AI518+AV518)</f>
        <v>0</v>
      </c>
    </row>
    <row r="519" spans="1:52" x14ac:dyDescent="0.25">
      <c r="A519" s="32" t="s">
        <v>1051</v>
      </c>
      <c r="B519" s="33" t="s">
        <v>1052</v>
      </c>
      <c r="C519" s="34" t="s">
        <v>1150</v>
      </c>
      <c r="D519" s="34" t="s">
        <v>1151</v>
      </c>
      <c r="E519" s="35">
        <f>F519+O519+R519+Z519+AB519+AG519</f>
        <v>2676478005344.7617</v>
      </c>
      <c r="F519" s="36">
        <f>SUM(G519:N519)</f>
        <v>157614706538.69</v>
      </c>
      <c r="G519" s="37">
        <v>115624625330.28001</v>
      </c>
      <c r="H519" s="38"/>
      <c r="I519" s="37">
        <v>25159897785.41</v>
      </c>
      <c r="J519" s="38"/>
      <c r="K519" s="38"/>
      <c r="L519" s="38"/>
      <c r="M519" s="37">
        <v>16830183423</v>
      </c>
      <c r="N519" s="38"/>
      <c r="O519" s="36">
        <f>SUM(P519:Q519)</f>
        <v>63409238370</v>
      </c>
      <c r="P519" s="38"/>
      <c r="Q519" s="37">
        <v>63409238370</v>
      </c>
      <c r="R519" s="36">
        <f>SUM(S519:Y519)</f>
        <v>2064223562503.0715</v>
      </c>
      <c r="S519" s="37">
        <v>560159342366.97998</v>
      </c>
      <c r="T519" s="37">
        <v>404316913911.95001</v>
      </c>
      <c r="U519" s="37">
        <v>1036036065687.75</v>
      </c>
      <c r="V519" s="37">
        <v>783687750614.25</v>
      </c>
      <c r="W519" s="37">
        <v>14288571053.76</v>
      </c>
      <c r="X519" s="37">
        <v>25572082393</v>
      </c>
      <c r="Y519" s="37">
        <v>-759837163524.61792</v>
      </c>
      <c r="Z519" s="36">
        <f>SUM(AA519)</f>
        <v>0</v>
      </c>
      <c r="AA519" s="38"/>
      <c r="AB519" s="36">
        <f>SUM(AC519:AF519)</f>
        <v>391230497933</v>
      </c>
      <c r="AC519" s="37">
        <v>1366459700</v>
      </c>
      <c r="AD519" s="38"/>
      <c r="AE519" s="37">
        <v>1833665000</v>
      </c>
      <c r="AF519" s="37">
        <v>388030373233</v>
      </c>
      <c r="AG519" s="36">
        <f>SUM(AH519)</f>
        <v>0</v>
      </c>
      <c r="AH519" s="38"/>
      <c r="AI519" s="35">
        <f>AJ519+AQ519+AT519</f>
        <v>55455791123.160004</v>
      </c>
      <c r="AJ519" s="36">
        <f>SUM(AK519:AP519)</f>
        <v>10342219123.16</v>
      </c>
      <c r="AK519" s="37">
        <v>3635330961.1999998</v>
      </c>
      <c r="AL519" s="38"/>
      <c r="AM519" s="38"/>
      <c r="AN519" s="38"/>
      <c r="AO519" s="37">
        <v>4697604111.96</v>
      </c>
      <c r="AP519" s="37">
        <v>2009284050</v>
      </c>
      <c r="AQ519" s="36">
        <f>SUM(AR519:AS519)</f>
        <v>45113572000</v>
      </c>
      <c r="AR519" s="37">
        <v>45113572000</v>
      </c>
      <c r="AS519" s="38"/>
      <c r="AT519" s="36">
        <f>AU519</f>
        <v>0</v>
      </c>
      <c r="AU519" s="38"/>
      <c r="AV519" s="35">
        <f>AW519</f>
        <v>2621022214221.6021</v>
      </c>
      <c r="AW519" s="36">
        <f>SUM(AX519:AY519)</f>
        <v>2621022214221.6021</v>
      </c>
      <c r="AX519" s="37">
        <v>2621022214221.6021</v>
      </c>
      <c r="AY519" s="38"/>
      <c r="AZ519" s="39">
        <f>E519-(AI519+AV519)</f>
        <v>0</v>
      </c>
    </row>
    <row r="520" spans="1:52" x14ac:dyDescent="0.25">
      <c r="A520" s="32" t="s">
        <v>1053</v>
      </c>
      <c r="B520" s="33" t="s">
        <v>1054</v>
      </c>
      <c r="C520" s="34" t="s">
        <v>1150</v>
      </c>
      <c r="D520" s="34" t="s">
        <v>1151</v>
      </c>
      <c r="E520" s="35">
        <f>F520+O520+R520+Z520+AB520+AG520</f>
        <v>4988079832140.3799</v>
      </c>
      <c r="F520" s="36">
        <f>SUM(G520:N520)</f>
        <v>336420279147.60498</v>
      </c>
      <c r="G520" s="37">
        <v>294908117350.03998</v>
      </c>
      <c r="H520" s="38"/>
      <c r="I520" s="37">
        <v>30740020981.235001</v>
      </c>
      <c r="J520" s="38"/>
      <c r="K520" s="38"/>
      <c r="L520" s="37">
        <v>44583333.329999998</v>
      </c>
      <c r="M520" s="37">
        <v>10727557483</v>
      </c>
      <c r="N520" s="38"/>
      <c r="O520" s="36">
        <f>SUM(P520:Q520)</f>
        <v>36354045989.239998</v>
      </c>
      <c r="P520" s="38"/>
      <c r="Q520" s="37">
        <v>36354045989.239998</v>
      </c>
      <c r="R520" s="36">
        <f>SUM(S520:Y520)</f>
        <v>4568139632480.4355</v>
      </c>
      <c r="S520" s="37">
        <v>1221968620191.01</v>
      </c>
      <c r="T520" s="37">
        <v>509221831081.46478</v>
      </c>
      <c r="U520" s="37">
        <v>1060061912289.3311</v>
      </c>
      <c r="V520" s="37">
        <v>2808661092889.5801</v>
      </c>
      <c r="W520" s="37">
        <v>29737380762.599998</v>
      </c>
      <c r="X520" s="37">
        <v>408049403219</v>
      </c>
      <c r="Y520" s="37">
        <v>-1469560607952.55</v>
      </c>
      <c r="Z520" s="36">
        <f>SUM(AA520)</f>
        <v>0</v>
      </c>
      <c r="AA520" s="38"/>
      <c r="AB520" s="36">
        <f>SUM(AC520:AF520)</f>
        <v>47165874523.099998</v>
      </c>
      <c r="AC520" s="37">
        <v>30000000</v>
      </c>
      <c r="AD520" s="37">
        <v>33065707184</v>
      </c>
      <c r="AE520" s="37">
        <v>2494858118.0999999</v>
      </c>
      <c r="AF520" s="37">
        <v>11575309221</v>
      </c>
      <c r="AG520" s="36">
        <f>SUM(AH520)</f>
        <v>0</v>
      </c>
      <c r="AH520" s="38"/>
      <c r="AI520" s="35">
        <f>AJ520+AQ520+AT520</f>
        <v>225662108508.53101</v>
      </c>
      <c r="AJ520" s="36">
        <f>SUM(AK520:AP520)</f>
        <v>34498381546.030998</v>
      </c>
      <c r="AK520" s="37">
        <v>93611416</v>
      </c>
      <c r="AL520" s="37">
        <v>1759666146.0899999</v>
      </c>
      <c r="AM520" s="37">
        <v>30832859187.5</v>
      </c>
      <c r="AN520" s="38"/>
      <c r="AO520" s="37">
        <v>535070000</v>
      </c>
      <c r="AP520" s="37">
        <v>1277174796.441</v>
      </c>
      <c r="AQ520" s="36">
        <f>SUM(AR520:AS520)</f>
        <v>191163726962.5</v>
      </c>
      <c r="AR520" s="37">
        <v>191163726962.5</v>
      </c>
      <c r="AS520" s="38"/>
      <c r="AT520" s="36">
        <f>AU520</f>
        <v>0</v>
      </c>
      <c r="AU520" s="38"/>
      <c r="AV520" s="35">
        <f>AW520</f>
        <v>4762417723631.8516</v>
      </c>
      <c r="AW520" s="36">
        <f>SUM(AX520:AY520)</f>
        <v>4762417723631.8516</v>
      </c>
      <c r="AX520" s="37">
        <v>4762417723631.8516</v>
      </c>
      <c r="AY520" s="38"/>
      <c r="AZ520" s="39">
        <f>E520-(AI520+AV520)</f>
        <v>0</v>
      </c>
    </row>
    <row r="521" spans="1:52" x14ac:dyDescent="0.25">
      <c r="A521" s="32" t="s">
        <v>1055</v>
      </c>
      <c r="B521" s="33" t="s">
        <v>1056</v>
      </c>
      <c r="C521" s="34" t="s">
        <v>1150</v>
      </c>
      <c r="D521" s="34" t="s">
        <v>1151</v>
      </c>
      <c r="E521" s="35">
        <f>F521+O521+R521+Z521+AB521+AG521</f>
        <v>4177081990862.75</v>
      </c>
      <c r="F521" s="36">
        <f>SUM(G521:N521)</f>
        <v>127288204802.96999</v>
      </c>
      <c r="G521" s="37">
        <v>69143939210.199997</v>
      </c>
      <c r="H521" s="38"/>
      <c r="I521" s="37">
        <v>47002069262.57</v>
      </c>
      <c r="J521" s="38"/>
      <c r="K521" s="38"/>
      <c r="L521" s="38"/>
      <c r="M521" s="37">
        <v>11142196330.200001</v>
      </c>
      <c r="N521" s="38"/>
      <c r="O521" s="36">
        <f>SUM(P521:Q521)</f>
        <v>17730500000</v>
      </c>
      <c r="P521" s="38"/>
      <c r="Q521" s="37">
        <v>17730500000</v>
      </c>
      <c r="R521" s="36">
        <f>SUM(S521:Y521)</f>
        <v>3945826547062.7803</v>
      </c>
      <c r="S521" s="37">
        <v>1937049350918</v>
      </c>
      <c r="T521" s="37">
        <v>298872713281.78003</v>
      </c>
      <c r="U521" s="37">
        <v>1066548378826</v>
      </c>
      <c r="V521" s="37">
        <v>1780739554506</v>
      </c>
      <c r="W521" s="37">
        <v>30311423331</v>
      </c>
      <c r="X521" s="37">
        <v>223157615197</v>
      </c>
      <c r="Y521" s="37">
        <v>-1390852488997</v>
      </c>
      <c r="Z521" s="36">
        <f>SUM(AA521)</f>
        <v>0</v>
      </c>
      <c r="AA521" s="38"/>
      <c r="AB521" s="36">
        <f>SUM(AC521:AF521)</f>
        <v>86236738997</v>
      </c>
      <c r="AC521" s="38"/>
      <c r="AD521" s="38"/>
      <c r="AE521" s="37">
        <v>1451800000</v>
      </c>
      <c r="AF521" s="37">
        <v>84784938997</v>
      </c>
      <c r="AG521" s="36">
        <f>SUM(AH521)</f>
        <v>0</v>
      </c>
      <c r="AH521" s="38"/>
      <c r="AI521" s="35">
        <f>AJ521+AQ521+AT521</f>
        <v>245535897043.91</v>
      </c>
      <c r="AJ521" s="36">
        <f>SUM(AK521:AP521)</f>
        <v>245535897043.91</v>
      </c>
      <c r="AK521" s="37">
        <v>-75084676.090000004</v>
      </c>
      <c r="AL521" s="38"/>
      <c r="AM521" s="38"/>
      <c r="AN521" s="37">
        <v>24750000</v>
      </c>
      <c r="AO521" s="37">
        <v>9980580705</v>
      </c>
      <c r="AP521" s="37">
        <v>235605651015</v>
      </c>
      <c r="AQ521" s="36">
        <f>SUM(AR521:AS521)</f>
        <v>0</v>
      </c>
      <c r="AR521" s="38"/>
      <c r="AS521" s="38"/>
      <c r="AT521" s="36">
        <f>AU521</f>
        <v>0</v>
      </c>
      <c r="AU521" s="38"/>
      <c r="AV521" s="35">
        <f>AW521</f>
        <v>3931546093818.7998</v>
      </c>
      <c r="AW521" s="36">
        <f>SUM(AX521:AY521)</f>
        <v>3931546093818.7998</v>
      </c>
      <c r="AX521" s="37">
        <v>3931546093818.7998</v>
      </c>
      <c r="AY521" s="38"/>
      <c r="AZ521" s="39">
        <f>E521-(AI521+AV521)</f>
        <v>4.00390625E-2</v>
      </c>
    </row>
    <row r="522" spans="1:52" x14ac:dyDescent="0.25">
      <c r="A522" s="32" t="s">
        <v>1057</v>
      </c>
      <c r="B522" s="33" t="s">
        <v>1058</v>
      </c>
      <c r="C522" s="34" t="s">
        <v>1150</v>
      </c>
      <c r="D522" s="34" t="s">
        <v>1151</v>
      </c>
      <c r="E522" s="35">
        <f>F522+O522+R522+Z522+AB522+AG522</f>
        <v>2918452906136.1289</v>
      </c>
      <c r="F522" s="36">
        <f>SUM(G522:N522)</f>
        <v>121496302071.75999</v>
      </c>
      <c r="G522" s="37">
        <v>10028904149.16</v>
      </c>
      <c r="H522" s="38"/>
      <c r="I522" s="37">
        <v>1762342439.4000001</v>
      </c>
      <c r="J522" s="38"/>
      <c r="K522" s="38"/>
      <c r="L522" s="38"/>
      <c r="M522" s="37">
        <v>109705055483.2</v>
      </c>
      <c r="N522" s="38"/>
      <c r="O522" s="36">
        <f>SUM(P522:Q522)</f>
        <v>72154500589</v>
      </c>
      <c r="P522" s="38"/>
      <c r="Q522" s="37">
        <v>72154500589</v>
      </c>
      <c r="R522" s="36">
        <f>SUM(S522:Y522)</f>
        <v>2636968814556.2793</v>
      </c>
      <c r="S522" s="37">
        <v>488217770090.28998</v>
      </c>
      <c r="T522" s="37">
        <v>480818517486.36243</v>
      </c>
      <c r="U522" s="37">
        <v>1275154930848.71</v>
      </c>
      <c r="V522" s="37">
        <v>1637832536514.01</v>
      </c>
      <c r="W522" s="37">
        <v>39911457003.320801</v>
      </c>
      <c r="X522" s="37">
        <v>44195325680</v>
      </c>
      <c r="Y522" s="37">
        <v>-1329161723066.4136</v>
      </c>
      <c r="Z522" s="36">
        <f>SUM(AA522)</f>
        <v>0</v>
      </c>
      <c r="AA522" s="38"/>
      <c r="AB522" s="36">
        <f>SUM(AC522:AF522)</f>
        <v>87833288919.089996</v>
      </c>
      <c r="AC522" s="38"/>
      <c r="AD522" s="37">
        <v>12010445981</v>
      </c>
      <c r="AE522" s="38"/>
      <c r="AF522" s="37">
        <v>75822842938.089996</v>
      </c>
      <c r="AG522" s="36">
        <f>SUM(AH522)</f>
        <v>0</v>
      </c>
      <c r="AH522" s="38"/>
      <c r="AI522" s="35">
        <f>AJ522+AQ522+AT522</f>
        <v>75678694477.529999</v>
      </c>
      <c r="AJ522" s="36">
        <f>SUM(AK522:AP522)</f>
        <v>75678694477.529999</v>
      </c>
      <c r="AK522" s="37">
        <v>4612803472.5299997</v>
      </c>
      <c r="AL522" s="38"/>
      <c r="AM522" s="38"/>
      <c r="AN522" s="38"/>
      <c r="AO522" s="37">
        <v>29787586972</v>
      </c>
      <c r="AP522" s="37">
        <v>41278304033</v>
      </c>
      <c r="AQ522" s="36">
        <f>SUM(AR522:AS522)</f>
        <v>0</v>
      </c>
      <c r="AR522" s="38"/>
      <c r="AS522" s="38"/>
      <c r="AT522" s="36">
        <f>AU522</f>
        <v>0</v>
      </c>
      <c r="AU522" s="38"/>
      <c r="AV522" s="35">
        <f>AW522</f>
        <v>2842774211658.5947</v>
      </c>
      <c r="AW522" s="36">
        <f>SUM(AX522:AY522)</f>
        <v>2842774211658.5947</v>
      </c>
      <c r="AX522" s="37">
        <v>2842774211658.5947</v>
      </c>
      <c r="AY522" s="38"/>
      <c r="AZ522" s="39">
        <f>E522-(AI522+AV522)</f>
        <v>4.39453125E-3</v>
      </c>
    </row>
    <row r="523" spans="1:52" x14ac:dyDescent="0.25">
      <c r="A523" s="32" t="s">
        <v>1059</v>
      </c>
      <c r="B523" s="33" t="s">
        <v>1060</v>
      </c>
      <c r="C523" s="34" t="s">
        <v>1150</v>
      </c>
      <c r="D523" s="34" t="s">
        <v>1151</v>
      </c>
      <c r="E523" s="35">
        <f>F523+O523+R523+Z523+AB523+AG523</f>
        <v>2386409286870.5776</v>
      </c>
      <c r="F523" s="36">
        <f>SUM(G523:N523)</f>
        <v>68940015814.810104</v>
      </c>
      <c r="G523" s="37">
        <v>39145603830.610001</v>
      </c>
      <c r="H523" s="38"/>
      <c r="I523" s="37">
        <v>7874880609.9400005</v>
      </c>
      <c r="J523" s="38"/>
      <c r="K523" s="38"/>
      <c r="L523" s="38"/>
      <c r="M523" s="37">
        <v>21919531374.260101</v>
      </c>
      <c r="N523" s="38"/>
      <c r="O523" s="36">
        <f>SUM(P523:Q523)</f>
        <v>52333750380</v>
      </c>
      <c r="P523" s="37">
        <v>333750380</v>
      </c>
      <c r="Q523" s="37">
        <v>52000000000</v>
      </c>
      <c r="R523" s="36">
        <f>SUM(S523:Y523)</f>
        <v>2134089820898.8677</v>
      </c>
      <c r="S523" s="37">
        <v>252003349501</v>
      </c>
      <c r="T523" s="37">
        <v>313075682677.47522</v>
      </c>
      <c r="U523" s="37">
        <v>752324888735.72998</v>
      </c>
      <c r="V523" s="37">
        <v>1522479245267.75</v>
      </c>
      <c r="W523" s="37">
        <v>17380828716.139999</v>
      </c>
      <c r="X523" s="37">
        <v>25551971808</v>
      </c>
      <c r="Y523" s="37">
        <v>-748726145807.22754</v>
      </c>
      <c r="Z523" s="36">
        <f>SUM(AA523)</f>
        <v>0</v>
      </c>
      <c r="AA523" s="38"/>
      <c r="AB523" s="36">
        <f>SUM(AC523:AF523)</f>
        <v>131045699776.89999</v>
      </c>
      <c r="AC523" s="37">
        <v>4632280881.04</v>
      </c>
      <c r="AD523" s="38"/>
      <c r="AE523" s="37">
        <v>1400000000</v>
      </c>
      <c r="AF523" s="37">
        <v>125013418895.86</v>
      </c>
      <c r="AG523" s="36">
        <f>SUM(AH523)</f>
        <v>0</v>
      </c>
      <c r="AH523" s="38"/>
      <c r="AI523" s="35">
        <f>AJ523+AQ523+AT523</f>
        <v>150834781180.04999</v>
      </c>
      <c r="AJ523" s="36">
        <f>SUM(AK523:AP523)</f>
        <v>1829134800.05</v>
      </c>
      <c r="AK523" s="37">
        <v>200539856.05000001</v>
      </c>
      <c r="AL523" s="38"/>
      <c r="AM523" s="38"/>
      <c r="AN523" s="37">
        <v>45833333</v>
      </c>
      <c r="AO523" s="37">
        <v>182389983</v>
      </c>
      <c r="AP523" s="37">
        <v>1400371628</v>
      </c>
      <c r="AQ523" s="36">
        <f>SUM(AR523:AS523)</f>
        <v>149005646380</v>
      </c>
      <c r="AR523" s="37">
        <v>98000000000</v>
      </c>
      <c r="AS523" s="37">
        <v>51005646380</v>
      </c>
      <c r="AT523" s="36">
        <f>AU523</f>
        <v>0</v>
      </c>
      <c r="AU523" s="37"/>
      <c r="AV523" s="35">
        <f>AW523</f>
        <v>2235574505690.5327</v>
      </c>
      <c r="AW523" s="36">
        <f>SUM(AX523:AY523)</f>
        <v>2235574505690.5327</v>
      </c>
      <c r="AX523" s="37">
        <v>2235574505690.5327</v>
      </c>
      <c r="AY523" s="38"/>
      <c r="AZ523" s="39">
        <f>E523-(AI523+AV523)</f>
        <v>-4.8828125E-3</v>
      </c>
    </row>
    <row r="524" spans="1:52" x14ac:dyDescent="0.25">
      <c r="A524" s="32" t="s">
        <v>1061</v>
      </c>
      <c r="B524" s="33" t="s">
        <v>1062</v>
      </c>
      <c r="C524" s="34" t="s">
        <v>1150</v>
      </c>
      <c r="D524" s="34" t="s">
        <v>1151</v>
      </c>
      <c r="E524" s="35">
        <f>F524+O524+R524+Z524+AB524+AG524</f>
        <v>5471031489851.71</v>
      </c>
      <c r="F524" s="36">
        <f>SUM(G524:N524)</f>
        <v>402692734533.39001</v>
      </c>
      <c r="G524" s="37">
        <v>364981587820.31</v>
      </c>
      <c r="H524" s="38"/>
      <c r="I524" s="37">
        <v>7462584582.8299999</v>
      </c>
      <c r="J524" s="38"/>
      <c r="K524" s="38"/>
      <c r="L524" s="38"/>
      <c r="M524" s="37">
        <v>30248562130.25</v>
      </c>
      <c r="N524" s="38"/>
      <c r="O524" s="36">
        <f>SUM(P524:Q524)</f>
        <v>74557800000</v>
      </c>
      <c r="P524" s="38"/>
      <c r="Q524" s="37">
        <v>74557800000</v>
      </c>
      <c r="R524" s="36">
        <f>SUM(S524:Y524)</f>
        <v>4752636506173.3203</v>
      </c>
      <c r="S524" s="37">
        <v>100821407394</v>
      </c>
      <c r="T524" s="37">
        <v>671787977753</v>
      </c>
      <c r="U524" s="37">
        <v>1620383917638</v>
      </c>
      <c r="V524" s="37">
        <v>4108118400285</v>
      </c>
      <c r="W524" s="37">
        <v>53062200600</v>
      </c>
      <c r="X524" s="37">
        <v>250308319121.32001</v>
      </c>
      <c r="Y524" s="37">
        <v>-2051845716618</v>
      </c>
      <c r="Z524" s="36">
        <f>SUM(AA524)</f>
        <v>0</v>
      </c>
      <c r="AA524" s="38"/>
      <c r="AB524" s="36">
        <f>SUM(AC524:AF524)</f>
        <v>241144449145</v>
      </c>
      <c r="AC524" s="37">
        <v>3341846181</v>
      </c>
      <c r="AD524" s="38"/>
      <c r="AE524" s="37">
        <v>842600000</v>
      </c>
      <c r="AF524" s="37">
        <v>236960002964</v>
      </c>
      <c r="AG524" s="36">
        <f>SUM(AH524)</f>
        <v>0</v>
      </c>
      <c r="AH524" s="38"/>
      <c r="AI524" s="35">
        <f>AJ524+AQ524+AT524</f>
        <v>41235514044.25</v>
      </c>
      <c r="AJ524" s="36">
        <f>SUM(AK524:AP524)</f>
        <v>41235514044.25</v>
      </c>
      <c r="AK524" s="37">
        <v>6718768974.25</v>
      </c>
      <c r="AL524" s="38"/>
      <c r="AM524" s="37">
        <v>-13965925930</v>
      </c>
      <c r="AN524" s="38"/>
      <c r="AO524" s="37">
        <v>45351452000</v>
      </c>
      <c r="AP524" s="37">
        <v>3131219000</v>
      </c>
      <c r="AQ524" s="36">
        <f>SUM(AR524:AS524)</f>
        <v>0</v>
      </c>
      <c r="AR524" s="38"/>
      <c r="AS524" s="38"/>
      <c r="AT524" s="36">
        <f>AU524</f>
        <v>0</v>
      </c>
      <c r="AU524" s="38"/>
      <c r="AV524" s="35">
        <f>AW524</f>
        <v>5429795975807.46</v>
      </c>
      <c r="AW524" s="36">
        <f>SUM(AX524:AY524)</f>
        <v>5429795975807.46</v>
      </c>
      <c r="AX524" s="37">
        <v>5429795975807.46</v>
      </c>
      <c r="AY524" s="38"/>
      <c r="AZ524" s="39">
        <f>E524-(AI524+AV524)</f>
        <v>0</v>
      </c>
    </row>
    <row r="525" spans="1:52" x14ac:dyDescent="0.25">
      <c r="A525" s="32" t="s">
        <v>1063</v>
      </c>
      <c r="B525" s="33" t="s">
        <v>1064</v>
      </c>
      <c r="C525" s="34" t="s">
        <v>1150</v>
      </c>
      <c r="D525" s="34" t="s">
        <v>1151</v>
      </c>
      <c r="E525" s="35">
        <f>F525+O525+R525+Z525+AB525+AG525</f>
        <v>2068495068247.4861</v>
      </c>
      <c r="F525" s="36">
        <f>SUM(G525:N525)</f>
        <v>66310553343.119995</v>
      </c>
      <c r="G525" s="37">
        <v>47190821893.43</v>
      </c>
      <c r="H525" s="38"/>
      <c r="I525" s="37">
        <v>3397488832.0999999</v>
      </c>
      <c r="J525" s="38"/>
      <c r="K525" s="38"/>
      <c r="L525" s="37">
        <v>59895834.000100002</v>
      </c>
      <c r="M525" s="37">
        <v>15662346783.589899</v>
      </c>
      <c r="N525" s="38"/>
      <c r="O525" s="36">
        <f>SUM(P525:Q525)</f>
        <v>28500000000</v>
      </c>
      <c r="P525" s="38"/>
      <c r="Q525" s="37">
        <v>28500000000</v>
      </c>
      <c r="R525" s="36">
        <f>SUM(S525:Y525)</f>
        <v>1738930361012.7161</v>
      </c>
      <c r="S525" s="37">
        <v>207563468831</v>
      </c>
      <c r="T525" s="37">
        <v>359923346136.26001</v>
      </c>
      <c r="U525" s="37">
        <v>855177365149.08997</v>
      </c>
      <c r="V525" s="37">
        <v>992942512610.02002</v>
      </c>
      <c r="W525" s="37">
        <v>3708535998.96</v>
      </c>
      <c r="X525" s="37">
        <v>38325202948</v>
      </c>
      <c r="Y525" s="37">
        <v>-718710070660.61401</v>
      </c>
      <c r="Z525" s="36">
        <f>SUM(AA525)</f>
        <v>0</v>
      </c>
      <c r="AA525" s="38"/>
      <c r="AB525" s="36">
        <f>SUM(AC525:AF525)</f>
        <v>234754153891.65009</v>
      </c>
      <c r="AC525" s="38"/>
      <c r="AD525" s="38"/>
      <c r="AE525" s="37">
        <v>3767726899.6501002</v>
      </c>
      <c r="AF525" s="37">
        <v>230986426992</v>
      </c>
      <c r="AG525" s="36">
        <f>SUM(AH525)</f>
        <v>0</v>
      </c>
      <c r="AH525" s="38"/>
      <c r="AI525" s="35">
        <f>AJ525+AQ525+AT525</f>
        <v>9731934720</v>
      </c>
      <c r="AJ525" s="36">
        <f>SUM(AK525:AP525)</f>
        <v>9731934720</v>
      </c>
      <c r="AK525" s="37">
        <v>549719415</v>
      </c>
      <c r="AL525" s="38"/>
      <c r="AM525" s="38"/>
      <c r="AN525" s="38"/>
      <c r="AO525" s="37">
        <v>2616878775</v>
      </c>
      <c r="AP525" s="37">
        <v>6565336530</v>
      </c>
      <c r="AQ525" s="36">
        <f>SUM(AR525:AS525)</f>
        <v>0</v>
      </c>
      <c r="AR525" s="38"/>
      <c r="AS525" s="38"/>
      <c r="AT525" s="36">
        <f>AU525</f>
        <v>0</v>
      </c>
      <c r="AU525" s="38"/>
      <c r="AV525" s="35">
        <f>AW525</f>
        <v>2058763133527.49</v>
      </c>
      <c r="AW525" s="36">
        <f>SUM(AX525:AY525)</f>
        <v>2058763133527.49</v>
      </c>
      <c r="AX525" s="37">
        <v>2058763133527.49</v>
      </c>
      <c r="AY525" s="38"/>
      <c r="AZ525" s="39">
        <f>E525-(AI525+AV525)</f>
        <v>-3.90625E-3</v>
      </c>
    </row>
    <row r="526" spans="1:52" x14ac:dyDescent="0.25">
      <c r="A526" s="32" t="s">
        <v>1065</v>
      </c>
      <c r="B526" s="33" t="s">
        <v>1066</v>
      </c>
      <c r="C526" s="34" t="s">
        <v>1152</v>
      </c>
      <c r="D526" s="34" t="s">
        <v>1151</v>
      </c>
      <c r="E526" s="35">
        <f>F526+O526+R526+Z526+AB526+AG526</f>
        <v>2595894430979.3496</v>
      </c>
      <c r="F526" s="36">
        <f>SUM(G526:N526)</f>
        <v>220351949921.84003</v>
      </c>
      <c r="G526" s="37">
        <v>184392479418.42001</v>
      </c>
      <c r="H526" s="38"/>
      <c r="I526" s="37">
        <v>3835484668.4200001</v>
      </c>
      <c r="J526" s="38"/>
      <c r="K526" s="38"/>
      <c r="L526" s="38"/>
      <c r="M526" s="37">
        <v>32123985835</v>
      </c>
      <c r="N526" s="38"/>
      <c r="O526" s="36">
        <f>SUM(P526:Q526)</f>
        <v>30000000000</v>
      </c>
      <c r="P526" s="38"/>
      <c r="Q526" s="37">
        <v>30000000000</v>
      </c>
      <c r="R526" s="36">
        <f>SUM(S526:Y526)</f>
        <v>2317550395874.5098</v>
      </c>
      <c r="S526" s="37">
        <v>243021022167</v>
      </c>
      <c r="T526" s="37">
        <v>392471672845.94</v>
      </c>
      <c r="U526" s="37">
        <v>1050058178842</v>
      </c>
      <c r="V526" s="37">
        <v>1436983532878.3101</v>
      </c>
      <c r="W526" s="37">
        <v>22429351849</v>
      </c>
      <c r="X526" s="37">
        <v>193435540565</v>
      </c>
      <c r="Y526" s="37">
        <v>-1020848903272.7401</v>
      </c>
      <c r="Z526" s="36">
        <f>SUM(AA526)</f>
        <v>0</v>
      </c>
      <c r="AA526" s="38"/>
      <c r="AB526" s="36">
        <f>SUM(AC526:AF526)</f>
        <v>27992085183</v>
      </c>
      <c r="AC526" s="37">
        <v>2801931956</v>
      </c>
      <c r="AD526" s="38"/>
      <c r="AE526" s="37">
        <v>4801488000</v>
      </c>
      <c r="AF526" s="37">
        <v>20388665227</v>
      </c>
      <c r="AG526" s="36">
        <f>SUM(AH526)</f>
        <v>0</v>
      </c>
      <c r="AH526" s="38"/>
      <c r="AI526" s="35">
        <f>AJ526+AQ526+AT526</f>
        <v>7820885284.1999998</v>
      </c>
      <c r="AJ526" s="36">
        <f>SUM(AK526:AP526)</f>
        <v>7820885284.1999998</v>
      </c>
      <c r="AK526" s="37">
        <v>6804865844.1999998</v>
      </c>
      <c r="AL526" s="38"/>
      <c r="AM526" s="38"/>
      <c r="AN526" s="38"/>
      <c r="AO526" s="37">
        <v>1016019440</v>
      </c>
      <c r="AP526" s="38"/>
      <c r="AQ526" s="36">
        <f>SUM(AR526:AS526)</f>
        <v>0</v>
      </c>
      <c r="AR526" s="38"/>
      <c r="AS526" s="38"/>
      <c r="AT526" s="36">
        <f>AU526</f>
        <v>0</v>
      </c>
      <c r="AU526" s="38"/>
      <c r="AV526" s="35">
        <f>AW526</f>
        <v>2588073545695.1499</v>
      </c>
      <c r="AW526" s="36">
        <f>SUM(AX526:AY526)</f>
        <v>2588073545695.1499</v>
      </c>
      <c r="AX526" s="37">
        <v>2588073545695.1499</v>
      </c>
      <c r="AY526" s="38"/>
      <c r="AZ526" s="39">
        <f>E526-(AI526+AV526)</f>
        <v>0</v>
      </c>
    </row>
    <row r="527" spans="1:52" x14ac:dyDescent="0.25">
      <c r="A527" s="32" t="s">
        <v>1067</v>
      </c>
      <c r="B527" s="33" t="s">
        <v>1068</v>
      </c>
      <c r="C527" s="34" t="s">
        <v>1150</v>
      </c>
      <c r="D527" s="34" t="s">
        <v>1151</v>
      </c>
      <c r="E527" s="35">
        <f>F527+O527+R527+Z527+AB527+AG527</f>
        <v>1876694480083.7419</v>
      </c>
      <c r="F527" s="36">
        <f>SUM(G527:N527)</f>
        <v>138103075363.34</v>
      </c>
      <c r="G527" s="37">
        <v>132671652266.39</v>
      </c>
      <c r="H527" s="38"/>
      <c r="I527" s="37">
        <v>376963015.94999999</v>
      </c>
      <c r="J527" s="38"/>
      <c r="K527" s="38"/>
      <c r="L527" s="37">
        <v>3340563087</v>
      </c>
      <c r="M527" s="37">
        <v>1713896994</v>
      </c>
      <c r="N527" s="38"/>
      <c r="O527" s="36">
        <f>SUM(P527:Q527)</f>
        <v>19079000000</v>
      </c>
      <c r="P527" s="38"/>
      <c r="Q527" s="37">
        <v>19079000000</v>
      </c>
      <c r="R527" s="36">
        <f>SUM(S527:Y527)</f>
        <v>1692607673620.4019</v>
      </c>
      <c r="S527" s="37">
        <v>93560831285</v>
      </c>
      <c r="T527" s="37">
        <v>327387307376.71997</v>
      </c>
      <c r="U527" s="37">
        <v>612796512038.80005</v>
      </c>
      <c r="V527" s="37">
        <v>1192389782971.52</v>
      </c>
      <c r="W527" s="37">
        <v>14193223236.042</v>
      </c>
      <c r="X527" s="37">
        <v>144691828824</v>
      </c>
      <c r="Y527" s="37">
        <v>-692411812111.68005</v>
      </c>
      <c r="Z527" s="36">
        <f>SUM(AA527)</f>
        <v>0</v>
      </c>
      <c r="AA527" s="38"/>
      <c r="AB527" s="36">
        <f>SUM(AC527:AF527)</f>
        <v>26904731100</v>
      </c>
      <c r="AC527" s="37">
        <v>276200000</v>
      </c>
      <c r="AD527" s="38"/>
      <c r="AE527" s="37">
        <v>991500000</v>
      </c>
      <c r="AF527" s="37">
        <v>25637031100</v>
      </c>
      <c r="AG527" s="36">
        <f>SUM(AH527)</f>
        <v>0</v>
      </c>
      <c r="AH527" s="38"/>
      <c r="AI527" s="35">
        <f>AJ527+AQ527+AT527</f>
        <v>42087875930.636002</v>
      </c>
      <c r="AJ527" s="36">
        <f>SUM(AK527:AP527)</f>
        <v>42087875930.636002</v>
      </c>
      <c r="AK527" s="37">
        <v>10835376847.636</v>
      </c>
      <c r="AL527" s="38"/>
      <c r="AM527" s="38"/>
      <c r="AN527" s="38"/>
      <c r="AO527" s="37">
        <v>3084744100</v>
      </c>
      <c r="AP527" s="37">
        <v>28167754983</v>
      </c>
      <c r="AQ527" s="36">
        <f>SUM(AR527:AS527)</f>
        <v>0</v>
      </c>
      <c r="AR527" s="38"/>
      <c r="AS527" s="38"/>
      <c r="AT527" s="36">
        <f>AU527</f>
        <v>0</v>
      </c>
      <c r="AU527" s="38"/>
      <c r="AV527" s="35">
        <f>AW527</f>
        <v>1834606604153.1001</v>
      </c>
      <c r="AW527" s="36">
        <f>SUM(AX527:AY527)</f>
        <v>1834606604153.1001</v>
      </c>
      <c r="AX527" s="37">
        <v>1834606604153.1001</v>
      </c>
      <c r="AY527" s="38"/>
      <c r="AZ527" s="39">
        <f>E527-(AI527+AV527)</f>
        <v>5.859375E-3</v>
      </c>
    </row>
    <row r="528" spans="1:52" x14ac:dyDescent="0.25">
      <c r="A528" s="32" t="s">
        <v>1069</v>
      </c>
      <c r="B528" s="33" t="s">
        <v>1070</v>
      </c>
      <c r="C528" s="34" t="s">
        <v>1150</v>
      </c>
      <c r="D528" s="34" t="s">
        <v>1151</v>
      </c>
      <c r="E528" s="35">
        <f>F528+O528+R528+Z528+AB528+AG528</f>
        <v>2570982902678.2197</v>
      </c>
      <c r="F528" s="36">
        <f>SUM(G528:N528)</f>
        <v>257170308482.07001</v>
      </c>
      <c r="G528" s="37">
        <v>133576278886.7</v>
      </c>
      <c r="H528" s="38"/>
      <c r="I528" s="37">
        <v>76515849612.37001</v>
      </c>
      <c r="J528" s="38"/>
      <c r="K528" s="38"/>
      <c r="L528" s="38"/>
      <c r="M528" s="37">
        <v>47078179983</v>
      </c>
      <c r="N528" s="38"/>
      <c r="O528" s="36">
        <f>SUM(P528:Q528)</f>
        <v>46320880215.07</v>
      </c>
      <c r="P528" s="38"/>
      <c r="Q528" s="37">
        <v>46320880215.07</v>
      </c>
      <c r="R528" s="36">
        <f>SUM(S528:Y528)</f>
        <v>2188601246769.4097</v>
      </c>
      <c r="S528" s="37">
        <v>64427509200</v>
      </c>
      <c r="T528" s="37">
        <v>275572207971.48999</v>
      </c>
      <c r="U528" s="37">
        <v>790838327645.14001</v>
      </c>
      <c r="V528" s="37">
        <v>1582438750680.8999</v>
      </c>
      <c r="W528" s="37">
        <v>20350038496</v>
      </c>
      <c r="X528" s="37">
        <v>197297418130</v>
      </c>
      <c r="Y528" s="37">
        <v>-742323005354.12</v>
      </c>
      <c r="Z528" s="36">
        <f>SUM(AA528)</f>
        <v>0</v>
      </c>
      <c r="AA528" s="38"/>
      <c r="AB528" s="36">
        <f>SUM(AC528:AF528)</f>
        <v>78890467211.670013</v>
      </c>
      <c r="AC528" s="37">
        <v>690123040</v>
      </c>
      <c r="AD528" s="38"/>
      <c r="AE528" s="37">
        <v>9139477381.9599991</v>
      </c>
      <c r="AF528" s="37">
        <v>69060866789.710007</v>
      </c>
      <c r="AG528" s="36">
        <f>SUM(AH528)</f>
        <v>0</v>
      </c>
      <c r="AH528" s="38"/>
      <c r="AI528" s="35">
        <f>AJ528+AQ528+AT528</f>
        <v>266212263906.67999</v>
      </c>
      <c r="AJ528" s="36">
        <f>SUM(AK528:AP528)</f>
        <v>9186459331.6800003</v>
      </c>
      <c r="AK528" s="37">
        <v>424286424.18000001</v>
      </c>
      <c r="AL528" s="38"/>
      <c r="AM528" s="38"/>
      <c r="AN528" s="38"/>
      <c r="AO528" s="38"/>
      <c r="AP528" s="37">
        <v>8762172907.5</v>
      </c>
      <c r="AQ528" s="36">
        <f>SUM(AR528:AS528)</f>
        <v>257025804575</v>
      </c>
      <c r="AR528" s="37">
        <v>257025804575</v>
      </c>
      <c r="AS528" s="38"/>
      <c r="AT528" s="36">
        <f>AU528</f>
        <v>0</v>
      </c>
      <c r="AU528" s="38"/>
      <c r="AV528" s="35">
        <f>AW528</f>
        <v>2304770638771.5</v>
      </c>
      <c r="AW528" s="36">
        <f>SUM(AX528:AY528)</f>
        <v>2304770638771.5</v>
      </c>
      <c r="AX528" s="37">
        <v>2304770638771.5</v>
      </c>
      <c r="AY528" s="38"/>
      <c r="AZ528" s="39">
        <f>E528-(AI528+AV528)</f>
        <v>3.955078125E-2</v>
      </c>
    </row>
    <row r="529" spans="1:52" x14ac:dyDescent="0.25">
      <c r="A529" s="32" t="s">
        <v>1071</v>
      </c>
      <c r="B529" s="33" t="s">
        <v>1072</v>
      </c>
      <c r="C529" s="34" t="s">
        <v>1150</v>
      </c>
      <c r="D529" s="34" t="s">
        <v>1151</v>
      </c>
      <c r="E529" s="35">
        <f>F529+O529+R529+Z529+AB529+AG529</f>
        <v>1046557346105.3799</v>
      </c>
      <c r="F529" s="36">
        <f>SUM(G529:N529)</f>
        <v>65641361900.779999</v>
      </c>
      <c r="G529" s="37">
        <v>46751993774.339996</v>
      </c>
      <c r="H529" s="38"/>
      <c r="I529" s="37">
        <v>1417805778.0999999</v>
      </c>
      <c r="J529" s="38"/>
      <c r="K529" s="38"/>
      <c r="L529" s="38"/>
      <c r="M529" s="37">
        <v>17471562348.34</v>
      </c>
      <c r="N529" s="38"/>
      <c r="O529" s="36">
        <f>SUM(P529:Q529)</f>
        <v>15000000000</v>
      </c>
      <c r="P529" s="38"/>
      <c r="Q529" s="37">
        <v>15000000000</v>
      </c>
      <c r="R529" s="36">
        <f>SUM(S529:Y529)</f>
        <v>963946922100.95984</v>
      </c>
      <c r="S529" s="37">
        <v>9711854857</v>
      </c>
      <c r="T529" s="37">
        <v>115320553525.37</v>
      </c>
      <c r="U529" s="37">
        <v>281595514658</v>
      </c>
      <c r="V529" s="37">
        <v>435180769176.54999</v>
      </c>
      <c r="W529" s="37">
        <v>130266432818</v>
      </c>
      <c r="X529" s="37">
        <v>129427576483.64999</v>
      </c>
      <c r="Y529" s="37">
        <v>-137555779417.60999</v>
      </c>
      <c r="Z529" s="36">
        <f>SUM(AA529)</f>
        <v>0</v>
      </c>
      <c r="AA529" s="38"/>
      <c r="AB529" s="36">
        <f>SUM(AC529:AF529)</f>
        <v>1969062103.6400001</v>
      </c>
      <c r="AC529" s="38"/>
      <c r="AD529" s="38"/>
      <c r="AE529" s="37">
        <v>587700933</v>
      </c>
      <c r="AF529" s="37">
        <v>1381361170.6400001</v>
      </c>
      <c r="AG529" s="36">
        <f>SUM(AH529)</f>
        <v>0</v>
      </c>
      <c r="AH529" s="38"/>
      <c r="AI529" s="35">
        <f>AJ529+AQ529+AT529</f>
        <v>66838249729.589996</v>
      </c>
      <c r="AJ529" s="36">
        <f>SUM(AK529:AP529)</f>
        <v>6838249729.5900002</v>
      </c>
      <c r="AK529" s="37">
        <v>3384644639.5900002</v>
      </c>
      <c r="AL529" s="38"/>
      <c r="AM529" s="38"/>
      <c r="AN529" s="38"/>
      <c r="AO529" s="37">
        <v>357013300</v>
      </c>
      <c r="AP529" s="37">
        <v>3096591790</v>
      </c>
      <c r="AQ529" s="36">
        <f>SUM(AR529:AS529)</f>
        <v>60000000000</v>
      </c>
      <c r="AR529" s="37">
        <v>60000000000</v>
      </c>
      <c r="AS529" s="38"/>
      <c r="AT529" s="36">
        <f>AU529</f>
        <v>0</v>
      </c>
      <c r="AU529" s="38"/>
      <c r="AV529" s="35">
        <f>AW529</f>
        <v>979719096375.79004</v>
      </c>
      <c r="AW529" s="36">
        <f>SUM(AX529:AY529)</f>
        <v>979719096375.79004</v>
      </c>
      <c r="AX529" s="37">
        <v>979719096375.79004</v>
      </c>
      <c r="AY529" s="38"/>
      <c r="AZ529" s="39">
        <f>E529-(AI529+AV529)</f>
        <v>0</v>
      </c>
    </row>
    <row r="530" spans="1:52" x14ac:dyDescent="0.25">
      <c r="A530" s="32" t="s">
        <v>1073</v>
      </c>
      <c r="B530" s="33" t="s">
        <v>1074</v>
      </c>
      <c r="C530" s="34" t="s">
        <v>1152</v>
      </c>
      <c r="D530" s="34" t="s">
        <v>1151</v>
      </c>
      <c r="E530" s="35">
        <f>F530+O530+R530+Z530+AB530+AG530</f>
        <v>1516653306650.6599</v>
      </c>
      <c r="F530" s="36">
        <f>SUM(G530:N530)</f>
        <v>180995907119.65997</v>
      </c>
      <c r="G530" s="37">
        <v>128945914072.65999</v>
      </c>
      <c r="H530" s="37">
        <v>50000000000</v>
      </c>
      <c r="I530" s="38"/>
      <c r="J530" s="38"/>
      <c r="K530" s="38"/>
      <c r="L530" s="38"/>
      <c r="M530" s="37">
        <v>2049993047</v>
      </c>
      <c r="N530" s="38"/>
      <c r="O530" s="36">
        <f>SUM(P530:Q530)</f>
        <v>21000000000</v>
      </c>
      <c r="P530" s="38"/>
      <c r="Q530" s="37">
        <v>21000000000</v>
      </c>
      <c r="R530" s="36">
        <f>SUM(S530:Y530)</f>
        <v>1309167555414</v>
      </c>
      <c r="S530" s="37">
        <v>36837820900</v>
      </c>
      <c r="T530" s="37">
        <v>153756272131</v>
      </c>
      <c r="U530" s="37">
        <v>333901444005</v>
      </c>
      <c r="V530" s="37">
        <v>1162485132283</v>
      </c>
      <c r="W530" s="37">
        <v>3507808650</v>
      </c>
      <c r="X530" s="37">
        <v>75333212674</v>
      </c>
      <c r="Y530" s="37">
        <v>-456654135229</v>
      </c>
      <c r="Z530" s="36">
        <f>SUM(AA530)</f>
        <v>0</v>
      </c>
      <c r="AA530" s="38"/>
      <c r="AB530" s="36">
        <f>SUM(AC530:AF530)</f>
        <v>5489844117</v>
      </c>
      <c r="AC530" s="38"/>
      <c r="AD530" s="38"/>
      <c r="AE530" s="37">
        <v>175000000</v>
      </c>
      <c r="AF530" s="37">
        <v>5314844117</v>
      </c>
      <c r="AG530" s="36">
        <f>SUM(AH530)</f>
        <v>0</v>
      </c>
      <c r="AH530" s="38"/>
      <c r="AI530" s="35">
        <f>AJ530+AQ530+AT530</f>
        <v>4414828206</v>
      </c>
      <c r="AJ530" s="36">
        <f>SUM(AK530:AP530)</f>
        <v>4414828206</v>
      </c>
      <c r="AK530" s="37">
        <v>4040203706</v>
      </c>
      <c r="AL530" s="38"/>
      <c r="AM530" s="38"/>
      <c r="AN530" s="38"/>
      <c r="AO530" s="38"/>
      <c r="AP530" s="37">
        <v>374624500</v>
      </c>
      <c r="AQ530" s="36">
        <f>SUM(AR530:AS530)</f>
        <v>0</v>
      </c>
      <c r="AR530" s="38"/>
      <c r="AS530" s="38"/>
      <c r="AT530" s="36">
        <f>AU530</f>
        <v>0</v>
      </c>
      <c r="AU530" s="38"/>
      <c r="AV530" s="35">
        <f>AW530</f>
        <v>1512238478444.6599</v>
      </c>
      <c r="AW530" s="36">
        <f>SUM(AX530:AY530)</f>
        <v>1512238478444.6599</v>
      </c>
      <c r="AX530" s="37">
        <v>1512238478444.6599</v>
      </c>
      <c r="AY530" s="38"/>
      <c r="AZ530" s="39">
        <f>E530-(AI530+AV530)</f>
        <v>0</v>
      </c>
    </row>
    <row r="531" spans="1:52" x14ac:dyDescent="0.25">
      <c r="A531" s="32" t="s">
        <v>1075</v>
      </c>
      <c r="B531" s="33" t="s">
        <v>1192</v>
      </c>
      <c r="C531" s="34" t="s">
        <v>1150</v>
      </c>
      <c r="D531" s="34" t="s">
        <v>1151</v>
      </c>
      <c r="E531" s="35">
        <f>F531+O531+R531+Z531+AB531+AG531</f>
        <v>2912922035558.354</v>
      </c>
      <c r="F531" s="36">
        <f>SUM(G531:N531)</f>
        <v>118193238105.78</v>
      </c>
      <c r="G531" s="37">
        <v>97892859368.029999</v>
      </c>
      <c r="H531" s="38"/>
      <c r="I531" s="37">
        <v>4492946785</v>
      </c>
      <c r="J531" s="38"/>
      <c r="K531" s="38"/>
      <c r="L531" s="37">
        <v>387578723.75</v>
      </c>
      <c r="M531" s="37">
        <v>15419853229</v>
      </c>
      <c r="N531" s="38"/>
      <c r="O531" s="36">
        <f>SUM(P531:Q531)</f>
        <v>41874949647</v>
      </c>
      <c r="P531" s="38"/>
      <c r="Q531" s="37">
        <v>41874949647</v>
      </c>
      <c r="R531" s="36">
        <f>SUM(S531:Y531)</f>
        <v>2678795660793.2402</v>
      </c>
      <c r="S531" s="37">
        <v>444116291341</v>
      </c>
      <c r="T531" s="37">
        <v>705599707922.73999</v>
      </c>
      <c r="U531" s="37">
        <v>1470230349796.5</v>
      </c>
      <c r="V531" s="37">
        <v>1157352984498.8</v>
      </c>
      <c r="W531" s="37">
        <v>17197420432.099998</v>
      </c>
      <c r="X531" s="37">
        <v>24510018051.299999</v>
      </c>
      <c r="Y531" s="37">
        <v>-1140211111249.2</v>
      </c>
      <c r="Z531" s="36">
        <f>SUM(AA531)</f>
        <v>0</v>
      </c>
      <c r="AA531" s="38"/>
      <c r="AB531" s="36">
        <f>SUM(AC531:AF531)</f>
        <v>74058187012.334</v>
      </c>
      <c r="AC531" s="37">
        <v>933824155</v>
      </c>
      <c r="AD531" s="37">
        <v>174350000</v>
      </c>
      <c r="AE531" s="37">
        <v>17335770955.400002</v>
      </c>
      <c r="AF531" s="37">
        <v>55614241901.933998</v>
      </c>
      <c r="AG531" s="36">
        <f>SUM(AH531)</f>
        <v>0</v>
      </c>
      <c r="AH531" s="38"/>
      <c r="AI531" s="35">
        <f>AJ531+AQ531+AT531</f>
        <v>184723900691.45001</v>
      </c>
      <c r="AJ531" s="36">
        <f>SUM(AK531:AP531)</f>
        <v>69010341062.449997</v>
      </c>
      <c r="AK531" s="38"/>
      <c r="AL531" s="37">
        <v>1343735763</v>
      </c>
      <c r="AM531" s="37">
        <v>46225023856</v>
      </c>
      <c r="AN531" s="38"/>
      <c r="AO531" s="37">
        <v>20249006662.450001</v>
      </c>
      <c r="AP531" s="37">
        <v>1192574781</v>
      </c>
      <c r="AQ531" s="36">
        <f>SUM(AR531:AS531)</f>
        <v>115713559629</v>
      </c>
      <c r="AR531" s="37">
        <v>115562559629</v>
      </c>
      <c r="AS531" s="37">
        <v>151000000</v>
      </c>
      <c r="AT531" s="36">
        <f>AU531</f>
        <v>0</v>
      </c>
      <c r="AU531" s="37"/>
      <c r="AV531" s="35">
        <f>AW531</f>
        <v>2728198134866.8999</v>
      </c>
      <c r="AW531" s="36">
        <f>SUM(AX531:AY531)</f>
        <v>2728198134866.8999</v>
      </c>
      <c r="AX531" s="37">
        <v>2728198134866.8999</v>
      </c>
      <c r="AY531" s="38"/>
      <c r="AZ531" s="39">
        <f>E531-(AI531+AV531)</f>
        <v>3.90625E-3</v>
      </c>
    </row>
    <row r="532" spans="1:52" x14ac:dyDescent="0.25">
      <c r="A532" s="32" t="s">
        <v>1076</v>
      </c>
      <c r="B532" s="33" t="s">
        <v>1077</v>
      </c>
      <c r="C532" s="34" t="s">
        <v>1150</v>
      </c>
      <c r="D532" s="34" t="s">
        <v>1154</v>
      </c>
      <c r="E532" s="41">
        <f>F532+O532+R532+Z532+AB532+AG532</f>
        <v>1586901364430.2</v>
      </c>
      <c r="F532" s="42">
        <f>SUM(G532:N532)</f>
        <v>32252125045.449997</v>
      </c>
      <c r="G532" s="43">
        <v>15369509640.889999</v>
      </c>
      <c r="H532" s="43"/>
      <c r="I532" s="43">
        <v>10773273889.23</v>
      </c>
      <c r="J532" s="43"/>
      <c r="K532" s="43"/>
      <c r="L532" s="43">
        <v>26202186</v>
      </c>
      <c r="M532" s="43">
        <v>6083139329.3299999</v>
      </c>
      <c r="N532" s="43"/>
      <c r="O532" s="42">
        <f>SUM(P532:Q532)</f>
        <v>12063680096.780001</v>
      </c>
      <c r="P532" s="43"/>
      <c r="Q532" s="43">
        <v>12063680096.780001</v>
      </c>
      <c r="R532" s="42">
        <f>SUM(S532:Y532)</f>
        <v>1537854154324.48</v>
      </c>
      <c r="S532" s="43">
        <v>456488286814</v>
      </c>
      <c r="T532" s="43">
        <v>281607095260.64001</v>
      </c>
      <c r="U532" s="43">
        <v>610581840710.32996</v>
      </c>
      <c r="V532" s="43">
        <v>909981388789.04004</v>
      </c>
      <c r="W532" s="43">
        <v>12806544905.08</v>
      </c>
      <c r="X532" s="43">
        <v>10485373330.08</v>
      </c>
      <c r="Y532" s="43">
        <v>-744096375484.68994</v>
      </c>
      <c r="Z532" s="42">
        <f>SUM(AA532)</f>
        <v>0</v>
      </c>
      <c r="AA532" s="43"/>
      <c r="AB532" s="42">
        <f>SUM(AC532:AF532)</f>
        <v>4731404963.4899998</v>
      </c>
      <c r="AC532" s="43">
        <v>303449791</v>
      </c>
      <c r="AD532" s="43"/>
      <c r="AE532" s="43">
        <v>847470701</v>
      </c>
      <c r="AF532" s="43">
        <v>3580484471.4899998</v>
      </c>
      <c r="AG532" s="42">
        <f>SUM(AH532)</f>
        <v>0</v>
      </c>
      <c r="AH532" s="43"/>
      <c r="AI532" s="41">
        <f>AJ532+AQ532+AT532</f>
        <v>14394194524.65</v>
      </c>
      <c r="AJ532" s="42">
        <f>SUM(AK532:AP532)</f>
        <v>14394194524.65</v>
      </c>
      <c r="AK532" s="43">
        <v>207872811</v>
      </c>
      <c r="AL532" s="43"/>
      <c r="AM532" s="43"/>
      <c r="AN532" s="43">
        <v>111191381.66</v>
      </c>
      <c r="AO532" s="43">
        <v>9778509648</v>
      </c>
      <c r="AP532" s="43">
        <v>4296620683.9899998</v>
      </c>
      <c r="AQ532" s="42">
        <f>SUM(AR532:AS532)</f>
        <v>0</v>
      </c>
      <c r="AR532" s="43"/>
      <c r="AS532" s="43"/>
      <c r="AT532" s="42">
        <f>AU532</f>
        <v>0</v>
      </c>
      <c r="AU532" s="43"/>
      <c r="AV532" s="41">
        <f>AW532</f>
        <v>1572507169905.55</v>
      </c>
      <c r="AW532" s="42">
        <f>SUM(AX532:AY532)</f>
        <v>1572507169905.55</v>
      </c>
      <c r="AX532" s="43">
        <v>1572507169905.55</v>
      </c>
      <c r="AY532" s="43"/>
      <c r="AZ532" s="39">
        <f>E532-(AI532+AV532)</f>
        <v>0</v>
      </c>
    </row>
    <row r="533" spans="1:52" x14ac:dyDescent="0.25">
      <c r="A533" s="32" t="s">
        <v>1078</v>
      </c>
      <c r="B533" s="33" t="s">
        <v>1079</v>
      </c>
      <c r="C533" s="34" t="s">
        <v>1150</v>
      </c>
      <c r="D533" s="34" t="s">
        <v>1151</v>
      </c>
      <c r="E533" s="35">
        <f>F533+O533+R533+Z533+AB533+AG533</f>
        <v>2195520018348.4009</v>
      </c>
      <c r="F533" s="36">
        <f>SUM(G533:N533)</f>
        <v>42479286757.07</v>
      </c>
      <c r="G533" s="37">
        <v>11628314538.869999</v>
      </c>
      <c r="H533" s="38"/>
      <c r="I533" s="37">
        <v>13768463487.780001</v>
      </c>
      <c r="J533" s="38"/>
      <c r="K533" s="38"/>
      <c r="L533" s="37">
        <v>436508575.42000002</v>
      </c>
      <c r="M533" s="37">
        <v>16646000155</v>
      </c>
      <c r="N533" s="38"/>
      <c r="O533" s="36">
        <f>SUM(P533:Q533)</f>
        <v>22387801884.919998</v>
      </c>
      <c r="P533" s="38"/>
      <c r="Q533" s="37">
        <v>22387801884.919998</v>
      </c>
      <c r="R533" s="36">
        <f>SUM(S533:Y533)</f>
        <v>2042437403302.356</v>
      </c>
      <c r="S533" s="37">
        <v>482577851181</v>
      </c>
      <c r="T533" s="37">
        <v>318631970797.25</v>
      </c>
      <c r="U533" s="37">
        <v>733458719229.73999</v>
      </c>
      <c r="V533" s="37">
        <v>1368562638193.1001</v>
      </c>
      <c r="W533" s="37">
        <v>35237176277.856003</v>
      </c>
      <c r="X533" s="37">
        <v>36563809634.599998</v>
      </c>
      <c r="Y533" s="37">
        <v>-932594762011.18994</v>
      </c>
      <c r="Z533" s="36">
        <f>SUM(AA533)</f>
        <v>0</v>
      </c>
      <c r="AA533" s="38"/>
      <c r="AB533" s="36">
        <f>SUM(AC533:AF533)</f>
        <v>88215526404.054993</v>
      </c>
      <c r="AC533" s="38"/>
      <c r="AD533" s="37">
        <v>61022871030</v>
      </c>
      <c r="AE533" s="37">
        <v>2394095760</v>
      </c>
      <c r="AF533" s="37">
        <v>24798559614.055</v>
      </c>
      <c r="AG533" s="36">
        <f>SUM(AH533)</f>
        <v>0</v>
      </c>
      <c r="AH533" s="38"/>
      <c r="AI533" s="35">
        <f>AJ533+AQ533+AT533</f>
        <v>6555928358.1599998</v>
      </c>
      <c r="AJ533" s="36">
        <f>SUM(AK533:AP533)</f>
        <v>6555928358.1599998</v>
      </c>
      <c r="AK533" s="38"/>
      <c r="AL533" s="38"/>
      <c r="AM533" s="38"/>
      <c r="AN533" s="37">
        <v>1081850879.1600001</v>
      </c>
      <c r="AO533" s="37">
        <v>1074801610</v>
      </c>
      <c r="AP533" s="37">
        <v>4399275869</v>
      </c>
      <c r="AQ533" s="36">
        <f>SUM(AR533:AS533)</f>
        <v>0</v>
      </c>
      <c r="AR533" s="38"/>
      <c r="AS533" s="38"/>
      <c r="AT533" s="36">
        <f>AU533</f>
        <v>0</v>
      </c>
      <c r="AU533" s="38"/>
      <c r="AV533" s="35">
        <f>AW533</f>
        <v>2188964089990.3</v>
      </c>
      <c r="AW533" s="36">
        <f>SUM(AX533:AY533)</f>
        <v>2188964089990.3</v>
      </c>
      <c r="AX533" s="37">
        <v>2188964089990.3</v>
      </c>
      <c r="AY533" s="38"/>
      <c r="AZ533" s="39">
        <f>E533-(AI533+AV533)</f>
        <v>-5.908203125E-2</v>
      </c>
    </row>
    <row r="534" spans="1:52" x14ac:dyDescent="0.25">
      <c r="A534" s="32" t="s">
        <v>1080</v>
      </c>
      <c r="B534" s="33" t="s">
        <v>1081</v>
      </c>
      <c r="C534" s="34" t="s">
        <v>1150</v>
      </c>
      <c r="D534" s="34" t="s">
        <v>1151</v>
      </c>
      <c r="E534" s="35">
        <f>F534+O534+R534+Z534+AB534+AG534</f>
        <v>2248222958065.6001</v>
      </c>
      <c r="F534" s="36">
        <f>SUM(G534:N534)</f>
        <v>129310559636.64999</v>
      </c>
      <c r="G534" s="37">
        <v>59771353709.829994</v>
      </c>
      <c r="H534" s="38"/>
      <c r="I534" s="37">
        <v>49231661516.12999</v>
      </c>
      <c r="J534" s="38"/>
      <c r="K534" s="38"/>
      <c r="L534" s="37">
        <v>1719648187.6700001</v>
      </c>
      <c r="M534" s="37">
        <v>18587896223.02</v>
      </c>
      <c r="N534" s="38"/>
      <c r="O534" s="36">
        <f>SUM(P534:Q534)</f>
        <v>25940990121.610001</v>
      </c>
      <c r="P534" s="38"/>
      <c r="Q534" s="37">
        <v>25940990121.610001</v>
      </c>
      <c r="R534" s="36">
        <f>SUM(S534:Y534)</f>
        <v>1971818317131.6899</v>
      </c>
      <c r="S534" s="37">
        <v>345355663537.5</v>
      </c>
      <c r="T534" s="37">
        <v>354924957735.53998</v>
      </c>
      <c r="U534" s="37">
        <v>979233145135.29004</v>
      </c>
      <c r="V534" s="37">
        <v>920986732909.43994</v>
      </c>
      <c r="W534" s="37">
        <v>9055910710.0100002</v>
      </c>
      <c r="X534" s="37">
        <v>58378619426</v>
      </c>
      <c r="Y534" s="37">
        <v>-696116712322.08997</v>
      </c>
      <c r="Z534" s="36">
        <f>SUM(AA534)</f>
        <v>0</v>
      </c>
      <c r="AA534" s="38"/>
      <c r="AB534" s="36">
        <f>SUM(AC534:AF534)</f>
        <v>121153091175.64999</v>
      </c>
      <c r="AC534" s="37">
        <v>13369633978</v>
      </c>
      <c r="AD534" s="38"/>
      <c r="AE534" s="37">
        <v>615885705</v>
      </c>
      <c r="AF534" s="37">
        <v>107167571492.64999</v>
      </c>
      <c r="AG534" s="36">
        <f>SUM(AH534)</f>
        <v>0</v>
      </c>
      <c r="AH534" s="38"/>
      <c r="AI534" s="35">
        <f>AJ534+AQ534+AT534</f>
        <v>40405819154.479996</v>
      </c>
      <c r="AJ534" s="36">
        <f>SUM(AK534:AP534)</f>
        <v>40405819154.479996</v>
      </c>
      <c r="AK534" s="37">
        <v>7679363</v>
      </c>
      <c r="AL534" s="38"/>
      <c r="AM534" s="38"/>
      <c r="AN534" s="38"/>
      <c r="AO534" s="37">
        <v>32856480975</v>
      </c>
      <c r="AP534" s="37">
        <v>7541658816.4799995</v>
      </c>
      <c r="AQ534" s="36">
        <f>SUM(AR534:AS534)</f>
        <v>0</v>
      </c>
      <c r="AR534" s="38"/>
      <c r="AS534" s="38"/>
      <c r="AT534" s="36">
        <f>AU534</f>
        <v>0</v>
      </c>
      <c r="AU534" s="38"/>
      <c r="AV534" s="35">
        <f>AW534</f>
        <v>2207817138911.1001</v>
      </c>
      <c r="AW534" s="36">
        <f>SUM(AX534:AY534)</f>
        <v>2207817138911.1001</v>
      </c>
      <c r="AX534" s="37">
        <v>2207817138911.1001</v>
      </c>
      <c r="AY534" s="38"/>
      <c r="AZ534" s="39">
        <f>E534-(AI534+AV534)</f>
        <v>2.001953125E-2</v>
      </c>
    </row>
    <row r="535" spans="1:52" x14ac:dyDescent="0.25">
      <c r="A535" s="32" t="s">
        <v>1082</v>
      </c>
      <c r="B535" s="33" t="s">
        <v>1083</v>
      </c>
      <c r="C535" s="34" t="s">
        <v>1150</v>
      </c>
      <c r="D535" s="34" t="s">
        <v>1151</v>
      </c>
      <c r="E535" s="35">
        <f>F535+O535+R535+Z535+AB535+AG535</f>
        <v>1436300079313.9321</v>
      </c>
      <c r="F535" s="36">
        <f>SUM(G535:N535)</f>
        <v>24282466689.365196</v>
      </c>
      <c r="G535" s="37">
        <v>15669208842.353399</v>
      </c>
      <c r="H535" s="38"/>
      <c r="I535" s="37">
        <v>2092781482.0209999</v>
      </c>
      <c r="J535" s="38"/>
      <c r="K535" s="38"/>
      <c r="L535" s="37">
        <v>4795500</v>
      </c>
      <c r="M535" s="37">
        <v>6515680864.9907999</v>
      </c>
      <c r="N535" s="38"/>
      <c r="O535" s="36">
        <f>SUM(P535:Q535)</f>
        <v>13642525465.280001</v>
      </c>
      <c r="P535" s="38"/>
      <c r="Q535" s="37">
        <v>13642525465.280001</v>
      </c>
      <c r="R535" s="36">
        <f>SUM(S535:Y535)</f>
        <v>1344934138542.6436</v>
      </c>
      <c r="S535" s="37">
        <v>145599910638.46301</v>
      </c>
      <c r="T535" s="37">
        <v>242416478276.80109</v>
      </c>
      <c r="U535" s="37">
        <v>459671978725.59241</v>
      </c>
      <c r="V535" s="37">
        <v>1094026363838.6072</v>
      </c>
      <c r="W535" s="37">
        <v>17078579640.75</v>
      </c>
      <c r="X535" s="37">
        <v>2151374000</v>
      </c>
      <c r="Y535" s="37">
        <v>-616010546577.56995</v>
      </c>
      <c r="Z535" s="36">
        <f>SUM(AA535)</f>
        <v>0</v>
      </c>
      <c r="AA535" s="38"/>
      <c r="AB535" s="36">
        <f>SUM(AC535:AF535)</f>
        <v>53440948616.643303</v>
      </c>
      <c r="AC535" s="37">
        <v>1515873752</v>
      </c>
      <c r="AD535" s="38"/>
      <c r="AE535" s="37">
        <v>132438600</v>
      </c>
      <c r="AF535" s="37">
        <v>51792636264.643303</v>
      </c>
      <c r="AG535" s="36">
        <f>SUM(AH535)</f>
        <v>0</v>
      </c>
      <c r="AH535" s="38"/>
      <c r="AI535" s="35">
        <f>AJ535+AQ535+AT535</f>
        <v>21049916581.067802</v>
      </c>
      <c r="AJ535" s="36">
        <f>SUM(AK535:AP535)</f>
        <v>21049916581.067802</v>
      </c>
      <c r="AK535" s="37">
        <v>10976795</v>
      </c>
      <c r="AL535" s="38"/>
      <c r="AM535" s="38"/>
      <c r="AN535" s="37">
        <v>63281722.077799998</v>
      </c>
      <c r="AO535" s="37">
        <v>1927146358</v>
      </c>
      <c r="AP535" s="37">
        <v>19048511705.990002</v>
      </c>
      <c r="AQ535" s="36">
        <f>SUM(AR535:AS535)</f>
        <v>0</v>
      </c>
      <c r="AR535" s="38"/>
      <c r="AS535" s="38"/>
      <c r="AT535" s="36">
        <f>AU535</f>
        <v>0</v>
      </c>
      <c r="AU535" s="38"/>
      <c r="AV535" s="35">
        <f>AW535</f>
        <v>1415250162732.8613</v>
      </c>
      <c r="AW535" s="36">
        <f>SUM(AX535:AY535)</f>
        <v>1415250162732.8613</v>
      </c>
      <c r="AX535" s="37">
        <v>1415250162732.8613</v>
      </c>
      <c r="AY535" s="38"/>
      <c r="AZ535" s="39">
        <f>E535-(AI535+AV535)</f>
        <v>2.9296875E-3</v>
      </c>
    </row>
    <row r="536" spans="1:52" x14ac:dyDescent="0.25">
      <c r="A536" s="32" t="s">
        <v>1084</v>
      </c>
      <c r="B536" s="33" t="s">
        <v>1193</v>
      </c>
      <c r="C536" s="34" t="s">
        <v>1150</v>
      </c>
      <c r="D536" s="34" t="s">
        <v>1151</v>
      </c>
      <c r="E536" s="35">
        <f>F536+O536+R536+Z536+AB536+AG536</f>
        <v>1959789321078.3901</v>
      </c>
      <c r="F536" s="36">
        <f>SUM(G536:N536)</f>
        <v>39593363755.25</v>
      </c>
      <c r="G536" s="37">
        <v>22940446411.790001</v>
      </c>
      <c r="H536" s="38"/>
      <c r="I536" s="37">
        <v>3654944764.8700008</v>
      </c>
      <c r="J536" s="38"/>
      <c r="K536" s="38"/>
      <c r="L536" s="37">
        <v>458828805.30000001</v>
      </c>
      <c r="M536" s="37">
        <v>12539143773.290001</v>
      </c>
      <c r="N536" s="38"/>
      <c r="O536" s="36">
        <f>SUM(P536:Q536)</f>
        <v>10049000000</v>
      </c>
      <c r="P536" s="37">
        <v>1000000</v>
      </c>
      <c r="Q536" s="37">
        <v>10048000000</v>
      </c>
      <c r="R536" s="36">
        <f>SUM(S536:Y536)</f>
        <v>1905329059324.3101</v>
      </c>
      <c r="S536" s="37">
        <v>167025170865</v>
      </c>
      <c r="T536" s="37">
        <v>432083573772.60999</v>
      </c>
      <c r="U536" s="37">
        <v>636304978752.90002</v>
      </c>
      <c r="V536" s="37">
        <v>1486129998520.3999</v>
      </c>
      <c r="W536" s="37">
        <v>8370195644</v>
      </c>
      <c r="X536" s="37">
        <v>6650677739</v>
      </c>
      <c r="Y536" s="37">
        <v>-831235535969.59998</v>
      </c>
      <c r="Z536" s="36">
        <f>SUM(AA536)</f>
        <v>0</v>
      </c>
      <c r="AA536" s="38"/>
      <c r="AB536" s="36">
        <f>SUM(AC536:AF536)</f>
        <v>4817897998.8299999</v>
      </c>
      <c r="AC536" s="37">
        <v>127314000</v>
      </c>
      <c r="AD536" s="38"/>
      <c r="AE536" s="37">
        <v>797965014</v>
      </c>
      <c r="AF536" s="37">
        <v>3892618984.8299999</v>
      </c>
      <c r="AG536" s="36">
        <f>SUM(AH536)</f>
        <v>0</v>
      </c>
      <c r="AH536" s="38"/>
      <c r="AI536" s="35">
        <f>AJ536+AQ536+AT536</f>
        <v>2847690404.9099998</v>
      </c>
      <c r="AJ536" s="36">
        <f>SUM(AK536:AP536)</f>
        <v>2847690404.9099998</v>
      </c>
      <c r="AK536" s="37">
        <v>47648249</v>
      </c>
      <c r="AL536" s="38"/>
      <c r="AM536" s="38"/>
      <c r="AN536" s="37">
        <v>94452156.459999993</v>
      </c>
      <c r="AO536" s="38"/>
      <c r="AP536" s="37">
        <v>2705589999.4499998</v>
      </c>
      <c r="AQ536" s="36">
        <f>SUM(AR536:AS536)</f>
        <v>0</v>
      </c>
      <c r="AR536" s="38"/>
      <c r="AS536" s="38"/>
      <c r="AT536" s="36">
        <f>AU536</f>
        <v>0</v>
      </c>
      <c r="AU536" s="38"/>
      <c r="AV536" s="35">
        <f>AW536</f>
        <v>1956941630673.5</v>
      </c>
      <c r="AW536" s="36">
        <f>SUM(AX536:AY536)</f>
        <v>1956941630673.5</v>
      </c>
      <c r="AX536" s="37">
        <v>1956941630673.5</v>
      </c>
      <c r="AY536" s="38"/>
      <c r="AZ536" s="39">
        <f>E536-(AI536+AV536)</f>
        <v>-1.9775390625E-2</v>
      </c>
    </row>
    <row r="537" spans="1:52" x14ac:dyDescent="0.25">
      <c r="A537" s="32" t="s">
        <v>1086</v>
      </c>
      <c r="B537" s="33" t="s">
        <v>1087</v>
      </c>
      <c r="C537" s="34" t="s">
        <v>1150</v>
      </c>
      <c r="D537" s="34" t="s">
        <v>1151</v>
      </c>
      <c r="E537" s="35">
        <f>F537+O537+R537+Z537+AB537+AG537</f>
        <v>1276549458436.2803</v>
      </c>
      <c r="F537" s="36">
        <f>SUM(G537:N537)</f>
        <v>36145728244.18</v>
      </c>
      <c r="G537" s="37">
        <v>18883141104.310001</v>
      </c>
      <c r="H537" s="38"/>
      <c r="I537" s="37">
        <v>11478997014.369999</v>
      </c>
      <c r="J537" s="38"/>
      <c r="K537" s="38"/>
      <c r="L537" s="38"/>
      <c r="M537" s="37">
        <v>5783590125.5</v>
      </c>
      <c r="N537" s="38"/>
      <c r="O537" s="36">
        <f>SUM(P537:Q537)</f>
        <v>0</v>
      </c>
      <c r="P537" s="38"/>
      <c r="Q537" s="38"/>
      <c r="R537" s="36">
        <f>SUM(S537:Y537)</f>
        <v>1215230251999.4063</v>
      </c>
      <c r="S537" s="37">
        <v>57992177314</v>
      </c>
      <c r="T537" s="37">
        <v>188528832999.59799</v>
      </c>
      <c r="U537" s="37">
        <v>397566180692.44</v>
      </c>
      <c r="V537" s="37">
        <v>840556918957.04004</v>
      </c>
      <c r="W537" s="37">
        <v>8253982158.3599997</v>
      </c>
      <c r="X537" s="37">
        <v>12741433119</v>
      </c>
      <c r="Y537" s="37">
        <v>-290409273241.03198</v>
      </c>
      <c r="Z537" s="36">
        <f>SUM(AA537)</f>
        <v>0</v>
      </c>
      <c r="AA537" s="38"/>
      <c r="AB537" s="36">
        <f>SUM(AC537:AF537)</f>
        <v>25173478192.694</v>
      </c>
      <c r="AC537" s="38"/>
      <c r="AD537" s="38"/>
      <c r="AE537" s="37">
        <v>1280485200</v>
      </c>
      <c r="AF537" s="37">
        <v>23892992992.694</v>
      </c>
      <c r="AG537" s="36">
        <f>SUM(AH537)</f>
        <v>0</v>
      </c>
      <c r="AH537" s="38"/>
      <c r="AI537" s="35">
        <f>AJ537+AQ537+AT537</f>
        <v>94777213453</v>
      </c>
      <c r="AJ537" s="36">
        <f>SUM(AK537:AP537)</f>
        <v>28560930453</v>
      </c>
      <c r="AK537" s="37">
        <v>243760513</v>
      </c>
      <c r="AL537" s="38"/>
      <c r="AM537" s="38"/>
      <c r="AN537" s="38"/>
      <c r="AO537" s="37">
        <v>5425910780</v>
      </c>
      <c r="AP537" s="37">
        <v>22891259160</v>
      </c>
      <c r="AQ537" s="36">
        <f>SUM(AR537:AS537)</f>
        <v>66216283000</v>
      </c>
      <c r="AR537" s="37">
        <v>66216283000</v>
      </c>
      <c r="AS537" s="38"/>
      <c r="AT537" s="36">
        <f>AU537</f>
        <v>0</v>
      </c>
      <c r="AU537" s="38"/>
      <c r="AV537" s="35">
        <f>AW537</f>
        <v>1181772244983.28</v>
      </c>
      <c r="AW537" s="36">
        <f>SUM(AX537:AY537)</f>
        <v>1181772244983.28</v>
      </c>
      <c r="AX537" s="37">
        <v>1181772244983.28</v>
      </c>
      <c r="AY537" s="38"/>
      <c r="AZ537" s="39">
        <f>E537-(AI537+AV537)</f>
        <v>0</v>
      </c>
    </row>
    <row r="538" spans="1:52" x14ac:dyDescent="0.25">
      <c r="A538" s="49" t="s">
        <v>1088</v>
      </c>
      <c r="B538" s="33" t="s">
        <v>1194</v>
      </c>
      <c r="C538" s="34" t="s">
        <v>1150</v>
      </c>
      <c r="D538" s="34" t="s">
        <v>1151</v>
      </c>
      <c r="E538" s="35">
        <f>F538+O538+R538+Z538+AB538+AG538</f>
        <v>7178614584677.9707</v>
      </c>
      <c r="F538" s="36">
        <f>SUM(G538:N538)</f>
        <v>724019979996.073</v>
      </c>
      <c r="G538" s="37">
        <v>354357917533.89301</v>
      </c>
      <c r="H538" s="38"/>
      <c r="I538" s="37">
        <v>151478821206.47998</v>
      </c>
      <c r="J538" s="38"/>
      <c r="K538" s="38"/>
      <c r="L538" s="37">
        <v>2690174207.4299998</v>
      </c>
      <c r="M538" s="37">
        <v>215493067048.26999</v>
      </c>
      <c r="N538" s="38"/>
      <c r="O538" s="36">
        <f>SUM(P538:Q538)</f>
        <v>197500000000</v>
      </c>
      <c r="P538" s="38"/>
      <c r="Q538" s="37">
        <v>197500000000</v>
      </c>
      <c r="R538" s="36">
        <f>SUM(S538:Y538)</f>
        <v>5898975135290.6572</v>
      </c>
      <c r="S538" s="37">
        <v>1698411665740.74</v>
      </c>
      <c r="T538" s="37">
        <v>887162193661.37</v>
      </c>
      <c r="U538" s="37">
        <v>1411422128076.8899</v>
      </c>
      <c r="V538" s="37">
        <v>2712004291561.9771</v>
      </c>
      <c r="W538" s="37">
        <v>11119074538.99</v>
      </c>
      <c r="X538" s="37">
        <v>796774769764.28003</v>
      </c>
      <c r="Y538" s="37">
        <v>-1617918988053.5901</v>
      </c>
      <c r="Z538" s="36">
        <f>SUM(AA538)</f>
        <v>0</v>
      </c>
      <c r="AA538" s="38"/>
      <c r="AB538" s="36">
        <f>SUM(AC538:AF538)</f>
        <v>358119469391.23999</v>
      </c>
      <c r="AC538" s="37">
        <v>18170333</v>
      </c>
      <c r="AD538" s="38"/>
      <c r="AE538" s="37">
        <v>65803455957</v>
      </c>
      <c r="AF538" s="37">
        <v>292297843101.23999</v>
      </c>
      <c r="AG538" s="36">
        <f>SUM(AH538)</f>
        <v>0</v>
      </c>
      <c r="AH538" s="38"/>
      <c r="AI538" s="35">
        <f>AJ538+AQ538+AT538</f>
        <v>433244097794.06</v>
      </c>
      <c r="AJ538" s="36">
        <f>SUM(AK538:AP538)</f>
        <v>173108202018.89999</v>
      </c>
      <c r="AK538" s="38"/>
      <c r="AL538" s="38"/>
      <c r="AM538" s="38"/>
      <c r="AN538" s="37">
        <v>204222207.58000001</v>
      </c>
      <c r="AO538" s="37">
        <v>1493670583</v>
      </c>
      <c r="AP538" s="37">
        <v>171410309228.32001</v>
      </c>
      <c r="AQ538" s="36">
        <f>SUM(AR538:AS538)</f>
        <v>260135895775.16</v>
      </c>
      <c r="AR538" s="38"/>
      <c r="AS538" s="37">
        <v>260135895775.16</v>
      </c>
      <c r="AT538" s="36">
        <f>AU538</f>
        <v>0</v>
      </c>
      <c r="AU538" s="37"/>
      <c r="AV538" s="35">
        <f>AW538</f>
        <v>6745370486883.9102</v>
      </c>
      <c r="AW538" s="36">
        <f>SUM(AX538:AY538)</f>
        <v>6745370486883.9102</v>
      </c>
      <c r="AX538" s="37">
        <v>6745370486883.9102</v>
      </c>
      <c r="AY538" s="38"/>
      <c r="AZ538" s="39">
        <f>E538-(AI538+AV538)</f>
        <v>0</v>
      </c>
    </row>
    <row r="539" spans="1:52" x14ac:dyDescent="0.25">
      <c r="A539" s="49" t="s">
        <v>1089</v>
      </c>
      <c r="B539" s="33" t="s">
        <v>1090</v>
      </c>
      <c r="C539" s="34" t="s">
        <v>1152</v>
      </c>
      <c r="D539" s="34" t="s">
        <v>1151</v>
      </c>
      <c r="E539" s="35">
        <f>F539+O539+R539+Z539+AB539+AG539</f>
        <v>5938886142784.8076</v>
      </c>
      <c r="F539" s="36">
        <f>SUM(G539:N539)</f>
        <v>157105325710.31128</v>
      </c>
      <c r="G539" s="37">
        <v>59613723107.878792</v>
      </c>
      <c r="H539" s="38"/>
      <c r="I539" s="37">
        <v>58356606752.369202</v>
      </c>
      <c r="J539" s="38"/>
      <c r="K539" s="38"/>
      <c r="L539" s="37">
        <v>33430833.333299998</v>
      </c>
      <c r="M539" s="37">
        <v>39101565016.730003</v>
      </c>
      <c r="N539" s="38"/>
      <c r="O539" s="36">
        <f>SUM(P539:Q539)</f>
        <v>432387633155.13</v>
      </c>
      <c r="P539" s="37">
        <v>5187497408.8400002</v>
      </c>
      <c r="Q539" s="37">
        <v>427200135746.28998</v>
      </c>
      <c r="R539" s="36">
        <f>SUM(S539:Y539)</f>
        <v>5185301227524.6563</v>
      </c>
      <c r="S539" s="37">
        <v>2419148392875.9214</v>
      </c>
      <c r="T539" s="37">
        <v>378103197686.2962</v>
      </c>
      <c r="U539" s="37">
        <v>1090176027895.58</v>
      </c>
      <c r="V539" s="37">
        <v>3410207991284.8091</v>
      </c>
      <c r="W539" s="37">
        <v>14497843566.1</v>
      </c>
      <c r="X539" s="37">
        <v>132343830279.96001</v>
      </c>
      <c r="Y539" s="37">
        <v>-2259176056064.0103</v>
      </c>
      <c r="Z539" s="36">
        <f>SUM(AA539)</f>
        <v>0</v>
      </c>
      <c r="AA539" s="38"/>
      <c r="AB539" s="36">
        <f>SUM(AC539:AF539)</f>
        <v>164091956394.71002</v>
      </c>
      <c r="AC539" s="37">
        <v>1049611728</v>
      </c>
      <c r="AD539" s="38"/>
      <c r="AE539" s="37">
        <v>3011897070.4200001</v>
      </c>
      <c r="AF539" s="37">
        <v>160030447596.29001</v>
      </c>
      <c r="AG539" s="36">
        <f>SUM(AH539)</f>
        <v>0</v>
      </c>
      <c r="AH539" s="38"/>
      <c r="AI539" s="35">
        <f>AJ539+AQ539+AT539</f>
        <v>90412258939.688202</v>
      </c>
      <c r="AJ539" s="36">
        <f>SUM(AK539:AP539)</f>
        <v>90412258939.688202</v>
      </c>
      <c r="AK539" s="37">
        <v>5693504</v>
      </c>
      <c r="AL539" s="38"/>
      <c r="AM539" s="38"/>
      <c r="AN539" s="37">
        <v>835954128.0783</v>
      </c>
      <c r="AO539" s="37">
        <v>15466645307.999901</v>
      </c>
      <c r="AP539" s="37">
        <v>74103965999.610001</v>
      </c>
      <c r="AQ539" s="36">
        <f>SUM(AR539:AS539)</f>
        <v>0</v>
      </c>
      <c r="AR539" s="38"/>
      <c r="AS539" s="38"/>
      <c r="AT539" s="36">
        <f>AU539</f>
        <v>0</v>
      </c>
      <c r="AU539" s="38"/>
      <c r="AV539" s="35">
        <f>AW539</f>
        <v>5848473883845.1191</v>
      </c>
      <c r="AW539" s="36">
        <f>SUM(AX539:AY539)</f>
        <v>5848473883845.1191</v>
      </c>
      <c r="AX539" s="37">
        <v>5848473883845.1191</v>
      </c>
      <c r="AY539" s="38"/>
      <c r="AZ539" s="39">
        <f>E539-(AI539+AV539)</f>
        <v>0</v>
      </c>
    </row>
    <row r="540" spans="1:52" x14ac:dyDescent="0.25">
      <c r="A540" s="49" t="s">
        <v>1091</v>
      </c>
      <c r="B540" s="33" t="s">
        <v>1092</v>
      </c>
      <c r="C540" s="34" t="s">
        <v>1150</v>
      </c>
      <c r="D540" s="34" t="s">
        <v>1151</v>
      </c>
      <c r="E540" s="35">
        <f>F540+O540+R540+Z540+AB540+AG540</f>
        <v>4912975562357.4092</v>
      </c>
      <c r="F540" s="36">
        <f>SUM(G540:N540)</f>
        <v>278521173818.56</v>
      </c>
      <c r="G540" s="37">
        <v>91090307048.839996</v>
      </c>
      <c r="H540" s="38"/>
      <c r="I540" s="37">
        <v>140697996875.51001</v>
      </c>
      <c r="J540" s="38"/>
      <c r="K540" s="38"/>
      <c r="L540" s="38"/>
      <c r="M540" s="37">
        <v>46732869894.209999</v>
      </c>
      <c r="N540" s="38"/>
      <c r="O540" s="36">
        <f>SUM(P540:Q540)</f>
        <v>114326965375.78</v>
      </c>
      <c r="P540" s="37">
        <v>1277573895.78</v>
      </c>
      <c r="Q540" s="37">
        <v>113049391480</v>
      </c>
      <c r="R540" s="36">
        <f>SUM(S540:Y540)</f>
        <v>4346545064623.7393</v>
      </c>
      <c r="S540" s="37">
        <v>1409366020290.7</v>
      </c>
      <c r="T540" s="37">
        <v>450960237838.03998</v>
      </c>
      <c r="U540" s="37">
        <v>1721092572062.1001</v>
      </c>
      <c r="V540" s="37">
        <v>2665517122369.1001</v>
      </c>
      <c r="W540" s="37">
        <v>21422085223</v>
      </c>
      <c r="X540" s="37">
        <v>40993682203</v>
      </c>
      <c r="Y540" s="37">
        <v>-1962806655362.2</v>
      </c>
      <c r="Z540" s="36">
        <f>SUM(AA540)</f>
        <v>0</v>
      </c>
      <c r="AA540" s="38"/>
      <c r="AB540" s="36">
        <f>SUM(AC540:AF540)</f>
        <v>173582358539.32999</v>
      </c>
      <c r="AC540" s="37">
        <v>50850000</v>
      </c>
      <c r="AD540" s="38"/>
      <c r="AE540" s="37">
        <v>4561537353.25</v>
      </c>
      <c r="AF540" s="37">
        <v>168969971186.07999</v>
      </c>
      <c r="AG540" s="36">
        <f>SUM(AH540)</f>
        <v>0</v>
      </c>
      <c r="AH540" s="38"/>
      <c r="AI540" s="35">
        <f>AJ540+AQ540+AT540</f>
        <v>18883725900.360001</v>
      </c>
      <c r="AJ540" s="36">
        <f>SUM(AK540:AP540)</f>
        <v>18883725900.360001</v>
      </c>
      <c r="AK540" s="38"/>
      <c r="AL540" s="38"/>
      <c r="AM540" s="38"/>
      <c r="AN540" s="37">
        <v>108255265.64</v>
      </c>
      <c r="AO540" s="37">
        <v>8761568729.7000008</v>
      </c>
      <c r="AP540" s="37">
        <v>10013901905.02</v>
      </c>
      <c r="AQ540" s="36">
        <f>SUM(AR540:AS540)</f>
        <v>0</v>
      </c>
      <c r="AR540" s="38"/>
      <c r="AS540" s="38"/>
      <c r="AT540" s="36">
        <f>AU540</f>
        <v>0</v>
      </c>
      <c r="AU540" s="38"/>
      <c r="AV540" s="35">
        <f>AW540</f>
        <v>4894091836457</v>
      </c>
      <c r="AW540" s="36">
        <f>SUM(AX540:AY540)</f>
        <v>4894091836457</v>
      </c>
      <c r="AX540" s="37">
        <v>4894091836457</v>
      </c>
      <c r="AY540" s="38"/>
      <c r="AZ540" s="39">
        <f>E540-(AI540+AV540)</f>
        <v>4.8828125E-2</v>
      </c>
    </row>
    <row r="541" spans="1:52" x14ac:dyDescent="0.25">
      <c r="A541" s="49" t="s">
        <v>1093</v>
      </c>
      <c r="B541" s="33" t="s">
        <v>1094</v>
      </c>
      <c r="C541" s="34" t="s">
        <v>1152</v>
      </c>
      <c r="D541" s="34" t="s">
        <v>1151</v>
      </c>
      <c r="E541" s="35">
        <f>F541+O541+R541+Z541+AB541+AG541</f>
        <v>4823118593741.71</v>
      </c>
      <c r="F541" s="36">
        <f>SUM(G541:N541)</f>
        <v>119396645828.64999</v>
      </c>
      <c r="G541" s="37">
        <v>30828945631.57</v>
      </c>
      <c r="H541" s="38"/>
      <c r="I541" s="37">
        <v>70578160100.639999</v>
      </c>
      <c r="J541" s="38"/>
      <c r="K541" s="38"/>
      <c r="L541" s="37">
        <v>642097249.99000001</v>
      </c>
      <c r="M541" s="37">
        <v>17347442846.450001</v>
      </c>
      <c r="N541" s="38"/>
      <c r="O541" s="36">
        <f>SUM(P541:Q541)</f>
        <v>110850056296.92999</v>
      </c>
      <c r="P541" s="38"/>
      <c r="Q541" s="37">
        <v>110850056296.92999</v>
      </c>
      <c r="R541" s="36">
        <f>SUM(S541:Y541)</f>
        <v>4346166781891.7402</v>
      </c>
      <c r="S541" s="37">
        <v>1231585354847.6001</v>
      </c>
      <c r="T541" s="37">
        <v>470758120937.64001</v>
      </c>
      <c r="U541" s="37">
        <v>1583701054702.1001</v>
      </c>
      <c r="V541" s="37">
        <v>4109706828529.7998</v>
      </c>
      <c r="W541" s="37">
        <v>21762842478.549999</v>
      </c>
      <c r="X541" s="37">
        <v>58584249271.25</v>
      </c>
      <c r="Y541" s="37">
        <v>-3129931668875.2002</v>
      </c>
      <c r="Z541" s="36">
        <f>SUM(AA541)</f>
        <v>0</v>
      </c>
      <c r="AA541" s="38"/>
      <c r="AB541" s="36">
        <f>SUM(AC541:AF541)</f>
        <v>246705109724.39001</v>
      </c>
      <c r="AC541" s="37">
        <v>19372200971.360001</v>
      </c>
      <c r="AD541" s="37">
        <v>26279052147.349998</v>
      </c>
      <c r="AE541" s="37">
        <v>872437418.33000004</v>
      </c>
      <c r="AF541" s="37">
        <v>200181419187.35001</v>
      </c>
      <c r="AG541" s="36">
        <f>SUM(AH541)</f>
        <v>0</v>
      </c>
      <c r="AH541" s="38"/>
      <c r="AI541" s="35">
        <f>AJ541+AQ541+AT541</f>
        <v>187241774160.04999</v>
      </c>
      <c r="AJ541" s="36">
        <f>SUM(AK541:AP541)</f>
        <v>187241774160.04999</v>
      </c>
      <c r="AK541" s="37">
        <v>950250.6</v>
      </c>
      <c r="AL541" s="38"/>
      <c r="AM541" s="38"/>
      <c r="AN541" s="37">
        <v>15585000</v>
      </c>
      <c r="AO541" s="37">
        <v>111875962787</v>
      </c>
      <c r="AP541" s="37">
        <v>75349276122.449997</v>
      </c>
      <c r="AQ541" s="36">
        <f>SUM(AR541:AS541)</f>
        <v>0</v>
      </c>
      <c r="AR541" s="38"/>
      <c r="AS541" s="38"/>
      <c r="AT541" s="36">
        <f>AU541</f>
        <v>0</v>
      </c>
      <c r="AU541" s="38"/>
      <c r="AV541" s="35">
        <f>AW541</f>
        <v>4635876821581.7002</v>
      </c>
      <c r="AW541" s="36">
        <f>SUM(AX541:AY541)</f>
        <v>4635876821581.7002</v>
      </c>
      <c r="AX541" s="37">
        <v>4635876821581.7002</v>
      </c>
      <c r="AY541" s="38"/>
      <c r="AZ541" s="39">
        <f>E541-(AI541+AV541)</f>
        <v>-2000.0400390625</v>
      </c>
    </row>
    <row r="542" spans="1:52" x14ac:dyDescent="0.25">
      <c r="A542" s="49" t="s">
        <v>1095</v>
      </c>
      <c r="B542" s="33" t="s">
        <v>1096</v>
      </c>
      <c r="C542" s="34" t="s">
        <v>1152</v>
      </c>
      <c r="D542" s="34" t="s">
        <v>1151</v>
      </c>
      <c r="E542" s="35">
        <f>F542+O542+R542+Z542+AB542+AG542</f>
        <v>6102475060118.1592</v>
      </c>
      <c r="F542" s="36">
        <f>SUM(G542:N542)</f>
        <v>408182290511.82996</v>
      </c>
      <c r="G542" s="37">
        <v>160845049488.34</v>
      </c>
      <c r="H542" s="38"/>
      <c r="I542" s="37">
        <v>155435347033.14001</v>
      </c>
      <c r="J542" s="38"/>
      <c r="K542" s="38"/>
      <c r="L542" s="37">
        <v>131283378.75</v>
      </c>
      <c r="M542" s="37">
        <v>91770610611.600006</v>
      </c>
      <c r="N542" s="38"/>
      <c r="O542" s="36">
        <f>SUM(P542:Q542)</f>
        <v>315704952834.57001</v>
      </c>
      <c r="P542" s="37">
        <v>2650128149.6700001</v>
      </c>
      <c r="Q542" s="37">
        <v>313054824684.90002</v>
      </c>
      <c r="R542" s="36">
        <f>SUM(S542:Y542)</f>
        <v>5031206298222.1201</v>
      </c>
      <c r="S542" s="37">
        <v>1999185577455.1399</v>
      </c>
      <c r="T542" s="37">
        <v>470195644469.59003</v>
      </c>
      <c r="U542" s="37">
        <v>2307488829473.5898</v>
      </c>
      <c r="V542" s="37">
        <v>2444840207575.29</v>
      </c>
      <c r="W542" s="37">
        <v>31508325764.200001</v>
      </c>
      <c r="X542" s="37">
        <v>239497175509.26999</v>
      </c>
      <c r="Y542" s="37">
        <v>-2461509462024.96</v>
      </c>
      <c r="Z542" s="36">
        <f>SUM(AA542)</f>
        <v>0</v>
      </c>
      <c r="AA542" s="38"/>
      <c r="AB542" s="36">
        <f>SUM(AC542:AF542)</f>
        <v>347381518549.64001</v>
      </c>
      <c r="AC542" s="37">
        <v>537199294</v>
      </c>
      <c r="AD542" s="37">
        <v>17066460000</v>
      </c>
      <c r="AE542" s="37">
        <v>4092713024.8000002</v>
      </c>
      <c r="AF542" s="37">
        <v>325685146230.84003</v>
      </c>
      <c r="AG542" s="36">
        <f>SUM(AH542)</f>
        <v>0</v>
      </c>
      <c r="AH542" s="38"/>
      <c r="AI542" s="35">
        <f>AJ542+AQ542+AT542</f>
        <v>323430763629.60999</v>
      </c>
      <c r="AJ542" s="36">
        <f>SUM(AK542:AP542)</f>
        <v>323348463629.60999</v>
      </c>
      <c r="AK542" s="37">
        <v>20014293</v>
      </c>
      <c r="AL542" s="38"/>
      <c r="AM542" s="38"/>
      <c r="AN542" s="37">
        <v>1893653309.6099999</v>
      </c>
      <c r="AO542" s="37">
        <v>24579868935</v>
      </c>
      <c r="AP542" s="37">
        <v>296854927092</v>
      </c>
      <c r="AQ542" s="36">
        <f>SUM(AR542:AS542)</f>
        <v>82300000</v>
      </c>
      <c r="AR542" s="38"/>
      <c r="AS542" s="37">
        <v>82300000</v>
      </c>
      <c r="AT542" s="36">
        <f>AU542</f>
        <v>0</v>
      </c>
      <c r="AU542" s="37"/>
      <c r="AV542" s="35">
        <f>AW542</f>
        <v>5779044296488.5498</v>
      </c>
      <c r="AW542" s="36">
        <f>SUM(AX542:AY542)</f>
        <v>5779044296488.5498</v>
      </c>
      <c r="AX542" s="37">
        <v>5779044296488.5498</v>
      </c>
      <c r="AY542" s="38"/>
      <c r="AZ542" s="39">
        <f>E542-(AI542+AV542)</f>
        <v>0</v>
      </c>
    </row>
    <row r="543" spans="1:52" x14ac:dyDescent="0.25">
      <c r="A543" s="49" t="s">
        <v>1097</v>
      </c>
      <c r="B543" s="33" t="s">
        <v>1098</v>
      </c>
      <c r="C543" s="34" t="s">
        <v>1150</v>
      </c>
      <c r="D543" s="34" t="s">
        <v>1151</v>
      </c>
      <c r="E543" s="35">
        <f>F543+O543+R543+Z543+AB543+AG543</f>
        <v>3069862378665.6606</v>
      </c>
      <c r="F543" s="36">
        <f>SUM(G543:N543)</f>
        <v>115968674278.31</v>
      </c>
      <c r="G543" s="37">
        <v>53974367844.979996</v>
      </c>
      <c r="H543" s="38"/>
      <c r="I543" s="37">
        <v>16708586311.420002</v>
      </c>
      <c r="J543" s="38"/>
      <c r="K543" s="38"/>
      <c r="L543" s="37">
        <v>121250000</v>
      </c>
      <c r="M543" s="37">
        <v>45164470121.910004</v>
      </c>
      <c r="N543" s="38"/>
      <c r="O543" s="36">
        <f>SUM(P543:Q543)</f>
        <v>100100000000</v>
      </c>
      <c r="P543" s="38"/>
      <c r="Q543" s="37">
        <v>100100000000</v>
      </c>
      <c r="R543" s="36">
        <f>SUM(S543:Y543)</f>
        <v>2731489932493.9507</v>
      </c>
      <c r="S543" s="37">
        <v>279490275722.97998</v>
      </c>
      <c r="T543" s="37">
        <v>194836458240.07999</v>
      </c>
      <c r="U543" s="37">
        <v>1193101791062.6001</v>
      </c>
      <c r="V543" s="37">
        <v>1947067417098.7</v>
      </c>
      <c r="W543" s="37">
        <v>18640880518.720001</v>
      </c>
      <c r="X543" s="37">
        <v>103893425644.87</v>
      </c>
      <c r="Y543" s="37">
        <v>-1005540315794</v>
      </c>
      <c r="Z543" s="36">
        <f>SUM(AA543)</f>
        <v>0</v>
      </c>
      <c r="AA543" s="38"/>
      <c r="AB543" s="36">
        <f>SUM(AC543:AF543)</f>
        <v>122303771893.40001</v>
      </c>
      <c r="AC543" s="37">
        <v>22273527876.189999</v>
      </c>
      <c r="AD543" s="38"/>
      <c r="AE543" s="37">
        <v>6820784006</v>
      </c>
      <c r="AF543" s="37">
        <v>93209460011.210007</v>
      </c>
      <c r="AG543" s="36">
        <f>SUM(AH543)</f>
        <v>0</v>
      </c>
      <c r="AH543" s="38"/>
      <c r="AI543" s="35">
        <f>AJ543+AQ543+AT543</f>
        <v>19611330525.260002</v>
      </c>
      <c r="AJ543" s="36">
        <f>SUM(AK543:AP543)</f>
        <v>19611330525.260002</v>
      </c>
      <c r="AK543" s="38"/>
      <c r="AL543" s="38"/>
      <c r="AM543" s="38"/>
      <c r="AN543" s="37">
        <v>698297.26</v>
      </c>
      <c r="AO543" s="37">
        <v>11476264102</v>
      </c>
      <c r="AP543" s="37">
        <v>8134368126</v>
      </c>
      <c r="AQ543" s="36">
        <f>SUM(AR543:AS543)</f>
        <v>0</v>
      </c>
      <c r="AR543" s="38"/>
      <c r="AS543" s="38"/>
      <c r="AT543" s="36">
        <f>AU543</f>
        <v>0</v>
      </c>
      <c r="AU543" s="38"/>
      <c r="AV543" s="35">
        <f>AW543</f>
        <v>3050251048140.5</v>
      </c>
      <c r="AW543" s="36">
        <f>SUM(AX543:AY543)</f>
        <v>3050251048140.5</v>
      </c>
      <c r="AX543" s="37">
        <v>3050251048140.5</v>
      </c>
      <c r="AY543" s="38"/>
      <c r="AZ543" s="39">
        <f>E543-(AI543+AV543)</f>
        <v>-9.912109375E-2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C391-4162-4C9B-8CD4-26D3D469A17A}">
  <dimension ref="A1:BB543"/>
  <sheetViews>
    <sheetView workbookViewId="0">
      <selection activeCell="A2" sqref="A2"/>
    </sheetView>
  </sheetViews>
  <sheetFormatPr defaultRowHeight="15" x14ac:dyDescent="0.25"/>
  <sheetData>
    <row r="1" spans="1:54" x14ac:dyDescent="0.25">
      <c r="A1" s="51" t="s">
        <v>1099</v>
      </c>
      <c r="B1" s="52"/>
      <c r="C1" s="52"/>
      <c r="D1" s="52" t="s">
        <v>1100</v>
      </c>
      <c r="E1" s="53" t="s">
        <v>1101</v>
      </c>
      <c r="F1" s="54" t="s">
        <v>1102</v>
      </c>
      <c r="G1" s="55" t="s">
        <v>1103</v>
      </c>
      <c r="H1" s="55" t="s">
        <v>1104</v>
      </c>
      <c r="I1" s="55" t="s">
        <v>1105</v>
      </c>
      <c r="J1" s="55" t="s">
        <v>1106</v>
      </c>
      <c r="K1" s="55" t="s">
        <v>1107</v>
      </c>
      <c r="L1" s="55" t="s">
        <v>1108</v>
      </c>
      <c r="M1" s="55" t="s">
        <v>1109</v>
      </c>
      <c r="N1" s="55" t="s">
        <v>1110</v>
      </c>
      <c r="O1" s="54" t="s">
        <v>1111</v>
      </c>
      <c r="P1" s="55" t="s">
        <v>1112</v>
      </c>
      <c r="Q1" s="55" t="s">
        <v>1113</v>
      </c>
      <c r="R1" s="54" t="s">
        <v>1114</v>
      </c>
      <c r="S1" s="55" t="s">
        <v>1115</v>
      </c>
      <c r="T1" s="55" t="s">
        <v>1116</v>
      </c>
      <c r="U1" s="55" t="s">
        <v>1117</v>
      </c>
      <c r="V1" s="55" t="s">
        <v>1118</v>
      </c>
      <c r="W1" s="55" t="s">
        <v>1119</v>
      </c>
      <c r="X1" s="55" t="s">
        <v>1120</v>
      </c>
      <c r="Y1" s="55" t="s">
        <v>1121</v>
      </c>
      <c r="Z1" s="54" t="s">
        <v>1122</v>
      </c>
      <c r="AA1" s="55" t="s">
        <v>1123</v>
      </c>
      <c r="AB1" s="54" t="s">
        <v>1124</v>
      </c>
      <c r="AC1" s="55" t="s">
        <v>1125</v>
      </c>
      <c r="AD1" s="55" t="s">
        <v>1126</v>
      </c>
      <c r="AE1" s="55" t="s">
        <v>1127</v>
      </c>
      <c r="AF1" s="55" t="s">
        <v>1128</v>
      </c>
      <c r="AG1" s="54" t="s">
        <v>1129</v>
      </c>
      <c r="AH1" s="56" t="s">
        <v>1195</v>
      </c>
      <c r="AI1" s="53" t="s">
        <v>1131</v>
      </c>
      <c r="AJ1" s="54" t="s">
        <v>1132</v>
      </c>
      <c r="AK1" s="55" t="s">
        <v>1133</v>
      </c>
      <c r="AL1" s="55" t="s">
        <v>1134</v>
      </c>
      <c r="AM1" s="55" t="s">
        <v>1135</v>
      </c>
      <c r="AN1" s="55" t="s">
        <v>1136</v>
      </c>
      <c r="AO1" s="55" t="s">
        <v>1137</v>
      </c>
      <c r="AP1" s="55" t="s">
        <v>1138</v>
      </c>
      <c r="AQ1" s="54" t="s">
        <v>1139</v>
      </c>
      <c r="AR1" s="57" t="s">
        <v>1140</v>
      </c>
      <c r="AS1" s="57" t="s">
        <v>1141</v>
      </c>
      <c r="AT1" s="54" t="s">
        <v>1142</v>
      </c>
      <c r="AU1" s="56" t="s">
        <v>1196</v>
      </c>
      <c r="AV1" s="53" t="s">
        <v>1144</v>
      </c>
      <c r="AW1" s="54" t="s">
        <v>1145</v>
      </c>
      <c r="AX1" s="57" t="s">
        <v>1146</v>
      </c>
      <c r="AY1" s="57" t="s">
        <v>1147</v>
      </c>
      <c r="AZ1" s="54" t="s">
        <v>1197</v>
      </c>
      <c r="BA1" s="56" t="s">
        <v>1198</v>
      </c>
      <c r="BB1" s="31" t="s">
        <v>1148</v>
      </c>
    </row>
    <row r="2" spans="1:54" ht="30" x14ac:dyDescent="0.25">
      <c r="A2" s="58" t="s">
        <v>47</v>
      </c>
      <c r="B2" s="58" t="s">
        <v>1149</v>
      </c>
      <c r="C2" s="59" t="s">
        <v>1150</v>
      </c>
      <c r="D2" s="59" t="s">
        <v>1199</v>
      </c>
      <c r="E2" s="60">
        <f>F2+O2+R2+Z2+AB2+AG2</f>
        <v>30293837027323.25</v>
      </c>
      <c r="F2" s="61">
        <f>SUM(G2:N2)</f>
        <v>4703174170476.4102</v>
      </c>
      <c r="G2" s="62">
        <v>3973124797499.2998</v>
      </c>
      <c r="H2" s="62">
        <v>53825621.789999999</v>
      </c>
      <c r="I2" s="62">
        <v>124273733844.25</v>
      </c>
      <c r="J2" s="11"/>
      <c r="K2" s="11"/>
      <c r="L2" s="62">
        <v>3440814702.9200001</v>
      </c>
      <c r="M2" s="62">
        <v>602280998808.15002</v>
      </c>
      <c r="N2" s="11"/>
      <c r="O2" s="61">
        <f>SUM(P2:Q2)</f>
        <v>1592869162510.6001</v>
      </c>
      <c r="P2" s="11"/>
      <c r="Q2" s="62">
        <v>1592869162510.6001</v>
      </c>
      <c r="R2" s="61">
        <f>SUM(S2:Y2)</f>
        <v>18446505002719.813</v>
      </c>
      <c r="S2" s="62">
        <v>2936185931752.7998</v>
      </c>
      <c r="T2" s="62">
        <v>4337215141059</v>
      </c>
      <c r="U2" s="62">
        <v>6789986126555.2998</v>
      </c>
      <c r="V2" s="62">
        <v>13459106691223</v>
      </c>
      <c r="W2" s="62">
        <v>839875057814.70996</v>
      </c>
      <c r="X2" s="62">
        <v>1364315528269</v>
      </c>
      <c r="Y2" s="62">
        <v>-11280179473954</v>
      </c>
      <c r="Z2" s="61">
        <f>SUM(AA2)</f>
        <v>1244360989281</v>
      </c>
      <c r="AA2" s="62">
        <v>1244360989281</v>
      </c>
      <c r="AB2" s="61">
        <f>SUM(AC2:AF2)</f>
        <v>4306927702335.4302</v>
      </c>
      <c r="AC2" s="62">
        <v>25602396058.43</v>
      </c>
      <c r="AD2" s="62">
        <v>109476839363.8</v>
      </c>
      <c r="AE2" s="62">
        <v>4116809659.5</v>
      </c>
      <c r="AF2" s="62">
        <v>4167731657253.7002</v>
      </c>
      <c r="AG2" s="61">
        <f>SUM(AH2)</f>
        <v>0</v>
      </c>
      <c r="AH2" s="62"/>
      <c r="AI2" s="60">
        <f>AJ2+AQ2+AT2</f>
        <v>3037487998856.0103</v>
      </c>
      <c r="AJ2" s="61">
        <f>SUM(AK2:AP2)</f>
        <v>3037487998856.0103</v>
      </c>
      <c r="AK2" s="62">
        <v>337725258</v>
      </c>
      <c r="AL2" s="11"/>
      <c r="AM2" s="11"/>
      <c r="AN2" s="62">
        <v>2595633905910.6001</v>
      </c>
      <c r="AO2" s="62">
        <v>435662487189.40997</v>
      </c>
      <c r="AP2" s="62">
        <v>5853880498</v>
      </c>
      <c r="AQ2" s="61">
        <f>SUM(AR2:AS2)</f>
        <v>0</v>
      </c>
      <c r="AR2" s="11"/>
      <c r="AS2" s="11"/>
      <c r="AT2" s="61">
        <f>SUM(AU2)</f>
        <v>0</v>
      </c>
      <c r="AU2" s="11"/>
      <c r="AV2" s="60">
        <f>AW2+AZ2</f>
        <v>27256349028467</v>
      </c>
      <c r="AW2" s="61">
        <f>SUM(AX2:AY2)</f>
        <v>27256349028467</v>
      </c>
      <c r="AX2" s="62">
        <v>27256349028467</v>
      </c>
      <c r="AY2" s="11"/>
      <c r="AZ2" s="61">
        <f>SUM(BA2)</f>
        <v>0</v>
      </c>
      <c r="BA2" s="11"/>
      <c r="BB2" s="63">
        <f>E2-(AI2+AV2)</f>
        <v>0.23828125</v>
      </c>
    </row>
    <row r="3" spans="1:54" ht="45" x14ac:dyDescent="0.25">
      <c r="A3" s="58" t="s">
        <v>49</v>
      </c>
      <c r="B3" s="58" t="s">
        <v>50</v>
      </c>
      <c r="C3" s="59" t="s">
        <v>1150</v>
      </c>
      <c r="D3" s="59" t="s">
        <v>1199</v>
      </c>
      <c r="E3" s="60">
        <f>F3+O3+R3+Z3+AB3+AG3</f>
        <v>3395230093414.2207</v>
      </c>
      <c r="F3" s="61">
        <f>SUM(G3:N3)</f>
        <v>158305365277.23999</v>
      </c>
      <c r="G3" s="62">
        <v>114001587842.31</v>
      </c>
      <c r="H3" s="11"/>
      <c r="I3" s="62">
        <v>25039020973.789997</v>
      </c>
      <c r="J3" s="11"/>
      <c r="K3" s="11"/>
      <c r="L3" s="62">
        <v>177027178.08000001</v>
      </c>
      <c r="M3" s="62">
        <v>19087729283.060001</v>
      </c>
      <c r="N3" s="11"/>
      <c r="O3" s="61">
        <f>SUM(P3:Q3)</f>
        <v>42284033835</v>
      </c>
      <c r="P3" s="11"/>
      <c r="Q3" s="62">
        <v>42284033835</v>
      </c>
      <c r="R3" s="61">
        <f>SUM(S3:Y3)</f>
        <v>3192064064350.2305</v>
      </c>
      <c r="S3" s="62">
        <v>1033174264023</v>
      </c>
      <c r="T3" s="62">
        <v>462345748721.16998</v>
      </c>
      <c r="U3" s="62">
        <v>838975941054</v>
      </c>
      <c r="V3" s="62">
        <v>3322746714213</v>
      </c>
      <c r="W3" s="62">
        <v>49180686758.360001</v>
      </c>
      <c r="X3" s="62">
        <v>34434456791</v>
      </c>
      <c r="Y3" s="62">
        <v>-2548793747210.2998</v>
      </c>
      <c r="Z3" s="61">
        <f>SUM(AA3)</f>
        <v>0</v>
      </c>
      <c r="AA3" s="11"/>
      <c r="AB3" s="61">
        <f>SUM(AC3:AF3)</f>
        <v>2576629951.75</v>
      </c>
      <c r="AC3" s="62">
        <v>22400000</v>
      </c>
      <c r="AD3" s="11"/>
      <c r="AE3" s="62">
        <v>23920000</v>
      </c>
      <c r="AF3" s="62">
        <v>2530309951.75</v>
      </c>
      <c r="AG3" s="61">
        <f>SUM(AH3)</f>
        <v>0</v>
      </c>
      <c r="AH3" s="62"/>
      <c r="AI3" s="60">
        <f>AJ3+AQ3+AT3</f>
        <v>51675758020.019997</v>
      </c>
      <c r="AJ3" s="61">
        <f>SUM(AK3:AP3)</f>
        <v>51675758020.019997</v>
      </c>
      <c r="AK3" s="62">
        <v>267053936.78999999</v>
      </c>
      <c r="AL3" s="11"/>
      <c r="AM3" s="11"/>
      <c r="AN3" s="62">
        <v>892276512.60000002</v>
      </c>
      <c r="AO3" s="62">
        <v>44732824060.629997</v>
      </c>
      <c r="AP3" s="62">
        <v>5783603510</v>
      </c>
      <c r="AQ3" s="61">
        <f>SUM(AR3:AS3)</f>
        <v>0</v>
      </c>
      <c r="AR3" s="11"/>
      <c r="AS3" s="11"/>
      <c r="AT3" s="61">
        <f>SUM(AU3)</f>
        <v>0</v>
      </c>
      <c r="AU3" s="11"/>
      <c r="AV3" s="60">
        <f>AW3+AZ3</f>
        <v>3343554335394.2002</v>
      </c>
      <c r="AW3" s="61">
        <f>SUM(AX3:AY3)</f>
        <v>3343554335394.2002</v>
      </c>
      <c r="AX3" s="62">
        <v>3343554335394.2002</v>
      </c>
      <c r="AY3" s="11"/>
      <c r="AZ3" s="61">
        <f>SUM(BA3)</f>
        <v>0</v>
      </c>
      <c r="BA3" s="11"/>
      <c r="BB3" s="63">
        <f>E3-(AI3+AV3)</f>
        <v>0</v>
      </c>
    </row>
    <row r="4" spans="1:54" ht="45" x14ac:dyDescent="0.25">
      <c r="A4" s="58" t="s">
        <v>51</v>
      </c>
      <c r="B4" s="58" t="s">
        <v>52</v>
      </c>
      <c r="C4" s="59" t="s">
        <v>1152</v>
      </c>
      <c r="D4" s="59" t="s">
        <v>1199</v>
      </c>
      <c r="E4" s="60">
        <f>F4+O4+R4+Z4+AB4+AG4</f>
        <v>15598325875326.906</v>
      </c>
      <c r="F4" s="61">
        <f>SUM(G4:N4)</f>
        <v>518387185358.84998</v>
      </c>
      <c r="G4" s="62">
        <v>301534435537.10999</v>
      </c>
      <c r="H4" s="11"/>
      <c r="I4" s="62">
        <v>156845155686.47998</v>
      </c>
      <c r="J4" s="11"/>
      <c r="K4" s="11"/>
      <c r="L4" s="62">
        <v>638378271</v>
      </c>
      <c r="M4" s="62">
        <v>59369215864.259995</v>
      </c>
      <c r="N4" s="11"/>
      <c r="O4" s="61">
        <f>SUM(P4:Q4)</f>
        <v>443652695829.80994</v>
      </c>
      <c r="P4" s="62">
        <v>27258049932</v>
      </c>
      <c r="Q4" s="62">
        <v>416394645897.80994</v>
      </c>
      <c r="R4" s="61">
        <f>SUM(S4:Y4)</f>
        <v>10633771864486.566</v>
      </c>
      <c r="S4" s="62">
        <v>1781501714415</v>
      </c>
      <c r="T4" s="62">
        <v>1394717749484.9695</v>
      </c>
      <c r="U4" s="62">
        <v>3515578467847.5103</v>
      </c>
      <c r="V4" s="62">
        <v>6498512077991.0596</v>
      </c>
      <c r="W4" s="62">
        <v>2817084383480.6001</v>
      </c>
      <c r="X4" s="62">
        <v>62343574620</v>
      </c>
      <c r="Y4" s="62">
        <v>-5435966103352.5713</v>
      </c>
      <c r="Z4" s="61">
        <f>SUM(AA4)</f>
        <v>0</v>
      </c>
      <c r="AA4" s="11"/>
      <c r="AB4" s="61">
        <f>SUM(AC4:AF4)</f>
        <v>560478439977.88</v>
      </c>
      <c r="AC4" s="62">
        <v>1800000000</v>
      </c>
      <c r="AD4" s="11"/>
      <c r="AE4" s="62">
        <v>905657700</v>
      </c>
      <c r="AF4" s="62">
        <v>557772782277.88</v>
      </c>
      <c r="AG4" s="61">
        <f>SUM(AH4)</f>
        <v>3442035689673.7998</v>
      </c>
      <c r="AH4" s="62">
        <v>3442035689673.7998</v>
      </c>
      <c r="AI4" s="60">
        <f>AJ4+AQ4+AT4</f>
        <v>8452771061.1199999</v>
      </c>
      <c r="AJ4" s="61">
        <f>SUM(AK4:AP4)</f>
        <v>8452771061.1199999</v>
      </c>
      <c r="AK4" s="62">
        <v>399766824</v>
      </c>
      <c r="AL4" s="11"/>
      <c r="AM4" s="11"/>
      <c r="AN4" s="62">
        <v>352308078.99000001</v>
      </c>
      <c r="AO4" s="62">
        <v>402338280</v>
      </c>
      <c r="AP4" s="62">
        <v>7298357878.1300001</v>
      </c>
      <c r="AQ4" s="61">
        <f>SUM(AR4:AS4)</f>
        <v>0</v>
      </c>
      <c r="AR4" s="11"/>
      <c r="AS4" s="11"/>
      <c r="AT4" s="61">
        <f>SUM(AU4)</f>
        <v>0</v>
      </c>
      <c r="AU4" s="11"/>
      <c r="AV4" s="60">
        <f>AW4+AZ4</f>
        <v>15585646718735.139</v>
      </c>
      <c r="AW4" s="61">
        <f>SUM(AX4:AY4)</f>
        <v>15585646718735.139</v>
      </c>
      <c r="AX4" s="62">
        <v>15585646718735.139</v>
      </c>
      <c r="AY4" s="11"/>
      <c r="AZ4" s="61">
        <f>SUM(BA4)</f>
        <v>0</v>
      </c>
      <c r="BA4" s="11"/>
      <c r="BB4" s="63">
        <f>E4-(AI4+AV4)</f>
        <v>4226385530.6484375</v>
      </c>
    </row>
    <row r="5" spans="1:54" ht="45" x14ac:dyDescent="0.25">
      <c r="A5" s="58" t="s">
        <v>53</v>
      </c>
      <c r="B5" s="58" t="s">
        <v>54</v>
      </c>
      <c r="C5" s="59" t="s">
        <v>1152</v>
      </c>
      <c r="D5" s="59" t="s">
        <v>1199</v>
      </c>
      <c r="E5" s="60">
        <f>F5+O5+R5+Z5+AB5+AG5</f>
        <v>2674960728233.5498</v>
      </c>
      <c r="F5" s="61">
        <f>SUM(G5:N5)</f>
        <v>46742470455.540001</v>
      </c>
      <c r="G5" s="62">
        <v>5684113329.6399994</v>
      </c>
      <c r="H5" s="11"/>
      <c r="I5" s="62">
        <v>18156153829.690002</v>
      </c>
      <c r="J5" s="11"/>
      <c r="K5" s="11"/>
      <c r="L5" s="62">
        <v>250676941.21000001</v>
      </c>
      <c r="M5" s="62">
        <v>22651526355</v>
      </c>
      <c r="N5" s="11"/>
      <c r="O5" s="61">
        <f>SUM(P5:Q5)</f>
        <v>25000000000</v>
      </c>
      <c r="P5" s="11"/>
      <c r="Q5" s="62">
        <v>25000000000</v>
      </c>
      <c r="R5" s="61">
        <f>SUM(S5:Y5)</f>
        <v>2572551794450.0098</v>
      </c>
      <c r="S5" s="62">
        <v>461870333785.76001</v>
      </c>
      <c r="T5" s="62">
        <v>517239268013.45001</v>
      </c>
      <c r="U5" s="62">
        <v>1055947234929</v>
      </c>
      <c r="V5" s="62">
        <v>1694677284420.8</v>
      </c>
      <c r="W5" s="62">
        <v>45188685455</v>
      </c>
      <c r="X5" s="62">
        <v>59263154360</v>
      </c>
      <c r="Y5" s="62">
        <v>-1261634166514</v>
      </c>
      <c r="Z5" s="61">
        <f>SUM(AA5)</f>
        <v>0</v>
      </c>
      <c r="AA5" s="11"/>
      <c r="AB5" s="61">
        <f>SUM(AC5:AF5)</f>
        <v>30666463328</v>
      </c>
      <c r="AC5" s="62">
        <v>13796300</v>
      </c>
      <c r="AD5" s="11"/>
      <c r="AE5" s="62">
        <v>1558931770</v>
      </c>
      <c r="AF5" s="62">
        <v>29093735258</v>
      </c>
      <c r="AG5" s="61">
        <f>SUM(AH5)</f>
        <v>0</v>
      </c>
      <c r="AH5" s="62"/>
      <c r="AI5" s="60">
        <f>AJ5+AQ5+AT5</f>
        <v>23242847160.330002</v>
      </c>
      <c r="AJ5" s="61">
        <f>SUM(AK5:AP5)</f>
        <v>23242847160.330002</v>
      </c>
      <c r="AK5" s="62">
        <v>5007158913</v>
      </c>
      <c r="AL5" s="11"/>
      <c r="AM5" s="11"/>
      <c r="AN5" s="62">
        <v>194022269.33000001</v>
      </c>
      <c r="AO5" s="62">
        <v>18041665978</v>
      </c>
      <c r="AP5" s="11"/>
      <c r="AQ5" s="61">
        <f>SUM(AR5:AS5)</f>
        <v>0</v>
      </c>
      <c r="AR5" s="11"/>
      <c r="AS5" s="11"/>
      <c r="AT5" s="61">
        <f>SUM(AU5)</f>
        <v>0</v>
      </c>
      <c r="AU5" s="11"/>
      <c r="AV5" s="60">
        <f>AW5+AZ5</f>
        <v>2651717881073.21</v>
      </c>
      <c r="AW5" s="61">
        <f>SUM(AX5:AY5)</f>
        <v>2651717881073.21</v>
      </c>
      <c r="AX5" s="62">
        <v>2651717881073.21</v>
      </c>
      <c r="AY5" s="11"/>
      <c r="AZ5" s="61">
        <f>SUM(BA5)</f>
        <v>0</v>
      </c>
      <c r="BA5" s="11"/>
      <c r="BB5" s="63">
        <f>E5-(AI5+AV5)</f>
        <v>9.765625E-3</v>
      </c>
    </row>
    <row r="6" spans="1:54" ht="45" x14ac:dyDescent="0.25">
      <c r="A6" s="58" t="s">
        <v>55</v>
      </c>
      <c r="B6" s="58" t="s">
        <v>56</v>
      </c>
      <c r="C6" s="59" t="s">
        <v>1152</v>
      </c>
      <c r="D6" s="59" t="s">
        <v>1200</v>
      </c>
      <c r="E6" s="60">
        <f>F6+O6+R6+Z6+AB6+AG6</f>
        <v>1498334583654.8398</v>
      </c>
      <c r="F6" s="61">
        <f>SUM(G6:N6)</f>
        <v>67261313161.389999</v>
      </c>
      <c r="G6" s="62">
        <v>13646453244.4</v>
      </c>
      <c r="H6" s="11"/>
      <c r="I6" s="62">
        <v>14161218742.549999</v>
      </c>
      <c r="J6" s="11"/>
      <c r="K6" s="11"/>
      <c r="L6" s="11"/>
      <c r="M6" s="62">
        <v>39453641174.440002</v>
      </c>
      <c r="N6" s="11"/>
      <c r="O6" s="61">
        <f>SUM(P6:Q6)</f>
        <v>17840993771.419998</v>
      </c>
      <c r="P6" s="62">
        <v>4066134512</v>
      </c>
      <c r="Q6" s="62">
        <v>13774859259.42</v>
      </c>
      <c r="R6" s="61">
        <f>SUM(S6:Y6)</f>
        <v>1357844783122.1099</v>
      </c>
      <c r="S6" s="62">
        <v>131443194940</v>
      </c>
      <c r="T6" s="62">
        <v>423000372770.40997</v>
      </c>
      <c r="U6" s="62">
        <v>728918477433.46997</v>
      </c>
      <c r="V6" s="62">
        <v>994579165117</v>
      </c>
      <c r="W6" s="62">
        <v>9631105530</v>
      </c>
      <c r="X6" s="62">
        <v>8260470365</v>
      </c>
      <c r="Y6" s="62">
        <v>-937988003033.77002</v>
      </c>
      <c r="Z6" s="61">
        <f>SUM(AA6)</f>
        <v>0</v>
      </c>
      <c r="AA6" s="11"/>
      <c r="AB6" s="61">
        <f>SUM(AC6:AF6)</f>
        <v>55387493599.919998</v>
      </c>
      <c r="AC6" s="62">
        <v>13712000</v>
      </c>
      <c r="AD6" s="11"/>
      <c r="AE6" s="62">
        <v>4075057647</v>
      </c>
      <c r="AF6" s="62">
        <v>51298723952.919998</v>
      </c>
      <c r="AG6" s="61">
        <f>SUM(AH6)</f>
        <v>0</v>
      </c>
      <c r="AH6" s="62"/>
      <c r="AI6" s="60">
        <f>AJ6+AQ6+AT6</f>
        <v>7706372506.7299995</v>
      </c>
      <c r="AJ6" s="61">
        <f>SUM(AK6:AP6)</f>
        <v>7706372506.7299995</v>
      </c>
      <c r="AK6" s="11"/>
      <c r="AL6" s="11"/>
      <c r="AM6" s="62">
        <v>103949459.93000001</v>
      </c>
      <c r="AN6" s="62">
        <v>54000000</v>
      </c>
      <c r="AO6" s="62">
        <v>4110125357.5999999</v>
      </c>
      <c r="AP6" s="62">
        <v>3438297689.1999998</v>
      </c>
      <c r="AQ6" s="61">
        <f>SUM(AR6:AS6)</f>
        <v>0</v>
      </c>
      <c r="AR6" s="11"/>
      <c r="AS6" s="11"/>
      <c r="AT6" s="61">
        <f>SUM(AU6)</f>
        <v>0</v>
      </c>
      <c r="AU6" s="11"/>
      <c r="AV6" s="60">
        <f>AW6+AZ6</f>
        <v>1483549254888</v>
      </c>
      <c r="AW6" s="61">
        <f>SUM(AX6:AY6)</f>
        <v>1483549254888</v>
      </c>
      <c r="AX6" s="62">
        <v>1483549254888</v>
      </c>
      <c r="AY6" s="11"/>
      <c r="AZ6" s="61">
        <f>SUM(BA6)</f>
        <v>0</v>
      </c>
      <c r="BA6" s="11"/>
      <c r="BB6" s="63">
        <f>E6-(AI6+AV6)</f>
        <v>7078956260.1098633</v>
      </c>
    </row>
    <row r="7" spans="1:54" ht="45" x14ac:dyDescent="0.25">
      <c r="A7" s="58" t="s">
        <v>57</v>
      </c>
      <c r="B7" s="58" t="s">
        <v>58</v>
      </c>
      <c r="C7" s="59" t="s">
        <v>1152</v>
      </c>
      <c r="D7" s="59" t="s">
        <v>1200</v>
      </c>
      <c r="E7" s="60">
        <f>F7+O7+R7+Z7+AB7+AG7</f>
        <v>2642488693510.73</v>
      </c>
      <c r="F7" s="61">
        <f>SUM(G7:N7)</f>
        <v>97102059280.699997</v>
      </c>
      <c r="G7" s="62">
        <v>57862715107.849998</v>
      </c>
      <c r="H7" s="11"/>
      <c r="I7" s="62">
        <v>23049984449.039997</v>
      </c>
      <c r="J7" s="11"/>
      <c r="K7" s="11"/>
      <c r="L7" s="62">
        <v>435812628.81</v>
      </c>
      <c r="M7" s="62">
        <v>15753547095</v>
      </c>
      <c r="N7" s="11"/>
      <c r="O7" s="61">
        <f>SUM(P7:Q7)</f>
        <v>47126915467.529999</v>
      </c>
      <c r="P7" s="11"/>
      <c r="Q7" s="62">
        <v>47126915467.529999</v>
      </c>
      <c r="R7" s="61">
        <f>SUM(S7:Y7)</f>
        <v>2299557726269.5</v>
      </c>
      <c r="S7" s="62">
        <v>306792873456</v>
      </c>
      <c r="T7" s="62">
        <v>530024354511.95001</v>
      </c>
      <c r="U7" s="62">
        <v>879378735432</v>
      </c>
      <c r="V7" s="62">
        <v>2176921776105.95</v>
      </c>
      <c r="W7" s="62">
        <v>44019005466</v>
      </c>
      <c r="X7" s="62">
        <v>14567304669</v>
      </c>
      <c r="Y7" s="62">
        <v>-1652146323371.3999</v>
      </c>
      <c r="Z7" s="61">
        <f>SUM(AA7)</f>
        <v>0</v>
      </c>
      <c r="AA7" s="11"/>
      <c r="AB7" s="61">
        <f>SUM(AC7:AF7)</f>
        <v>198701992493</v>
      </c>
      <c r="AC7" s="62">
        <v>116950000</v>
      </c>
      <c r="AD7" s="11"/>
      <c r="AE7" s="62">
        <v>708466000</v>
      </c>
      <c r="AF7" s="62">
        <v>197876576493</v>
      </c>
      <c r="AG7" s="61">
        <f>SUM(AH7)</f>
        <v>0</v>
      </c>
      <c r="AH7" s="62"/>
      <c r="AI7" s="60">
        <f>AJ7+AQ7+AT7</f>
        <v>37442626597.5</v>
      </c>
      <c r="AJ7" s="61">
        <f>SUM(AK7:AP7)</f>
        <v>37442626597.5</v>
      </c>
      <c r="AK7" s="11"/>
      <c r="AL7" s="11"/>
      <c r="AM7" s="11"/>
      <c r="AN7" s="62">
        <v>372535579.5</v>
      </c>
      <c r="AO7" s="62">
        <v>6417885819</v>
      </c>
      <c r="AP7" s="62">
        <v>30652205199</v>
      </c>
      <c r="AQ7" s="61">
        <f>SUM(AR7:AS7)</f>
        <v>0</v>
      </c>
      <c r="AR7" s="11"/>
      <c r="AS7" s="11"/>
      <c r="AT7" s="61">
        <f>SUM(AU7)</f>
        <v>0</v>
      </c>
      <c r="AU7" s="11"/>
      <c r="AV7" s="60">
        <f>AW7+AZ7</f>
        <v>2605046066913.23</v>
      </c>
      <c r="AW7" s="61">
        <f>SUM(AX7:AY7)</f>
        <v>2605046066913.23</v>
      </c>
      <c r="AX7" s="62">
        <v>2605046066913.23</v>
      </c>
      <c r="AY7" s="11"/>
      <c r="AZ7" s="61">
        <f>SUM(BA7)</f>
        <v>0</v>
      </c>
      <c r="BA7" s="11"/>
      <c r="BB7" s="63">
        <f>E7-(AI7+AV7)</f>
        <v>0</v>
      </c>
    </row>
    <row r="8" spans="1:54" ht="45" x14ac:dyDescent="0.25">
      <c r="A8" s="58" t="s">
        <v>60</v>
      </c>
      <c r="B8" s="58" t="s">
        <v>61</v>
      </c>
      <c r="C8" s="59" t="s">
        <v>1152</v>
      </c>
      <c r="D8" s="59" t="s">
        <v>1199</v>
      </c>
      <c r="E8" s="60">
        <f>F8+O8+R8+Z8+AB8+AG8</f>
        <v>3296736173211.5996</v>
      </c>
      <c r="F8" s="61">
        <f>SUM(G8:N8)</f>
        <v>53389874737.75</v>
      </c>
      <c r="G8" s="62">
        <v>6436843740.8600006</v>
      </c>
      <c r="H8" s="11"/>
      <c r="I8" s="62">
        <v>30346484836.279999</v>
      </c>
      <c r="J8" s="11"/>
      <c r="K8" s="11"/>
      <c r="L8" s="11"/>
      <c r="M8" s="62">
        <v>16606546160.610001</v>
      </c>
      <c r="N8" s="11"/>
      <c r="O8" s="61">
        <f>SUM(P8:Q8)</f>
        <v>11065170000</v>
      </c>
      <c r="P8" s="62">
        <v>11065170000</v>
      </c>
      <c r="Q8" s="11"/>
      <c r="R8" s="61">
        <f>SUM(S8:Y8)</f>
        <v>3226739838379.8496</v>
      </c>
      <c r="S8" s="62">
        <v>512288924133</v>
      </c>
      <c r="T8" s="62">
        <v>358605278902.83002</v>
      </c>
      <c r="U8" s="62">
        <v>820794242452.73999</v>
      </c>
      <c r="V8" s="62">
        <v>2193811040899.8999</v>
      </c>
      <c r="W8" s="62">
        <v>21533063041.139999</v>
      </c>
      <c r="X8" s="62">
        <v>32697579993</v>
      </c>
      <c r="Y8" s="62">
        <v>-712990291042.76001</v>
      </c>
      <c r="Z8" s="61">
        <f>SUM(AA8)</f>
        <v>0</v>
      </c>
      <c r="AA8" s="11"/>
      <c r="AB8" s="61">
        <f>SUM(AC8:AF8)</f>
        <v>5541290094</v>
      </c>
      <c r="AC8" s="62">
        <v>2646810531</v>
      </c>
      <c r="AD8" s="11"/>
      <c r="AE8" s="62">
        <v>279727900</v>
      </c>
      <c r="AF8" s="62">
        <v>2614751663</v>
      </c>
      <c r="AG8" s="61">
        <f>SUM(AH8)</f>
        <v>0</v>
      </c>
      <c r="AH8" s="62"/>
      <c r="AI8" s="60">
        <f>AJ8+AQ8+AT8</f>
        <v>15587882107</v>
      </c>
      <c r="AJ8" s="61">
        <f>SUM(AK8:AP8)</f>
        <v>15587882107</v>
      </c>
      <c r="AK8" s="62">
        <v>9473691</v>
      </c>
      <c r="AL8" s="11"/>
      <c r="AM8" s="62">
        <v>15578408416</v>
      </c>
      <c r="AN8" s="11"/>
      <c r="AO8" s="11"/>
      <c r="AP8" s="11"/>
      <c r="AQ8" s="61">
        <f>SUM(AR8:AS8)</f>
        <v>0</v>
      </c>
      <c r="AR8" s="11"/>
      <c r="AS8" s="11"/>
      <c r="AT8" s="61">
        <f>SUM(AU8)</f>
        <v>0</v>
      </c>
      <c r="AU8" s="11"/>
      <c r="AV8" s="60">
        <f>AW8+AZ8</f>
        <v>3281148291104.2998</v>
      </c>
      <c r="AW8" s="61">
        <f>SUM(AX8:AY8)</f>
        <v>3281148291104.2998</v>
      </c>
      <c r="AX8" s="62">
        <v>3281148291104.2998</v>
      </c>
      <c r="AY8" s="11"/>
      <c r="AZ8" s="61">
        <f>SUM(BA8)</f>
        <v>0</v>
      </c>
      <c r="BA8" s="11"/>
      <c r="BB8" s="63">
        <f>E8-(AI8+AV8)</f>
        <v>0.2998046875</v>
      </c>
    </row>
    <row r="9" spans="1:54" ht="45" x14ac:dyDescent="0.25">
      <c r="A9" s="58" t="s">
        <v>62</v>
      </c>
      <c r="B9" s="58" t="s">
        <v>63</v>
      </c>
      <c r="C9" s="59" t="s">
        <v>1152</v>
      </c>
      <c r="D9" s="59" t="s">
        <v>1199</v>
      </c>
      <c r="E9" s="60">
        <f>F9+O9+R9+Z9+AB9+AG9</f>
        <v>3297148211291.6343</v>
      </c>
      <c r="F9" s="61">
        <f>SUM(G9:N9)</f>
        <v>140602078029.34</v>
      </c>
      <c r="G9" s="62">
        <v>89923491245.659988</v>
      </c>
      <c r="H9" s="11"/>
      <c r="I9" s="62">
        <v>22646159134.610001</v>
      </c>
      <c r="J9" s="11"/>
      <c r="K9" s="11"/>
      <c r="L9" s="62">
        <v>265495003.88999999</v>
      </c>
      <c r="M9" s="62">
        <v>27766932645.18</v>
      </c>
      <c r="N9" s="11"/>
      <c r="O9" s="61">
        <f>SUM(P9:Q9)</f>
        <v>21006892657.139999</v>
      </c>
      <c r="P9" s="11"/>
      <c r="Q9" s="62">
        <v>21006892657.139999</v>
      </c>
      <c r="R9" s="61">
        <f>SUM(S9:Y9)</f>
        <v>3003543404943.7041</v>
      </c>
      <c r="S9" s="62">
        <v>546195573615.76001</v>
      </c>
      <c r="T9" s="62">
        <v>522811152271.29999</v>
      </c>
      <c r="U9" s="62">
        <v>1264719801924.8848</v>
      </c>
      <c r="V9" s="62">
        <v>1962073752983.1599</v>
      </c>
      <c r="W9" s="62">
        <v>45101159737</v>
      </c>
      <c r="X9" s="62">
        <v>127811684061.81</v>
      </c>
      <c r="Y9" s="62">
        <v>-1465169719650.21</v>
      </c>
      <c r="Z9" s="61">
        <f>SUM(AA9)</f>
        <v>0</v>
      </c>
      <c r="AA9" s="11"/>
      <c r="AB9" s="61">
        <f>SUM(AC9:AF9)</f>
        <v>131995835661.45001</v>
      </c>
      <c r="AC9" s="62">
        <v>107322623227.16</v>
      </c>
      <c r="AD9" s="11"/>
      <c r="AE9" s="62">
        <v>1443099845</v>
      </c>
      <c r="AF9" s="62">
        <v>23230112589.290001</v>
      </c>
      <c r="AG9" s="61">
        <f>SUM(AH9)</f>
        <v>0</v>
      </c>
      <c r="AH9" s="62"/>
      <c r="AI9" s="60">
        <f>AJ9+AQ9+AT9</f>
        <v>115481850510.29001</v>
      </c>
      <c r="AJ9" s="61">
        <f>SUM(AK9:AP9)</f>
        <v>95936615700.26001</v>
      </c>
      <c r="AK9" s="11"/>
      <c r="AL9" s="62">
        <v>12287933779.35</v>
      </c>
      <c r="AM9" s="62">
        <v>56871668659.709999</v>
      </c>
      <c r="AN9" s="62">
        <v>51670133</v>
      </c>
      <c r="AO9" s="62">
        <v>12380726092.77</v>
      </c>
      <c r="AP9" s="62">
        <v>14344617035.43</v>
      </c>
      <c r="AQ9" s="61">
        <f>SUM(AR9:AS9)</f>
        <v>19545234810.029999</v>
      </c>
      <c r="AR9" s="62">
        <v>5390392656</v>
      </c>
      <c r="AS9" s="62">
        <v>14154842154.030001</v>
      </c>
      <c r="AT9" s="61">
        <f>SUM(AU9)</f>
        <v>0</v>
      </c>
      <c r="AU9" s="62"/>
      <c r="AV9" s="60">
        <f>AW9+AZ9</f>
        <v>3181666360781.3447</v>
      </c>
      <c r="AW9" s="61">
        <f>SUM(AX9:AY9)</f>
        <v>3181666360781.3447</v>
      </c>
      <c r="AX9" s="62">
        <v>3181666360781.3447</v>
      </c>
      <c r="AY9" s="11"/>
      <c r="AZ9" s="61">
        <f>SUM(BA9)</f>
        <v>0</v>
      </c>
      <c r="BA9" s="11"/>
      <c r="BB9" s="63">
        <f>E9-(AI9+AV9)</f>
        <v>0</v>
      </c>
    </row>
    <row r="10" spans="1:54" ht="45" x14ac:dyDescent="0.25">
      <c r="A10" s="58" t="s">
        <v>64</v>
      </c>
      <c r="B10" s="58" t="s">
        <v>65</v>
      </c>
      <c r="C10" s="59" t="s">
        <v>1152</v>
      </c>
      <c r="D10" s="59" t="s">
        <v>1199</v>
      </c>
      <c r="E10" s="60">
        <f>F10+O10+R10+Z10+AB10+AG10</f>
        <v>4694189912074.7803</v>
      </c>
      <c r="F10" s="61">
        <f>SUM(G10:N10)</f>
        <v>149744820763.88</v>
      </c>
      <c r="G10" s="62">
        <v>78769434230.789993</v>
      </c>
      <c r="H10" s="11"/>
      <c r="I10" s="62">
        <v>42003741910.309998</v>
      </c>
      <c r="J10" s="11"/>
      <c r="K10" s="11"/>
      <c r="L10" s="62">
        <v>332216559.02999997</v>
      </c>
      <c r="M10" s="62">
        <v>28639428063.75</v>
      </c>
      <c r="N10" s="11"/>
      <c r="O10" s="61">
        <f>SUM(P10:Q10)</f>
        <v>189155053934.60001</v>
      </c>
      <c r="P10" s="62">
        <v>11168954079.6</v>
      </c>
      <c r="Q10" s="62">
        <v>177986099855</v>
      </c>
      <c r="R10" s="61">
        <f>SUM(S10:Y10)</f>
        <v>4228952045912.3003</v>
      </c>
      <c r="S10" s="62">
        <v>1674882734582.3</v>
      </c>
      <c r="T10" s="62">
        <v>718961467738.60999</v>
      </c>
      <c r="U10" s="62">
        <v>1615756141896.5</v>
      </c>
      <c r="V10" s="62">
        <v>2574192482265.8999</v>
      </c>
      <c r="W10" s="62">
        <v>46467114095</v>
      </c>
      <c r="X10" s="62">
        <v>19970763766.889999</v>
      </c>
      <c r="Y10" s="62">
        <v>-2421278658432.8999</v>
      </c>
      <c r="Z10" s="61">
        <f>SUM(AA10)</f>
        <v>0</v>
      </c>
      <c r="AA10" s="11"/>
      <c r="AB10" s="61">
        <f>SUM(AC10:AF10)</f>
        <v>126337991464</v>
      </c>
      <c r="AC10" s="62">
        <v>3384746792</v>
      </c>
      <c r="AD10" s="11"/>
      <c r="AE10" s="62">
        <v>1589123600</v>
      </c>
      <c r="AF10" s="62">
        <v>121364121072</v>
      </c>
      <c r="AG10" s="61">
        <f>SUM(AH10)</f>
        <v>0</v>
      </c>
      <c r="AH10" s="62"/>
      <c r="AI10" s="60">
        <f>AJ10+AQ10+AT10</f>
        <v>52147701469</v>
      </c>
      <c r="AJ10" s="61">
        <f>SUM(AK10:AP10)</f>
        <v>45282006187</v>
      </c>
      <c r="AK10" s="11"/>
      <c r="AL10" s="11"/>
      <c r="AM10" s="11"/>
      <c r="AN10" s="62">
        <v>1755086873</v>
      </c>
      <c r="AO10" s="62">
        <v>39692887635</v>
      </c>
      <c r="AP10" s="62">
        <v>3834031679</v>
      </c>
      <c r="AQ10" s="61">
        <f>SUM(AR10:AS10)</f>
        <v>6865695282</v>
      </c>
      <c r="AR10" s="11"/>
      <c r="AS10" s="62">
        <v>6865695282</v>
      </c>
      <c r="AT10" s="61">
        <f>SUM(AU10)</f>
        <v>0</v>
      </c>
      <c r="AU10" s="62"/>
      <c r="AV10" s="60">
        <f>AW10+AZ10</f>
        <v>6107959185005.7998</v>
      </c>
      <c r="AW10" s="61">
        <f>SUM(AX10:AY10)</f>
        <v>6107959185005.7998</v>
      </c>
      <c r="AX10" s="62">
        <v>6107959185005.7998</v>
      </c>
      <c r="AY10" s="11"/>
      <c r="AZ10" s="61">
        <f>SUM(BA10)</f>
        <v>0</v>
      </c>
      <c r="BA10" s="11"/>
      <c r="BB10" s="63">
        <f>E10-(AI10+AV10)</f>
        <v>-1465916974400.0195</v>
      </c>
    </row>
    <row r="11" spans="1:54" ht="30" x14ac:dyDescent="0.25">
      <c r="A11" s="58" t="s">
        <v>66</v>
      </c>
      <c r="B11" s="58" t="s">
        <v>67</v>
      </c>
      <c r="C11" s="59" t="s">
        <v>1152</v>
      </c>
      <c r="D11" s="59" t="s">
        <v>1199</v>
      </c>
      <c r="E11" s="60">
        <f>F11+O11+R11+Z11+AB11+AG11</f>
        <v>3269871809410.1396</v>
      </c>
      <c r="F11" s="61">
        <f>SUM(G11:N11)</f>
        <v>117252555039.06999</v>
      </c>
      <c r="G11" s="62">
        <v>75137815984.499985</v>
      </c>
      <c r="H11" s="11"/>
      <c r="I11" s="62">
        <v>23492659190.650002</v>
      </c>
      <c r="J11" s="11"/>
      <c r="K11" s="11"/>
      <c r="L11" s="62">
        <v>134462643.65000001</v>
      </c>
      <c r="M11" s="62">
        <v>18487617220.27</v>
      </c>
      <c r="N11" s="11"/>
      <c r="O11" s="61">
        <f>SUM(P11:Q11)</f>
        <v>51622425580.779999</v>
      </c>
      <c r="P11" s="11"/>
      <c r="Q11" s="62">
        <v>51622425580.779999</v>
      </c>
      <c r="R11" s="61">
        <f>SUM(S11:Y11)</f>
        <v>2371433781945.7397</v>
      </c>
      <c r="S11" s="62">
        <v>511199390128.34003</v>
      </c>
      <c r="T11" s="62">
        <v>416522202121.04999</v>
      </c>
      <c r="U11" s="62">
        <v>844982039211.62</v>
      </c>
      <c r="V11" s="62">
        <v>1621295382080.3999</v>
      </c>
      <c r="W11" s="62">
        <v>32761443777.650002</v>
      </c>
      <c r="X11" s="62">
        <v>45090547768.779999</v>
      </c>
      <c r="Y11" s="62">
        <v>-1100417223142.1001</v>
      </c>
      <c r="Z11" s="61">
        <f>SUM(AA11)</f>
        <v>0</v>
      </c>
      <c r="AA11" s="11"/>
      <c r="AB11" s="61">
        <f>SUM(AC11:AF11)</f>
        <v>729563046844.55005</v>
      </c>
      <c r="AC11" s="62">
        <v>7910026030</v>
      </c>
      <c r="AD11" s="62">
        <v>23724703411</v>
      </c>
      <c r="AE11" s="62">
        <v>4456645670</v>
      </c>
      <c r="AF11" s="62">
        <v>693471671733.55005</v>
      </c>
      <c r="AG11" s="61">
        <f>SUM(AH11)</f>
        <v>0</v>
      </c>
      <c r="AH11" s="62"/>
      <c r="AI11" s="60">
        <f>AJ11+AQ11+AT11</f>
        <v>66091637063.399994</v>
      </c>
      <c r="AJ11" s="61">
        <f>SUM(AK11:AP11)</f>
        <v>59276332927.399994</v>
      </c>
      <c r="AK11" s="62">
        <v>25418998096.029999</v>
      </c>
      <c r="AL11" s="11"/>
      <c r="AM11" s="11"/>
      <c r="AN11" s="62">
        <v>195223281.16999999</v>
      </c>
      <c r="AO11" s="62">
        <v>25189225118</v>
      </c>
      <c r="AP11" s="62">
        <v>8472886432.1999998</v>
      </c>
      <c r="AQ11" s="61">
        <f>SUM(AR11:AS11)</f>
        <v>6815304136</v>
      </c>
      <c r="AR11" s="11"/>
      <c r="AS11" s="62">
        <v>6815304136</v>
      </c>
      <c r="AT11" s="61">
        <f>SUM(AU11)</f>
        <v>0</v>
      </c>
      <c r="AU11" s="62"/>
      <c r="AV11" s="60">
        <f>AW11+AZ11</f>
        <v>3203780172346.7998</v>
      </c>
      <c r="AW11" s="61">
        <f>SUM(AX11:AY11)</f>
        <v>3203780172346.7998</v>
      </c>
      <c r="AX11" s="62">
        <v>3203780172346.7998</v>
      </c>
      <c r="AY11" s="11"/>
      <c r="AZ11" s="61">
        <f>SUM(BA11)</f>
        <v>0</v>
      </c>
      <c r="BA11" s="11"/>
      <c r="BB11" s="63">
        <f>E11-(AI11+AV11)</f>
        <v>-6.005859375E-2</v>
      </c>
    </row>
    <row r="12" spans="1:54" ht="30" x14ac:dyDescent="0.25">
      <c r="A12" s="58" t="s">
        <v>68</v>
      </c>
      <c r="B12" s="58" t="s">
        <v>69</v>
      </c>
      <c r="C12" s="59" t="s">
        <v>1150</v>
      </c>
      <c r="D12" s="59" t="s">
        <v>1199</v>
      </c>
      <c r="E12" s="60">
        <f>F12+O12+R12+Z12+AB12+AG12</f>
        <v>3718983909323.4434</v>
      </c>
      <c r="F12" s="61">
        <f>SUM(G12:N12)</f>
        <v>204484709655.07993</v>
      </c>
      <c r="G12" s="62">
        <v>137889462316.93002</v>
      </c>
      <c r="H12" s="11"/>
      <c r="I12" s="62">
        <v>37120122936.150002</v>
      </c>
      <c r="J12" s="11"/>
      <c r="K12" s="11"/>
      <c r="L12" s="11"/>
      <c r="M12" s="62">
        <v>29475124401.999901</v>
      </c>
      <c r="N12" s="11"/>
      <c r="O12" s="61">
        <f>SUM(P12:Q12)</f>
        <v>59055241056</v>
      </c>
      <c r="P12" s="11"/>
      <c r="Q12" s="62">
        <v>59055241056</v>
      </c>
      <c r="R12" s="61">
        <f>SUM(S12:Y12)</f>
        <v>3355074523049.3633</v>
      </c>
      <c r="S12" s="62">
        <v>838587781965</v>
      </c>
      <c r="T12" s="62">
        <v>629997150639.71997</v>
      </c>
      <c r="U12" s="62">
        <v>1289732808327.3899</v>
      </c>
      <c r="V12" s="62">
        <v>1578635908472.51</v>
      </c>
      <c r="W12" s="62">
        <v>71787918843.823502</v>
      </c>
      <c r="X12" s="62">
        <v>155988811731</v>
      </c>
      <c r="Y12" s="62">
        <v>-1209655856930.0801</v>
      </c>
      <c r="Z12" s="61">
        <f>SUM(AA12)</f>
        <v>0</v>
      </c>
      <c r="AA12" s="11"/>
      <c r="AB12" s="61">
        <f>SUM(AC12:AF12)</f>
        <v>100369435563</v>
      </c>
      <c r="AC12" s="11"/>
      <c r="AD12" s="11"/>
      <c r="AE12" s="62">
        <v>10150199257</v>
      </c>
      <c r="AF12" s="62">
        <v>90219236306</v>
      </c>
      <c r="AG12" s="61">
        <f>SUM(AH12)</f>
        <v>0</v>
      </c>
      <c r="AH12" s="62"/>
      <c r="AI12" s="60">
        <f>AJ12+AQ12+AT12</f>
        <v>39547682622.43</v>
      </c>
      <c r="AJ12" s="61">
        <f>SUM(AK12:AP12)</f>
        <v>39547682622.43</v>
      </c>
      <c r="AK12" s="11"/>
      <c r="AL12" s="11"/>
      <c r="AM12" s="11"/>
      <c r="AN12" s="62">
        <v>94480582.719999999</v>
      </c>
      <c r="AO12" s="62">
        <v>39453202039.709999</v>
      </c>
      <c r="AP12" s="11"/>
      <c r="AQ12" s="61">
        <f>SUM(AR12:AS12)</f>
        <v>0</v>
      </c>
      <c r="AR12" s="11"/>
      <c r="AS12" s="11"/>
      <c r="AT12" s="61">
        <f>SUM(AU12)</f>
        <v>0</v>
      </c>
      <c r="AU12" s="11"/>
      <c r="AV12" s="60">
        <f>AW12+AZ12</f>
        <v>3679436226701.0132</v>
      </c>
      <c r="AW12" s="61">
        <f>SUM(AX12:AY12)</f>
        <v>3679436226701.0132</v>
      </c>
      <c r="AX12" s="62">
        <v>3679436226701.0132</v>
      </c>
      <c r="AY12" s="11"/>
      <c r="AZ12" s="61">
        <f>SUM(BA12)</f>
        <v>0</v>
      </c>
      <c r="BA12" s="11"/>
      <c r="BB12" s="63">
        <f>E12-(AI12+AV12)</f>
        <v>0</v>
      </c>
    </row>
    <row r="13" spans="1:54" ht="45" x14ac:dyDescent="0.25">
      <c r="A13" s="58" t="s">
        <v>70</v>
      </c>
      <c r="B13" s="58" t="s">
        <v>71</v>
      </c>
      <c r="C13" s="59" t="s">
        <v>1150</v>
      </c>
      <c r="D13" s="59" t="s">
        <v>1200</v>
      </c>
      <c r="E13" s="60">
        <f>F13+O13+R13+Z13+AB13+AG13</f>
        <v>1678123633373.1899</v>
      </c>
      <c r="F13" s="61">
        <f>SUM(G13:N13)</f>
        <v>130461064810.78999</v>
      </c>
      <c r="G13" s="62">
        <v>95662310399.539993</v>
      </c>
      <c r="H13" s="11"/>
      <c r="I13" s="62">
        <v>12469681018.469999</v>
      </c>
      <c r="J13" s="11"/>
      <c r="K13" s="11"/>
      <c r="L13" s="62">
        <v>7916666.6399999997</v>
      </c>
      <c r="M13" s="62">
        <v>22321156726.139999</v>
      </c>
      <c r="N13" s="11"/>
      <c r="O13" s="61">
        <f>SUM(P13:Q13)</f>
        <v>106394584186.42999</v>
      </c>
      <c r="P13" s="11"/>
      <c r="Q13" s="62">
        <v>106394584186.42999</v>
      </c>
      <c r="R13" s="61">
        <f>SUM(S13:Y13)</f>
        <v>1418599689733.97</v>
      </c>
      <c r="S13" s="62">
        <v>92703572180.479996</v>
      </c>
      <c r="T13" s="62">
        <v>366107242326.65002</v>
      </c>
      <c r="U13" s="62">
        <v>676077189416.15002</v>
      </c>
      <c r="V13" s="62">
        <v>911922532753.59998</v>
      </c>
      <c r="W13" s="62">
        <v>16905474522</v>
      </c>
      <c r="X13" s="62">
        <v>92242790831.300003</v>
      </c>
      <c r="Y13" s="62">
        <v>-737359112296.20996</v>
      </c>
      <c r="Z13" s="61">
        <f>SUM(AA13)</f>
        <v>0</v>
      </c>
      <c r="AA13" s="11"/>
      <c r="AB13" s="61">
        <f>SUM(AC13:AF13)</f>
        <v>22668294642</v>
      </c>
      <c r="AC13" s="62">
        <v>26838000</v>
      </c>
      <c r="AD13" s="11"/>
      <c r="AE13" s="62">
        <v>191719270</v>
      </c>
      <c r="AF13" s="62">
        <v>22449737372</v>
      </c>
      <c r="AG13" s="61">
        <f>SUM(AH13)</f>
        <v>0</v>
      </c>
      <c r="AH13" s="62"/>
      <c r="AI13" s="60">
        <f>AJ13+AQ13+AT13</f>
        <v>6032979296</v>
      </c>
      <c r="AJ13" s="61">
        <f>SUM(AK13:AP13)</f>
        <v>6032979296</v>
      </c>
      <c r="AK13" s="62">
        <v>17600</v>
      </c>
      <c r="AL13" s="11"/>
      <c r="AM13" s="11"/>
      <c r="AN13" s="62">
        <v>141956525</v>
      </c>
      <c r="AO13" s="62">
        <v>5891005171</v>
      </c>
      <c r="AP13" s="11"/>
      <c r="AQ13" s="61">
        <f>SUM(AR13:AS13)</f>
        <v>0</v>
      </c>
      <c r="AR13" s="11"/>
      <c r="AS13" s="11"/>
      <c r="AT13" s="61">
        <f>SUM(AU13)</f>
        <v>0</v>
      </c>
      <c r="AU13" s="11"/>
      <c r="AV13" s="60">
        <f>AW13+AZ13</f>
        <v>1672090654077.2</v>
      </c>
      <c r="AW13" s="61">
        <f>SUM(AX13:AY13)</f>
        <v>1672090654077.2</v>
      </c>
      <c r="AX13" s="62">
        <v>1672090654077.2</v>
      </c>
      <c r="AY13" s="11"/>
      <c r="AZ13" s="61">
        <f>SUM(BA13)</f>
        <v>0</v>
      </c>
      <c r="BA13" s="11"/>
      <c r="BB13" s="63">
        <f>E13-(AI13+AV13)</f>
        <v>-1.0009765625E-2</v>
      </c>
    </row>
    <row r="14" spans="1:54" ht="45" x14ac:dyDescent="0.25">
      <c r="A14" s="58" t="s">
        <v>72</v>
      </c>
      <c r="B14" s="58" t="s">
        <v>73</v>
      </c>
      <c r="C14" s="59" t="s">
        <v>1152</v>
      </c>
      <c r="D14" s="59" t="s">
        <v>1199</v>
      </c>
      <c r="E14" s="60">
        <f>F14+O14+R14+Z14+AB14+AG14</f>
        <v>5158461448031.1104</v>
      </c>
      <c r="F14" s="61">
        <f>SUM(G14:N14)</f>
        <v>77028658171.440002</v>
      </c>
      <c r="G14" s="62">
        <v>19349907594.461998</v>
      </c>
      <c r="H14" s="11"/>
      <c r="I14" s="62">
        <v>41736477379.880005</v>
      </c>
      <c r="J14" s="11"/>
      <c r="K14" s="11"/>
      <c r="L14" s="62">
        <v>310349178.51999998</v>
      </c>
      <c r="M14" s="62">
        <v>15631924018.577999</v>
      </c>
      <c r="N14" s="11"/>
      <c r="O14" s="61">
        <f>SUM(P14:Q14)</f>
        <v>164010632929.07001</v>
      </c>
      <c r="P14" s="62">
        <v>3440350913</v>
      </c>
      <c r="Q14" s="62">
        <v>160570282016.07001</v>
      </c>
      <c r="R14" s="61">
        <f>SUM(S14:Y14)</f>
        <v>4705340675794.8105</v>
      </c>
      <c r="S14" s="62">
        <v>3262025354520</v>
      </c>
      <c r="T14" s="62">
        <v>556262704927.78003</v>
      </c>
      <c r="U14" s="62">
        <v>1125255068978.26</v>
      </c>
      <c r="V14" s="62">
        <v>1559548801046</v>
      </c>
      <c r="W14" s="62">
        <v>26404458001</v>
      </c>
      <c r="X14" s="62">
        <v>57198554829</v>
      </c>
      <c r="Y14" s="62">
        <v>-1881354266507.23</v>
      </c>
      <c r="Z14" s="61">
        <f>SUM(AA14)</f>
        <v>0</v>
      </c>
      <c r="AA14" s="11"/>
      <c r="AB14" s="61">
        <f>SUM(AC14:AF14)</f>
        <v>212081481135.78998</v>
      </c>
      <c r="AC14" s="62">
        <v>89500000</v>
      </c>
      <c r="AD14" s="62">
        <v>85829990783.979996</v>
      </c>
      <c r="AE14" s="62">
        <v>524200823.19999981</v>
      </c>
      <c r="AF14" s="62">
        <v>125637789528.61</v>
      </c>
      <c r="AG14" s="61">
        <f>SUM(AH14)</f>
        <v>0</v>
      </c>
      <c r="AH14" s="62"/>
      <c r="AI14" s="60">
        <f>AJ14+AQ14+AT14</f>
        <v>154611224113.08002</v>
      </c>
      <c r="AJ14" s="61">
        <f>SUM(AK14:AP14)</f>
        <v>102466216142.08</v>
      </c>
      <c r="AK14" s="62">
        <v>460196551.61000001</v>
      </c>
      <c r="AL14" s="62">
        <v>268322885.75</v>
      </c>
      <c r="AM14" s="11"/>
      <c r="AN14" s="62">
        <v>2354558332.9699998</v>
      </c>
      <c r="AO14" s="62">
        <v>99383138371.75</v>
      </c>
      <c r="AP14" s="11"/>
      <c r="AQ14" s="61">
        <f>SUM(AR14:AS14)</f>
        <v>52145007971</v>
      </c>
      <c r="AR14" s="62">
        <v>52145007971</v>
      </c>
      <c r="AS14" s="11"/>
      <c r="AT14" s="61">
        <f>SUM(AU14)</f>
        <v>0</v>
      </c>
      <c r="AU14" s="11"/>
      <c r="AV14" s="60">
        <f>AW14+AZ14</f>
        <v>5003850223918</v>
      </c>
      <c r="AW14" s="61">
        <f>SUM(AX14:AY14)</f>
        <v>5003850223918</v>
      </c>
      <c r="AX14" s="62">
        <v>5003850223918</v>
      </c>
      <c r="AY14" s="11"/>
      <c r="AZ14" s="61">
        <f>SUM(BA14)</f>
        <v>0</v>
      </c>
      <c r="BA14" s="11"/>
      <c r="BB14" s="63">
        <f>E14-(AI14+AV14)</f>
        <v>3.02734375E-2</v>
      </c>
    </row>
    <row r="15" spans="1:54" ht="30" x14ac:dyDescent="0.25">
      <c r="A15" s="58" t="s">
        <v>74</v>
      </c>
      <c r="B15" s="58" t="s">
        <v>75</v>
      </c>
      <c r="C15" s="59" t="s">
        <v>1152</v>
      </c>
      <c r="D15" s="59" t="s">
        <v>1199</v>
      </c>
      <c r="E15" s="60">
        <f>F15+O15+R15+Z15+AB15+AG15</f>
        <v>1482371168660.6885</v>
      </c>
      <c r="F15" s="61">
        <f>SUM(G15:N15)</f>
        <v>140570363699.22559</v>
      </c>
      <c r="G15" s="62">
        <v>118518171222.4856</v>
      </c>
      <c r="H15" s="11"/>
      <c r="I15" s="62">
        <v>9651990839.3699989</v>
      </c>
      <c r="J15" s="11"/>
      <c r="K15" s="11"/>
      <c r="L15" s="11"/>
      <c r="M15" s="62">
        <v>12400201637.370001</v>
      </c>
      <c r="N15" s="11"/>
      <c r="O15" s="61">
        <f>SUM(P15:Q15)</f>
        <v>23346678599</v>
      </c>
      <c r="P15" s="11"/>
      <c r="Q15" s="62">
        <v>23346678599</v>
      </c>
      <c r="R15" s="61">
        <f>SUM(S15:Y15)</f>
        <v>1269737947129.833</v>
      </c>
      <c r="S15" s="62">
        <v>316179958968.16998</v>
      </c>
      <c r="T15" s="62">
        <v>358257032854.39001</v>
      </c>
      <c r="U15" s="62">
        <v>561969177086.9989</v>
      </c>
      <c r="V15" s="62">
        <v>1439385049116.2339</v>
      </c>
      <c r="W15" s="62">
        <v>16106005979</v>
      </c>
      <c r="X15" s="62">
        <v>106063684169.23</v>
      </c>
      <c r="Y15" s="62">
        <v>-1528222961044.1899</v>
      </c>
      <c r="Z15" s="61">
        <f>SUM(AA15)</f>
        <v>0</v>
      </c>
      <c r="AA15" s="11"/>
      <c r="AB15" s="61">
        <f>SUM(AC15:AF15)</f>
        <v>48716179232.629997</v>
      </c>
      <c r="AC15" s="11"/>
      <c r="AD15" s="62">
        <v>2787007219.8299999</v>
      </c>
      <c r="AE15" s="62">
        <v>77449358.670000002</v>
      </c>
      <c r="AF15" s="62">
        <v>45851722654.129997</v>
      </c>
      <c r="AG15" s="61">
        <f>SUM(AH15)</f>
        <v>0</v>
      </c>
      <c r="AH15" s="62"/>
      <c r="AI15" s="60">
        <f>AJ15+AQ15+AT15</f>
        <v>5152903489.7151003</v>
      </c>
      <c r="AJ15" s="61">
        <f>SUM(AK15:AP15)</f>
        <v>5152903489.7151003</v>
      </c>
      <c r="AK15" s="62">
        <v>1740363479</v>
      </c>
      <c r="AL15" s="11"/>
      <c r="AM15" s="11"/>
      <c r="AN15" s="62">
        <v>126298208.34</v>
      </c>
      <c r="AO15" s="62">
        <v>3256241802.3800001</v>
      </c>
      <c r="AP15" s="62">
        <v>29999999.995099999</v>
      </c>
      <c r="AQ15" s="61">
        <f>SUM(AR15:AS15)</f>
        <v>0</v>
      </c>
      <c r="AR15" s="11"/>
      <c r="AS15" s="11"/>
      <c r="AT15" s="61">
        <f>SUM(AU15)</f>
        <v>0</v>
      </c>
      <c r="AU15" s="11"/>
      <c r="AV15" s="60">
        <f>AW15+AZ15</f>
        <v>1468926382809.9734</v>
      </c>
      <c r="AW15" s="61">
        <f>SUM(AX15:AY15)</f>
        <v>1468926382809.9734</v>
      </c>
      <c r="AX15" s="62">
        <v>1468926382809.9734</v>
      </c>
      <c r="AY15" s="11"/>
      <c r="AZ15" s="61">
        <f>SUM(BA15)</f>
        <v>0</v>
      </c>
      <c r="BA15" s="11"/>
      <c r="BB15" s="63">
        <f>E15-(AI15+AV15)</f>
        <v>8291882361</v>
      </c>
    </row>
    <row r="16" spans="1:54" ht="30" x14ac:dyDescent="0.25">
      <c r="A16" s="58" t="s">
        <v>76</v>
      </c>
      <c r="B16" s="58" t="s">
        <v>77</v>
      </c>
      <c r="C16" s="59" t="s">
        <v>1150</v>
      </c>
      <c r="D16" s="59" t="s">
        <v>1199</v>
      </c>
      <c r="E16" s="60">
        <f>F16+O16+R16+Z16+AB16+AG16</f>
        <v>1906260617984.9507</v>
      </c>
      <c r="F16" s="61">
        <f>SUM(G16:N16)</f>
        <v>49718068932.250999</v>
      </c>
      <c r="G16" s="62">
        <v>17184801293.530998</v>
      </c>
      <c r="H16" s="11"/>
      <c r="I16" s="62">
        <v>21825432330.09</v>
      </c>
      <c r="J16" s="11"/>
      <c r="K16" s="11"/>
      <c r="L16" s="62">
        <v>211645689.84999999</v>
      </c>
      <c r="M16" s="62">
        <v>10496189618.780001</v>
      </c>
      <c r="N16" s="11"/>
      <c r="O16" s="61">
        <f>SUM(P16:Q16)</f>
        <v>32220987376.939999</v>
      </c>
      <c r="P16" s="11"/>
      <c r="Q16" s="62">
        <v>32220987376.939999</v>
      </c>
      <c r="R16" s="61">
        <f>SUM(S16:Y16)</f>
        <v>1689773944504.0298</v>
      </c>
      <c r="S16" s="62">
        <v>409955405923</v>
      </c>
      <c r="T16" s="62">
        <v>479195825465.46002</v>
      </c>
      <c r="U16" s="62">
        <v>606595150134.45996</v>
      </c>
      <c r="V16" s="62">
        <v>1038619632182.8</v>
      </c>
      <c r="W16" s="62">
        <v>36122092358</v>
      </c>
      <c r="X16" s="62">
        <v>34813894518</v>
      </c>
      <c r="Y16" s="62">
        <v>-915528056077.68994</v>
      </c>
      <c r="Z16" s="61">
        <f>SUM(AA16)</f>
        <v>0</v>
      </c>
      <c r="AA16" s="11"/>
      <c r="AB16" s="61">
        <f>SUM(AC16:AF16)</f>
        <v>134547617171.73001</v>
      </c>
      <c r="AC16" s="62">
        <v>39090552107</v>
      </c>
      <c r="AD16" s="62">
        <v>52872270221</v>
      </c>
      <c r="AE16" s="62">
        <v>1364047071</v>
      </c>
      <c r="AF16" s="62">
        <v>41220747772.730003</v>
      </c>
      <c r="AG16" s="61">
        <f>SUM(AH16)</f>
        <v>0</v>
      </c>
      <c r="AH16" s="62"/>
      <c r="AI16" s="60">
        <f>AJ16+AQ16+AT16</f>
        <v>17892134422.799999</v>
      </c>
      <c r="AJ16" s="61">
        <f>SUM(AK16:AP16)</f>
        <v>17892134422.799999</v>
      </c>
      <c r="AK16" s="62">
        <v>82386489</v>
      </c>
      <c r="AL16" s="11"/>
      <c r="AM16" s="11"/>
      <c r="AN16" s="62">
        <v>312541560.5</v>
      </c>
      <c r="AO16" s="62">
        <v>16960636373.299999</v>
      </c>
      <c r="AP16" s="62">
        <v>536570000</v>
      </c>
      <c r="AQ16" s="61">
        <f>SUM(AR16:AS16)</f>
        <v>0</v>
      </c>
      <c r="AR16" s="11"/>
      <c r="AS16" s="11"/>
      <c r="AT16" s="61">
        <f>SUM(AU16)</f>
        <v>0</v>
      </c>
      <c r="AU16" s="11"/>
      <c r="AV16" s="60">
        <f>AW16+AZ16</f>
        <v>1888368483562.1001</v>
      </c>
      <c r="AW16" s="61">
        <f>SUM(AX16:AY16)</f>
        <v>1888368483562.1001</v>
      </c>
      <c r="AX16" s="62">
        <v>1888368483562.1001</v>
      </c>
      <c r="AY16" s="11"/>
      <c r="AZ16" s="61">
        <f>SUM(BA16)</f>
        <v>0</v>
      </c>
      <c r="BA16" s="11"/>
      <c r="BB16" s="63">
        <f>E16-(AI16+AV16)</f>
        <v>5.0537109375E-2</v>
      </c>
    </row>
    <row r="17" spans="1:54" ht="45" x14ac:dyDescent="0.25">
      <c r="A17" s="58" t="s">
        <v>78</v>
      </c>
      <c r="B17" s="58" t="s">
        <v>79</v>
      </c>
      <c r="C17" s="59" t="s">
        <v>1152</v>
      </c>
      <c r="D17" s="59" t="s">
        <v>1200</v>
      </c>
      <c r="E17" s="60">
        <f>F17+O17+R17+Z17+AB17+AG17</f>
        <v>1950181640698.3462</v>
      </c>
      <c r="F17" s="61">
        <f>SUM(G17:N17)</f>
        <v>90577269576.580017</v>
      </c>
      <c r="G17" s="62">
        <v>42060940059.970001</v>
      </c>
      <c r="H17" s="11"/>
      <c r="I17" s="62">
        <v>20477189298.100002</v>
      </c>
      <c r="J17" s="11"/>
      <c r="K17" s="11"/>
      <c r="L17" s="62">
        <v>376197464.14999998</v>
      </c>
      <c r="M17" s="62">
        <v>27662942754.360001</v>
      </c>
      <c r="N17" s="11"/>
      <c r="O17" s="61">
        <f>SUM(P17:Q17)</f>
        <v>23315741521</v>
      </c>
      <c r="P17" s="62">
        <v>124500000</v>
      </c>
      <c r="Q17" s="62">
        <v>23191241521</v>
      </c>
      <c r="R17" s="61">
        <f>SUM(S17:Y17)</f>
        <v>1796197608550.7661</v>
      </c>
      <c r="S17" s="62">
        <v>606547036587.38</v>
      </c>
      <c r="T17" s="62">
        <v>282540868967.28003</v>
      </c>
      <c r="U17" s="62">
        <v>575619755254.13</v>
      </c>
      <c r="V17" s="62">
        <v>1080043453748</v>
      </c>
      <c r="W17" s="62">
        <v>14300667519</v>
      </c>
      <c r="X17" s="62">
        <v>53840245000</v>
      </c>
      <c r="Y17" s="62">
        <v>-816694418525.02405</v>
      </c>
      <c r="Z17" s="61">
        <f>SUM(AA17)</f>
        <v>0</v>
      </c>
      <c r="AA17" s="11"/>
      <c r="AB17" s="61">
        <f>SUM(AC17:AF17)</f>
        <v>40091021050</v>
      </c>
      <c r="AC17" s="11"/>
      <c r="AD17" s="11"/>
      <c r="AE17" s="62">
        <v>320133180</v>
      </c>
      <c r="AF17" s="62">
        <v>39770887870</v>
      </c>
      <c r="AG17" s="61">
        <f>SUM(AH17)</f>
        <v>0</v>
      </c>
      <c r="AH17" s="62"/>
      <c r="AI17" s="60">
        <f>AJ17+AQ17+AT17</f>
        <v>44902677742.510002</v>
      </c>
      <c r="AJ17" s="61">
        <f>SUM(AK17:AP17)</f>
        <v>44902677742.510002</v>
      </c>
      <c r="AK17" s="62">
        <v>15272727</v>
      </c>
      <c r="AL17" s="11"/>
      <c r="AM17" s="11"/>
      <c r="AN17" s="62">
        <v>302681843.27999997</v>
      </c>
      <c r="AO17" s="62">
        <v>44584723172.230003</v>
      </c>
      <c r="AP17" s="11"/>
      <c r="AQ17" s="61">
        <f>SUM(AR17:AS17)</f>
        <v>0</v>
      </c>
      <c r="AR17" s="11"/>
      <c r="AS17" s="11"/>
      <c r="AT17" s="61">
        <f>SUM(AU17)</f>
        <v>0</v>
      </c>
      <c r="AU17" s="11"/>
      <c r="AV17" s="60">
        <f>AW17+AZ17</f>
        <v>1905278962955.8359</v>
      </c>
      <c r="AW17" s="61">
        <f>SUM(AX17:AY17)</f>
        <v>1905278962955.8359</v>
      </c>
      <c r="AX17" s="62">
        <v>1905278962955.8359</v>
      </c>
      <c r="AY17" s="11"/>
      <c r="AZ17" s="61">
        <f>SUM(BA17)</f>
        <v>0</v>
      </c>
      <c r="BA17" s="11"/>
      <c r="BB17" s="63">
        <f>E17-(AI17+AV17)</f>
        <v>0</v>
      </c>
    </row>
    <row r="18" spans="1:54" ht="45" x14ac:dyDescent="0.25">
      <c r="A18" s="58" t="s">
        <v>80</v>
      </c>
      <c r="B18" s="58" t="s">
        <v>81</v>
      </c>
      <c r="C18" s="59" t="s">
        <v>1150</v>
      </c>
      <c r="D18" s="59" t="s">
        <v>1199</v>
      </c>
      <c r="E18" s="60">
        <f>F18+O18+R18+Z18+AB18+AG18</f>
        <v>2072618464192.0403</v>
      </c>
      <c r="F18" s="61">
        <f>SUM(G18:N18)</f>
        <v>31900593288.93</v>
      </c>
      <c r="G18" s="62">
        <v>3578263199.3299999</v>
      </c>
      <c r="H18" s="62">
        <v>512500000</v>
      </c>
      <c r="I18" s="62">
        <v>11750295681.41</v>
      </c>
      <c r="J18" s="11"/>
      <c r="K18" s="11"/>
      <c r="L18" s="62">
        <v>196280366.65000001</v>
      </c>
      <c r="M18" s="62">
        <v>15863254041.540001</v>
      </c>
      <c r="N18" s="11"/>
      <c r="O18" s="61">
        <f>SUM(P18:Q18)</f>
        <v>66465600573.269997</v>
      </c>
      <c r="P18" s="11"/>
      <c r="Q18" s="62">
        <v>66465600573.269997</v>
      </c>
      <c r="R18" s="61">
        <f>SUM(S18:Y18)</f>
        <v>1948922047304.2402</v>
      </c>
      <c r="S18" s="62">
        <v>302319917431.97998</v>
      </c>
      <c r="T18" s="62">
        <v>410067638856.33002</v>
      </c>
      <c r="U18" s="62">
        <v>811857047534.19995</v>
      </c>
      <c r="V18" s="62">
        <v>1546262194758.8</v>
      </c>
      <c r="W18" s="62">
        <v>24463562234.43</v>
      </c>
      <c r="X18" s="62">
        <v>8115155362</v>
      </c>
      <c r="Y18" s="62">
        <v>-1154163468873.5</v>
      </c>
      <c r="Z18" s="61">
        <f>SUM(AA18)</f>
        <v>0</v>
      </c>
      <c r="AA18" s="11"/>
      <c r="AB18" s="61">
        <f>SUM(AC18:AF18)</f>
        <v>25330223025.600002</v>
      </c>
      <c r="AC18" s="62">
        <v>18069777540</v>
      </c>
      <c r="AD18" s="11"/>
      <c r="AE18" s="62">
        <v>5391586847.6099997</v>
      </c>
      <c r="AF18" s="62">
        <v>1868858637.99</v>
      </c>
      <c r="AG18" s="61">
        <f>SUM(AH18)</f>
        <v>0</v>
      </c>
      <c r="AH18" s="62"/>
      <c r="AI18" s="60">
        <f>AJ18+AQ18+AT18</f>
        <v>23332978673</v>
      </c>
      <c r="AJ18" s="61">
        <f>SUM(AK18:AP18)</f>
        <v>23332978673</v>
      </c>
      <c r="AK18" s="62">
        <v>20807751</v>
      </c>
      <c r="AL18" s="11"/>
      <c r="AM18" s="11"/>
      <c r="AN18" s="62">
        <v>22712229</v>
      </c>
      <c r="AO18" s="62">
        <v>23289458693</v>
      </c>
      <c r="AP18" s="11"/>
      <c r="AQ18" s="61">
        <f>SUM(AR18:AS18)</f>
        <v>0</v>
      </c>
      <c r="AR18" s="11"/>
      <c r="AS18" s="11"/>
      <c r="AT18" s="61">
        <f>SUM(AU18)</f>
        <v>0</v>
      </c>
      <c r="AU18" s="11"/>
      <c r="AV18" s="60">
        <f>AW18+AZ18</f>
        <v>2049285485519.1001</v>
      </c>
      <c r="AW18" s="61">
        <f>SUM(AX18:AY18)</f>
        <v>2049285485519.1001</v>
      </c>
      <c r="AX18" s="62">
        <v>2049285485519.1001</v>
      </c>
      <c r="AY18" s="11"/>
      <c r="AZ18" s="61">
        <f>SUM(BA18)</f>
        <v>0</v>
      </c>
      <c r="BA18" s="11"/>
      <c r="BB18" s="63">
        <f>E18-(AI18+AV18)</f>
        <v>-5.9814453125E-2</v>
      </c>
    </row>
    <row r="19" spans="1:54" ht="60" x14ac:dyDescent="0.25">
      <c r="A19" s="58" t="s">
        <v>82</v>
      </c>
      <c r="B19" s="58" t="s">
        <v>83</v>
      </c>
      <c r="C19" s="59" t="s">
        <v>1152</v>
      </c>
      <c r="D19" s="59" t="s">
        <v>1199</v>
      </c>
      <c r="E19" s="60">
        <f>F19+O19+R19+Z19+AB19+AG19</f>
        <v>2007933720899.6304</v>
      </c>
      <c r="F19" s="61">
        <f>SUM(G19:N19)</f>
        <v>156684438248.94</v>
      </c>
      <c r="G19" s="62">
        <v>119906340123.28</v>
      </c>
      <c r="H19" s="11"/>
      <c r="I19" s="62">
        <v>15312410909.860001</v>
      </c>
      <c r="J19" s="11"/>
      <c r="K19" s="11"/>
      <c r="L19" s="62">
        <v>474158865</v>
      </c>
      <c r="M19" s="62">
        <v>20991528350.799999</v>
      </c>
      <c r="N19" s="11"/>
      <c r="O19" s="61">
        <f>SUM(P19:Q19)</f>
        <v>14917092926</v>
      </c>
      <c r="P19" s="62">
        <v>25000000</v>
      </c>
      <c r="Q19" s="62">
        <v>14892092926</v>
      </c>
      <c r="R19" s="61">
        <f>SUM(S19:Y19)</f>
        <v>1803541500509.4204</v>
      </c>
      <c r="S19" s="62">
        <v>172179451778</v>
      </c>
      <c r="T19" s="62">
        <v>387525412412.32001</v>
      </c>
      <c r="U19" s="62">
        <v>733036809762</v>
      </c>
      <c r="V19" s="62">
        <v>1387150077174</v>
      </c>
      <c r="W19" s="62">
        <v>34552174362.620003</v>
      </c>
      <c r="X19" s="62">
        <v>42325004041</v>
      </c>
      <c r="Y19" s="62">
        <v>-953227429020.52002</v>
      </c>
      <c r="Z19" s="61">
        <f>SUM(AA19)</f>
        <v>0</v>
      </c>
      <c r="AA19" s="11"/>
      <c r="AB19" s="61">
        <f>SUM(AC19:AF19)</f>
        <v>32790689215.27</v>
      </c>
      <c r="AC19" s="62">
        <v>1036190752</v>
      </c>
      <c r="AD19" s="11"/>
      <c r="AE19" s="62">
        <v>5494298461.7700005</v>
      </c>
      <c r="AF19" s="62">
        <v>26260200001.5</v>
      </c>
      <c r="AG19" s="61">
        <f>SUM(AH19)</f>
        <v>0</v>
      </c>
      <c r="AH19" s="62"/>
      <c r="AI19" s="60">
        <f>AJ19+AQ19+AT19</f>
        <v>17331795759.59</v>
      </c>
      <c r="AJ19" s="61">
        <f>SUM(AK19:AP19)</f>
        <v>17331795759.59</v>
      </c>
      <c r="AK19" s="62">
        <v>3552553069</v>
      </c>
      <c r="AL19" s="11"/>
      <c r="AM19" s="11"/>
      <c r="AN19" s="62">
        <v>82646810</v>
      </c>
      <c r="AO19" s="62">
        <v>13696595880.59</v>
      </c>
      <c r="AP19" s="11"/>
      <c r="AQ19" s="61">
        <f>SUM(AR19:AS19)</f>
        <v>0</v>
      </c>
      <c r="AR19" s="11"/>
      <c r="AS19" s="11"/>
      <c r="AT19" s="61">
        <f>SUM(AU19)</f>
        <v>0</v>
      </c>
      <c r="AU19" s="11"/>
      <c r="AV19" s="60">
        <f>AW19+AZ19</f>
        <v>1990601925140</v>
      </c>
      <c r="AW19" s="61">
        <f>SUM(AX19:AY19)</f>
        <v>1990601925140</v>
      </c>
      <c r="AX19" s="62">
        <v>1990601925140</v>
      </c>
      <c r="AY19" s="11"/>
      <c r="AZ19" s="61">
        <f>SUM(BA19)</f>
        <v>0</v>
      </c>
      <c r="BA19" s="11"/>
      <c r="BB19" s="63">
        <f>E19-(AI19+AV19)</f>
        <v>4.0283203125E-2</v>
      </c>
    </row>
    <row r="20" spans="1:54" ht="45" x14ac:dyDescent="0.25">
      <c r="A20" s="58" t="s">
        <v>84</v>
      </c>
      <c r="B20" s="58" t="s">
        <v>85</v>
      </c>
      <c r="C20" s="59" t="s">
        <v>1152</v>
      </c>
      <c r="D20" s="59" t="s">
        <v>1199</v>
      </c>
      <c r="E20" s="60">
        <f>F20+O20+R20+Z20+AB20+AG20</f>
        <v>2384851541451.1948</v>
      </c>
      <c r="F20" s="61">
        <f>SUM(G20:N20)</f>
        <v>76618092374.095001</v>
      </c>
      <c r="G20" s="62">
        <v>53619525841.334999</v>
      </c>
      <c r="H20" s="11"/>
      <c r="I20" s="62">
        <v>11848767189.83</v>
      </c>
      <c r="J20" s="11"/>
      <c r="K20" s="11"/>
      <c r="L20" s="62">
        <v>81910102.049999997</v>
      </c>
      <c r="M20" s="62">
        <v>11067889240.879999</v>
      </c>
      <c r="N20" s="11"/>
      <c r="O20" s="61">
        <f>SUM(P20:Q20)</f>
        <v>38783750000</v>
      </c>
      <c r="P20" s="11"/>
      <c r="Q20" s="62">
        <v>38783750000</v>
      </c>
      <c r="R20" s="61">
        <f>SUM(S20:Y20)</f>
        <v>2265874453922.4297</v>
      </c>
      <c r="S20" s="62">
        <v>212323092453.41</v>
      </c>
      <c r="T20" s="62">
        <v>351305485547.10999</v>
      </c>
      <c r="U20" s="62">
        <v>754664847780.20996</v>
      </c>
      <c r="V20" s="62">
        <v>1297862773368.7</v>
      </c>
      <c r="W20" s="62">
        <v>35612494943</v>
      </c>
      <c r="X20" s="62">
        <v>168295035857.01001</v>
      </c>
      <c r="Y20" s="62">
        <v>-554189276027.01001</v>
      </c>
      <c r="Z20" s="61">
        <f>SUM(AA20)</f>
        <v>0</v>
      </c>
      <c r="AA20" s="11"/>
      <c r="AB20" s="61">
        <f>SUM(AC20:AF20)</f>
        <v>3575245154.6700001</v>
      </c>
      <c r="AC20" s="11"/>
      <c r="AD20" s="62">
        <v>983376893</v>
      </c>
      <c r="AE20" s="62">
        <v>2223078895</v>
      </c>
      <c r="AF20" s="62">
        <v>368789366.67000002</v>
      </c>
      <c r="AG20" s="61">
        <f>SUM(AH20)</f>
        <v>0</v>
      </c>
      <c r="AH20" s="62"/>
      <c r="AI20" s="60">
        <f>AJ20+AQ20+AT20</f>
        <v>3742108378.3499999</v>
      </c>
      <c r="AJ20" s="61">
        <f>SUM(AK20:AP20)</f>
        <v>3742108378.3499999</v>
      </c>
      <c r="AK20" s="62">
        <v>1216384623</v>
      </c>
      <c r="AL20" s="11"/>
      <c r="AM20" s="11"/>
      <c r="AN20" s="62">
        <v>95065794.349999994</v>
      </c>
      <c r="AO20" s="62">
        <v>2418630799</v>
      </c>
      <c r="AP20" s="62">
        <v>12027162</v>
      </c>
      <c r="AQ20" s="61">
        <f>SUM(AR20:AS20)</f>
        <v>0</v>
      </c>
      <c r="AR20" s="11"/>
      <c r="AS20" s="11"/>
      <c r="AT20" s="61">
        <f>SUM(AU20)</f>
        <v>0</v>
      </c>
      <c r="AU20" s="11"/>
      <c r="AV20" s="60">
        <f>AW20+AZ20</f>
        <v>2381109433072.7998</v>
      </c>
      <c r="AW20" s="61">
        <f>SUM(AX20:AY20)</f>
        <v>2381109433072.7998</v>
      </c>
      <c r="AX20" s="62">
        <v>2381109433072.7998</v>
      </c>
      <c r="AY20" s="11"/>
      <c r="AZ20" s="61">
        <f>SUM(BA20)</f>
        <v>0</v>
      </c>
      <c r="BA20" s="11"/>
      <c r="BB20" s="63">
        <f>E20-(AI20+AV20)</f>
        <v>4.4921875E-2</v>
      </c>
    </row>
    <row r="21" spans="1:54" ht="45" x14ac:dyDescent="0.25">
      <c r="A21" s="58" t="s">
        <v>86</v>
      </c>
      <c r="B21" s="58" t="s">
        <v>87</v>
      </c>
      <c r="C21" s="59" t="s">
        <v>1150</v>
      </c>
      <c r="D21" s="59" t="s">
        <v>1200</v>
      </c>
      <c r="E21" s="60">
        <f>F21+O21+R21+Z21+AB21+AG21</f>
        <v>2121831684978.5298</v>
      </c>
      <c r="F21" s="61">
        <f>SUM(G21:N21)</f>
        <v>52766778400.880005</v>
      </c>
      <c r="G21" s="62">
        <v>16782796316.34</v>
      </c>
      <c r="H21" s="11"/>
      <c r="I21" s="62">
        <v>24983076614.700001</v>
      </c>
      <c r="J21" s="11"/>
      <c r="K21" s="11"/>
      <c r="L21" s="62">
        <v>62796313.149999999</v>
      </c>
      <c r="M21" s="62">
        <v>10938109156.690001</v>
      </c>
      <c r="N21" s="11"/>
      <c r="O21" s="61">
        <f>SUM(P21:Q21)</f>
        <v>11750000000</v>
      </c>
      <c r="P21" s="11"/>
      <c r="Q21" s="62">
        <v>11750000000</v>
      </c>
      <c r="R21" s="61">
        <f>SUM(S21:Y21)</f>
        <v>2028950347242</v>
      </c>
      <c r="S21" s="62">
        <v>181822569588</v>
      </c>
      <c r="T21" s="62">
        <v>406127059953</v>
      </c>
      <c r="U21" s="62">
        <v>952420251321</v>
      </c>
      <c r="V21" s="62">
        <v>1295095927380</v>
      </c>
      <c r="W21" s="62">
        <v>47707570502</v>
      </c>
      <c r="X21" s="62">
        <v>135762825159</v>
      </c>
      <c r="Y21" s="62">
        <v>-989985856661</v>
      </c>
      <c r="Z21" s="61">
        <f>SUM(AA21)</f>
        <v>0</v>
      </c>
      <c r="AA21" s="11"/>
      <c r="AB21" s="61">
        <f>SUM(AC21:AF21)</f>
        <v>28364559335.650002</v>
      </c>
      <c r="AC21" s="62">
        <v>184845786</v>
      </c>
      <c r="AD21" s="11"/>
      <c r="AE21" s="62">
        <v>450040800</v>
      </c>
      <c r="AF21" s="62">
        <v>27729672749.650002</v>
      </c>
      <c r="AG21" s="61">
        <f>SUM(AH21)</f>
        <v>0</v>
      </c>
      <c r="AH21" s="62"/>
      <c r="AI21" s="60">
        <f>AJ21+AQ21+AT21</f>
        <v>45943981281.099998</v>
      </c>
      <c r="AJ21" s="61">
        <f>SUM(AK21:AP21)</f>
        <v>45943981281.099998</v>
      </c>
      <c r="AK21" s="62">
        <v>45777714367.099998</v>
      </c>
      <c r="AL21" s="11"/>
      <c r="AM21" s="11"/>
      <c r="AN21" s="62">
        <v>29166667</v>
      </c>
      <c r="AO21" s="62">
        <v>137100247</v>
      </c>
      <c r="AP21" s="11"/>
      <c r="AQ21" s="61">
        <f>SUM(AR21:AS21)</f>
        <v>0</v>
      </c>
      <c r="AR21" s="11"/>
      <c r="AS21" s="11"/>
      <c r="AT21" s="61">
        <f>SUM(AU21)</f>
        <v>0</v>
      </c>
      <c r="AU21" s="11"/>
      <c r="AV21" s="60">
        <f>AW21+AZ21</f>
        <v>2075887703697.4299</v>
      </c>
      <c r="AW21" s="61">
        <f>SUM(AX21:AY21)</f>
        <v>2075887703697.4299</v>
      </c>
      <c r="AX21" s="62">
        <v>2075887703697.4299</v>
      </c>
      <c r="AY21" s="11"/>
      <c r="AZ21" s="61">
        <f>SUM(BA21)</f>
        <v>0</v>
      </c>
      <c r="BA21" s="11"/>
      <c r="BB21" s="63">
        <f>E21-(AI21+AV21)</f>
        <v>0</v>
      </c>
    </row>
    <row r="22" spans="1:54" ht="45" x14ac:dyDescent="0.25">
      <c r="A22" s="58" t="s">
        <v>88</v>
      </c>
      <c r="B22" s="58" t="s">
        <v>89</v>
      </c>
      <c r="C22" s="59" t="s">
        <v>1150</v>
      </c>
      <c r="D22" s="59" t="s">
        <v>1200</v>
      </c>
      <c r="E22" s="60">
        <f>F22+O22+R22+Z22+AB22+AG22</f>
        <v>2581274216900.3853</v>
      </c>
      <c r="F22" s="61">
        <f>SUM(G22:N22)</f>
        <v>73827134131.074997</v>
      </c>
      <c r="G22" s="62">
        <v>24787310069.310001</v>
      </c>
      <c r="H22" s="11"/>
      <c r="I22" s="62">
        <v>31299393469.064999</v>
      </c>
      <c r="J22" s="11"/>
      <c r="K22" s="11"/>
      <c r="L22" s="62">
        <v>335635388.43000001</v>
      </c>
      <c r="M22" s="62">
        <v>17404795204.27</v>
      </c>
      <c r="N22" s="11"/>
      <c r="O22" s="61">
        <f>SUM(P22:Q22)</f>
        <v>64601150073</v>
      </c>
      <c r="P22" s="11"/>
      <c r="Q22" s="62">
        <v>64601150073</v>
      </c>
      <c r="R22" s="61">
        <f>SUM(S22:Y22)</f>
        <v>2402767190946.8501</v>
      </c>
      <c r="S22" s="62">
        <v>276481969708</v>
      </c>
      <c r="T22" s="62">
        <v>405916677814.96002</v>
      </c>
      <c r="U22" s="62">
        <v>620250607105.58997</v>
      </c>
      <c r="V22" s="62">
        <v>1680651741334</v>
      </c>
      <c r="W22" s="62">
        <v>56546422310.519997</v>
      </c>
      <c r="X22" s="62">
        <v>48648043088.739998</v>
      </c>
      <c r="Y22" s="62">
        <v>-685728270414.95996</v>
      </c>
      <c r="Z22" s="61">
        <f>SUM(AA22)</f>
        <v>0</v>
      </c>
      <c r="AA22" s="11"/>
      <c r="AB22" s="61">
        <f>SUM(AC22:AF22)</f>
        <v>40078741749.459999</v>
      </c>
      <c r="AC22" s="11"/>
      <c r="AD22" s="11"/>
      <c r="AE22" s="62">
        <v>2531774402</v>
      </c>
      <c r="AF22" s="62">
        <v>37546967347.459999</v>
      </c>
      <c r="AG22" s="61">
        <f>SUM(AH22)</f>
        <v>0</v>
      </c>
      <c r="AH22" s="62"/>
      <c r="AI22" s="60">
        <f>AJ22+AQ22+AT22</f>
        <v>28043832613.07</v>
      </c>
      <c r="AJ22" s="61">
        <f>SUM(AK22:AP22)</f>
        <v>28043832613.07</v>
      </c>
      <c r="AK22" s="62">
        <v>171976218</v>
      </c>
      <c r="AL22" s="11"/>
      <c r="AM22" s="11"/>
      <c r="AN22" s="62">
        <v>278650639.81999999</v>
      </c>
      <c r="AO22" s="62">
        <v>27570580427.25</v>
      </c>
      <c r="AP22" s="62">
        <v>22625328</v>
      </c>
      <c r="AQ22" s="61">
        <f>SUM(AR22:AS22)</f>
        <v>0</v>
      </c>
      <c r="AR22" s="11"/>
      <c r="AS22" s="11"/>
      <c r="AT22" s="61">
        <f>SUM(AU22)</f>
        <v>0</v>
      </c>
      <c r="AU22" s="11"/>
      <c r="AV22" s="60">
        <f>AW22+AZ22</f>
        <v>2553230384287.2998</v>
      </c>
      <c r="AW22" s="61">
        <f>SUM(AX22:AY22)</f>
        <v>2553230384287.2998</v>
      </c>
      <c r="AX22" s="62">
        <v>2553230384287.2998</v>
      </c>
      <c r="AY22" s="11"/>
      <c r="AZ22" s="61">
        <f>SUM(BA22)</f>
        <v>0</v>
      </c>
      <c r="BA22" s="11"/>
      <c r="BB22" s="63">
        <f>E22-(AI22+AV22)</f>
        <v>1.5625E-2</v>
      </c>
    </row>
    <row r="23" spans="1:54" ht="45" x14ac:dyDescent="0.25">
      <c r="A23" s="58" t="s">
        <v>90</v>
      </c>
      <c r="B23" s="58" t="s">
        <v>91</v>
      </c>
      <c r="C23" s="59" t="s">
        <v>1152</v>
      </c>
      <c r="D23" s="59" t="s">
        <v>1199</v>
      </c>
      <c r="E23" s="60">
        <f>F23+O23+R23+Z23+AB23+AG23</f>
        <v>1641959829728.7798</v>
      </c>
      <c r="F23" s="61">
        <f>SUM(G23:N23)</f>
        <v>24394266328.929996</v>
      </c>
      <c r="G23" s="62">
        <v>9644084023.8099976</v>
      </c>
      <c r="H23" s="11"/>
      <c r="I23" s="62">
        <v>4924815640.3000002</v>
      </c>
      <c r="J23" s="11"/>
      <c r="K23" s="11"/>
      <c r="L23" s="62">
        <v>136901068.63999999</v>
      </c>
      <c r="M23" s="62">
        <v>9688465596.1800003</v>
      </c>
      <c r="N23" s="11"/>
      <c r="O23" s="61">
        <f>SUM(P23:Q23)</f>
        <v>36926305134.120003</v>
      </c>
      <c r="P23" s="11"/>
      <c r="Q23" s="62">
        <v>36926305134.120003</v>
      </c>
      <c r="R23" s="61">
        <f>SUM(S23:Y23)</f>
        <v>1573643106996.7297</v>
      </c>
      <c r="S23" s="62">
        <v>205257005740</v>
      </c>
      <c r="T23" s="62">
        <v>397733432254.60999</v>
      </c>
      <c r="U23" s="62">
        <v>710095296753.51001</v>
      </c>
      <c r="V23" s="62">
        <v>1223190951579.5</v>
      </c>
      <c r="W23" s="62">
        <v>34321944058.130001</v>
      </c>
      <c r="X23" s="62">
        <v>6093650414.7799997</v>
      </c>
      <c r="Y23" s="62">
        <v>-1003049173803.8</v>
      </c>
      <c r="Z23" s="61">
        <f>SUM(AA23)</f>
        <v>0</v>
      </c>
      <c r="AA23" s="11"/>
      <c r="AB23" s="61">
        <f>SUM(AC23:AF23)</f>
        <v>6996151269</v>
      </c>
      <c r="AC23" s="62">
        <v>628406650</v>
      </c>
      <c r="AD23" s="11"/>
      <c r="AE23" s="62">
        <v>1314468940</v>
      </c>
      <c r="AF23" s="62">
        <v>5053275679</v>
      </c>
      <c r="AG23" s="61">
        <f>SUM(AH23)</f>
        <v>0</v>
      </c>
      <c r="AH23" s="62"/>
      <c r="AI23" s="60">
        <f>AJ23+AQ23+AT23</f>
        <v>6224961760.4960003</v>
      </c>
      <c r="AJ23" s="61">
        <f>SUM(AK23:AP23)</f>
        <v>6224961760.4960003</v>
      </c>
      <c r="AK23" s="11"/>
      <c r="AL23" s="11"/>
      <c r="AM23" s="11"/>
      <c r="AN23" s="62">
        <v>29790000</v>
      </c>
      <c r="AO23" s="62">
        <v>6182371760.5</v>
      </c>
      <c r="AP23" s="62">
        <v>12799999.995999999</v>
      </c>
      <c r="AQ23" s="61">
        <f>SUM(AR23:AS23)</f>
        <v>0</v>
      </c>
      <c r="AR23" s="11"/>
      <c r="AS23" s="11"/>
      <c r="AT23" s="61">
        <f>SUM(AU23)</f>
        <v>0</v>
      </c>
      <c r="AU23" s="11"/>
      <c r="AV23" s="60">
        <f>AW23+AZ23</f>
        <v>1635734867968.2</v>
      </c>
      <c r="AW23" s="61">
        <f>SUM(AX23:AY23)</f>
        <v>1635734867968.2</v>
      </c>
      <c r="AX23" s="62">
        <v>1635734867968.2</v>
      </c>
      <c r="AY23" s="11"/>
      <c r="AZ23" s="61">
        <f>SUM(BA23)</f>
        <v>0</v>
      </c>
      <c r="BA23" s="11"/>
      <c r="BB23" s="63">
        <f>E23-(AI23+AV23)</f>
        <v>8.3740234375E-2</v>
      </c>
    </row>
    <row r="24" spans="1:54" ht="45" x14ac:dyDescent="0.25">
      <c r="A24" s="58" t="s">
        <v>92</v>
      </c>
      <c r="B24" s="58" t="s">
        <v>93</v>
      </c>
      <c r="C24" s="59" t="s">
        <v>1152</v>
      </c>
      <c r="D24" s="59" t="s">
        <v>1200</v>
      </c>
      <c r="E24" s="60">
        <f>F24+O24+R24+Z24+AB24+AG24</f>
        <v>1778485922004.4702</v>
      </c>
      <c r="F24" s="61">
        <f>SUM(G24:N24)</f>
        <v>56039768591.200012</v>
      </c>
      <c r="G24" s="62">
        <v>35906893080.420006</v>
      </c>
      <c r="H24" s="11"/>
      <c r="I24" s="62">
        <v>2428220481.3300004</v>
      </c>
      <c r="J24" s="11"/>
      <c r="K24" s="11"/>
      <c r="L24" s="11"/>
      <c r="M24" s="62">
        <v>17704655029.450001</v>
      </c>
      <c r="N24" s="11"/>
      <c r="O24" s="61">
        <f>SUM(P24:Q24)</f>
        <v>43168552094.400002</v>
      </c>
      <c r="P24" s="11"/>
      <c r="Q24" s="62">
        <v>43168552094.400002</v>
      </c>
      <c r="R24" s="61">
        <f>SUM(S24:Y24)</f>
        <v>1653367660452.8701</v>
      </c>
      <c r="S24" s="62">
        <v>128231784643.71001</v>
      </c>
      <c r="T24" s="62">
        <v>299133674630.12</v>
      </c>
      <c r="U24" s="62">
        <v>690758617316.63</v>
      </c>
      <c r="V24" s="62">
        <v>1373365304441.2</v>
      </c>
      <c r="W24" s="62">
        <v>36925359699.849998</v>
      </c>
      <c r="X24" s="62">
        <v>356580000</v>
      </c>
      <c r="Y24" s="62">
        <v>-875403660278.64001</v>
      </c>
      <c r="Z24" s="61">
        <f>SUM(AA24)</f>
        <v>0</v>
      </c>
      <c r="AA24" s="11"/>
      <c r="AB24" s="61">
        <f>SUM(AC24:AF24)</f>
        <v>25909940866</v>
      </c>
      <c r="AC24" s="11"/>
      <c r="AD24" s="11"/>
      <c r="AE24" s="62">
        <v>426762500</v>
      </c>
      <c r="AF24" s="62">
        <v>25483178366</v>
      </c>
      <c r="AG24" s="61">
        <f>SUM(AH24)</f>
        <v>0</v>
      </c>
      <c r="AH24" s="62"/>
      <c r="AI24" s="60">
        <f>AJ24+AQ24+AT24</f>
        <v>850016772.66999996</v>
      </c>
      <c r="AJ24" s="61">
        <f>SUM(AK24:AP24)</f>
        <v>850016772.66999996</v>
      </c>
      <c r="AK24" s="11"/>
      <c r="AL24" s="11"/>
      <c r="AM24" s="11"/>
      <c r="AN24" s="62">
        <v>11944666.67</v>
      </c>
      <c r="AO24" s="62">
        <v>838072106</v>
      </c>
      <c r="AP24" s="11"/>
      <c r="AQ24" s="61">
        <f>SUM(AR24:AS24)</f>
        <v>0</v>
      </c>
      <c r="AR24" s="11"/>
      <c r="AS24" s="11"/>
      <c r="AT24" s="61">
        <f>SUM(AU24)</f>
        <v>0</v>
      </c>
      <c r="AU24" s="11"/>
      <c r="AV24" s="60">
        <f>AW24+AZ24</f>
        <v>1777635905231.8999</v>
      </c>
      <c r="AW24" s="61">
        <f>SUM(AX24:AY24)</f>
        <v>1777635905231.8999</v>
      </c>
      <c r="AX24" s="62">
        <v>1777635905231.8999</v>
      </c>
      <c r="AY24" s="11"/>
      <c r="AZ24" s="61">
        <f>SUM(BA24)</f>
        <v>0</v>
      </c>
      <c r="BA24" s="11"/>
      <c r="BB24" s="63">
        <f>E24-(AI24+AV24)</f>
        <v>-9.9609375E-2</v>
      </c>
    </row>
    <row r="25" spans="1:54" ht="45" x14ac:dyDescent="0.25">
      <c r="A25" s="58" t="s">
        <v>94</v>
      </c>
      <c r="B25" s="58" t="s">
        <v>95</v>
      </c>
      <c r="C25" s="59" t="s">
        <v>1152</v>
      </c>
      <c r="D25" s="59" t="s">
        <v>1200</v>
      </c>
      <c r="E25" s="60">
        <f>F25+O25+R25+Z25+AB25+AG25</f>
        <v>1491026211906.72</v>
      </c>
      <c r="F25" s="61">
        <f>SUM(G25:N25)</f>
        <v>68754977550.889999</v>
      </c>
      <c r="G25" s="62">
        <v>17514945850.989998</v>
      </c>
      <c r="H25" s="11"/>
      <c r="I25" s="62">
        <v>38349268085.300003</v>
      </c>
      <c r="J25" s="11"/>
      <c r="K25" s="11"/>
      <c r="L25" s="11"/>
      <c r="M25" s="62">
        <v>12890763614.6</v>
      </c>
      <c r="N25" s="11"/>
      <c r="O25" s="61">
        <f>SUM(P25:Q25)</f>
        <v>3000000000</v>
      </c>
      <c r="P25" s="11"/>
      <c r="Q25" s="62">
        <v>3000000000</v>
      </c>
      <c r="R25" s="61">
        <f>SUM(S25:Y25)</f>
        <v>1384766234489.3301</v>
      </c>
      <c r="S25" s="62">
        <v>77519238051</v>
      </c>
      <c r="T25" s="62">
        <v>240264895423.95001</v>
      </c>
      <c r="U25" s="62">
        <v>550954997508.02002</v>
      </c>
      <c r="V25" s="62">
        <v>875305096975.63</v>
      </c>
      <c r="W25" s="62">
        <v>30252763030</v>
      </c>
      <c r="X25" s="62">
        <v>108077763867.92999</v>
      </c>
      <c r="Y25" s="62">
        <v>-497608520367.20001</v>
      </c>
      <c r="Z25" s="61">
        <f>SUM(AA25)</f>
        <v>0</v>
      </c>
      <c r="AA25" s="11"/>
      <c r="AB25" s="61">
        <f>SUM(AC25:AF25)</f>
        <v>34504999866.5</v>
      </c>
      <c r="AC25" s="11"/>
      <c r="AD25" s="11"/>
      <c r="AE25" s="62">
        <v>1226248270</v>
      </c>
      <c r="AF25" s="62">
        <v>33278751596.5</v>
      </c>
      <c r="AG25" s="61">
        <f>SUM(AH25)</f>
        <v>0</v>
      </c>
      <c r="AH25" s="62"/>
      <c r="AI25" s="60">
        <f>AJ25+AQ25+AT25</f>
        <v>36982402756.660004</v>
      </c>
      <c r="AJ25" s="61">
        <f>SUM(AK25:AP25)</f>
        <v>36982402756.660004</v>
      </c>
      <c r="AK25" s="62">
        <v>330249105.36000001</v>
      </c>
      <c r="AL25" s="11"/>
      <c r="AM25" s="11"/>
      <c r="AN25" s="62">
        <v>40161629.299999997</v>
      </c>
      <c r="AO25" s="62">
        <v>23586984086</v>
      </c>
      <c r="AP25" s="62">
        <v>13025007936</v>
      </c>
      <c r="AQ25" s="61">
        <f>SUM(AR25:AS25)</f>
        <v>0</v>
      </c>
      <c r="AR25" s="11"/>
      <c r="AS25" s="11"/>
      <c r="AT25" s="61">
        <f>SUM(AU25)</f>
        <v>0</v>
      </c>
      <c r="AU25" s="11"/>
      <c r="AV25" s="60">
        <f>AW25+AZ25</f>
        <v>764166651798.93005</v>
      </c>
      <c r="AW25" s="61">
        <f>SUM(AX25:AY25)</f>
        <v>764166651798.93005</v>
      </c>
      <c r="AX25" s="62">
        <v>764166651798.93005</v>
      </c>
      <c r="AY25" s="11"/>
      <c r="AZ25" s="61">
        <f>SUM(BA25)</f>
        <v>0</v>
      </c>
      <c r="BA25" s="11"/>
      <c r="BB25" s="63">
        <f>E25-(AI25+AV25)</f>
        <v>689877157351.12988</v>
      </c>
    </row>
    <row r="26" spans="1:54" ht="45" x14ac:dyDescent="0.25">
      <c r="A26" s="58" t="s">
        <v>96</v>
      </c>
      <c r="B26" s="58" t="s">
        <v>1153</v>
      </c>
      <c r="C26" s="59" t="s">
        <v>1152</v>
      </c>
      <c r="D26" s="59" t="s">
        <v>1200</v>
      </c>
      <c r="E26" s="60">
        <f>F26+O26+R26+Z26+AB26+AG26</f>
        <v>17694490981578.754</v>
      </c>
      <c r="F26" s="61">
        <f>SUM(G26:N26)</f>
        <v>1032600741924.5299</v>
      </c>
      <c r="G26" s="62">
        <v>499361082831.19</v>
      </c>
      <c r="H26" s="11"/>
      <c r="I26" s="62">
        <v>266384188335</v>
      </c>
      <c r="J26" s="11"/>
      <c r="K26" s="11"/>
      <c r="L26" s="62">
        <v>1939457251.3399999</v>
      </c>
      <c r="M26" s="62">
        <v>264916013507</v>
      </c>
      <c r="N26" s="11"/>
      <c r="O26" s="61">
        <f>SUM(P26:Q26)</f>
        <v>3688650513148.5</v>
      </c>
      <c r="P26" s="11"/>
      <c r="Q26" s="62">
        <v>3688650513148.5</v>
      </c>
      <c r="R26" s="61">
        <f>SUM(S26:Y26)</f>
        <v>11021348370947.781</v>
      </c>
      <c r="S26" s="62">
        <v>4991368090363.5</v>
      </c>
      <c r="T26" s="62">
        <v>3026924050342.7002</v>
      </c>
      <c r="U26" s="62">
        <v>4707965062691.2002</v>
      </c>
      <c r="V26" s="62">
        <v>9899878357205.6992</v>
      </c>
      <c r="W26" s="62">
        <v>293480316269.67999</v>
      </c>
      <c r="X26" s="62">
        <v>52747100182</v>
      </c>
      <c r="Y26" s="62">
        <v>-11951014606107</v>
      </c>
      <c r="Z26" s="61">
        <f>SUM(AA26)</f>
        <v>0</v>
      </c>
      <c r="AA26" s="11"/>
      <c r="AB26" s="61">
        <f>SUM(AC26:AF26)</f>
        <v>1951891355557.9399</v>
      </c>
      <c r="AC26" s="62">
        <v>2087746424</v>
      </c>
      <c r="AD26" s="11"/>
      <c r="AE26" s="62">
        <v>22478194317.240002</v>
      </c>
      <c r="AF26" s="62">
        <v>1927325414816.7</v>
      </c>
      <c r="AG26" s="61">
        <f>SUM(AH26)</f>
        <v>0</v>
      </c>
      <c r="AH26" s="62"/>
      <c r="AI26" s="60">
        <f>AJ26+AQ26+AT26</f>
        <v>1563986566796.97</v>
      </c>
      <c r="AJ26" s="61">
        <f>SUM(AK26:AP26)</f>
        <v>1027928417915.97</v>
      </c>
      <c r="AK26" s="62">
        <v>11028400</v>
      </c>
      <c r="AL26" s="11"/>
      <c r="AM26" s="11"/>
      <c r="AN26" s="62">
        <v>1033942589.97</v>
      </c>
      <c r="AO26" s="62">
        <v>964471263302</v>
      </c>
      <c r="AP26" s="62">
        <v>62412183624</v>
      </c>
      <c r="AQ26" s="61">
        <f>SUM(AR26:AS26)</f>
        <v>536058148881</v>
      </c>
      <c r="AR26" s="11"/>
      <c r="AS26" s="62">
        <v>536058148881</v>
      </c>
      <c r="AT26" s="61">
        <f>SUM(AU26)</f>
        <v>0</v>
      </c>
      <c r="AU26" s="62"/>
      <c r="AV26" s="60">
        <f>AW26+AZ26</f>
        <v>16130504414782</v>
      </c>
      <c r="AW26" s="61">
        <f>SUM(AX26:AY26)</f>
        <v>16130504414782</v>
      </c>
      <c r="AX26" s="62">
        <v>16130504414782</v>
      </c>
      <c r="AY26" s="11"/>
      <c r="AZ26" s="61">
        <f>SUM(BA26)</f>
        <v>0</v>
      </c>
      <c r="BA26" s="11"/>
      <c r="BB26" s="63">
        <f>E26-(AI26+AV26)</f>
        <v>-0.21484375</v>
      </c>
    </row>
    <row r="27" spans="1:54" ht="30" x14ac:dyDescent="0.25">
      <c r="A27" s="58" t="s">
        <v>97</v>
      </c>
      <c r="B27" s="58" t="s">
        <v>98</v>
      </c>
      <c r="C27" s="59" t="s">
        <v>1152</v>
      </c>
      <c r="D27" s="59" t="s">
        <v>1199</v>
      </c>
      <c r="E27" s="60">
        <f>F27+O27+R27+Z27+AB27+AG27</f>
        <v>3524292903988.3262</v>
      </c>
      <c r="F27" s="61">
        <f>SUM(G27:N27)</f>
        <v>112399270397.14999</v>
      </c>
      <c r="G27" s="62">
        <v>42030528571.199997</v>
      </c>
      <c r="H27" s="11"/>
      <c r="I27" s="62">
        <v>51512448728.449997</v>
      </c>
      <c r="J27" s="11"/>
      <c r="K27" s="11"/>
      <c r="L27" s="62">
        <v>29666666.670000002</v>
      </c>
      <c r="M27" s="62">
        <v>18826626430.830002</v>
      </c>
      <c r="N27" s="11"/>
      <c r="O27" s="61">
        <f>SUM(P27:Q27)</f>
        <v>75913533168.080002</v>
      </c>
      <c r="P27" s="62">
        <v>9796421491.5499992</v>
      </c>
      <c r="Q27" s="62">
        <v>66117111676.529999</v>
      </c>
      <c r="R27" s="61">
        <f>SUM(S27:Y27)</f>
        <v>3307417103316.7964</v>
      </c>
      <c r="S27" s="62">
        <v>860989104276</v>
      </c>
      <c r="T27" s="62">
        <v>440692843436.60602</v>
      </c>
      <c r="U27" s="62">
        <v>977603130202.89001</v>
      </c>
      <c r="V27" s="62">
        <v>1933335237880.74</v>
      </c>
      <c r="W27" s="62">
        <v>136794446870.73</v>
      </c>
      <c r="X27" s="62">
        <v>17943924316.73</v>
      </c>
      <c r="Y27" s="62">
        <v>-1059941583666.9</v>
      </c>
      <c r="Z27" s="61">
        <f>SUM(AA27)</f>
        <v>0</v>
      </c>
      <c r="AA27" s="11"/>
      <c r="AB27" s="61">
        <f>SUM(AC27:AF27)</f>
        <v>28562997106.299999</v>
      </c>
      <c r="AC27" s="11"/>
      <c r="AD27" s="11"/>
      <c r="AE27" s="11"/>
      <c r="AF27" s="62">
        <v>28562997106.299999</v>
      </c>
      <c r="AG27" s="61">
        <f>SUM(AH27)</f>
        <v>0</v>
      </c>
      <c r="AH27" s="62"/>
      <c r="AI27" s="60">
        <f>AJ27+AQ27+AT27</f>
        <v>7813912282</v>
      </c>
      <c r="AJ27" s="61">
        <f>SUM(AK27:AP27)</f>
        <v>7813912282</v>
      </c>
      <c r="AK27" s="62">
        <v>96328133</v>
      </c>
      <c r="AL27" s="11"/>
      <c r="AM27" s="11"/>
      <c r="AN27" s="62">
        <v>30000000</v>
      </c>
      <c r="AO27" s="62">
        <v>7687584149</v>
      </c>
      <c r="AP27" s="11"/>
      <c r="AQ27" s="61">
        <f>SUM(AR27:AS27)</f>
        <v>0</v>
      </c>
      <c r="AR27" s="11"/>
      <c r="AS27" s="11"/>
      <c r="AT27" s="61">
        <f>SUM(AU27)</f>
        <v>0</v>
      </c>
      <c r="AU27" s="11"/>
      <c r="AV27" s="60">
        <f>AW27+AZ27</f>
        <v>3516478991706.3301</v>
      </c>
      <c r="AW27" s="61">
        <f>SUM(AX27:AY27)</f>
        <v>3516478991706.3301</v>
      </c>
      <c r="AX27" s="62">
        <v>3516478991706.3301</v>
      </c>
      <c r="AY27" s="11"/>
      <c r="AZ27" s="61">
        <f>SUM(BA27)</f>
        <v>0</v>
      </c>
      <c r="BA27" s="11"/>
      <c r="BB27" s="63">
        <f>E27-(AI27+AV27)</f>
        <v>-3.90625E-3</v>
      </c>
    </row>
    <row r="28" spans="1:54" ht="30" x14ac:dyDescent="0.25">
      <c r="A28" s="58" t="s">
        <v>99</v>
      </c>
      <c r="B28" s="58" t="s">
        <v>100</v>
      </c>
      <c r="C28" s="59" t="s">
        <v>1152</v>
      </c>
      <c r="D28" s="59" t="s">
        <v>1199</v>
      </c>
      <c r="E28" s="60">
        <f>F28+O28+R28+Z28+AB28+AG28</f>
        <v>1894467926529.2795</v>
      </c>
      <c r="F28" s="61">
        <f>SUM(G28:N28)</f>
        <v>163220798446.35199</v>
      </c>
      <c r="G28" s="62">
        <v>115087129455.73199</v>
      </c>
      <c r="H28" s="11"/>
      <c r="I28" s="62">
        <v>21571704498.98</v>
      </c>
      <c r="J28" s="11"/>
      <c r="K28" s="11"/>
      <c r="L28" s="11"/>
      <c r="M28" s="62">
        <v>26561964491.639999</v>
      </c>
      <c r="N28" s="11"/>
      <c r="O28" s="61">
        <f>SUM(P28:Q28)</f>
        <v>96758574576</v>
      </c>
      <c r="P28" s="11"/>
      <c r="Q28" s="62">
        <v>96758574576</v>
      </c>
      <c r="R28" s="61">
        <f>SUM(S28:Y28)</f>
        <v>1602499175572.7275</v>
      </c>
      <c r="S28" s="62">
        <v>382928956808.70001</v>
      </c>
      <c r="T28" s="62">
        <v>371141321683.65802</v>
      </c>
      <c r="U28" s="62">
        <v>656120003003.16003</v>
      </c>
      <c r="V28" s="62">
        <v>1521789206604.9099</v>
      </c>
      <c r="W28" s="62">
        <v>95282348588.880005</v>
      </c>
      <c r="X28" s="62">
        <v>1878454823.5699999</v>
      </c>
      <c r="Y28" s="62">
        <v>-1426641115940.1499</v>
      </c>
      <c r="Z28" s="61">
        <f>SUM(AA28)</f>
        <v>0</v>
      </c>
      <c r="AA28" s="11"/>
      <c r="AB28" s="61">
        <f>SUM(AC28:AF28)</f>
        <v>31989377934.200001</v>
      </c>
      <c r="AC28" s="11"/>
      <c r="AD28" s="11"/>
      <c r="AE28" s="62">
        <v>2337981880.3000002</v>
      </c>
      <c r="AF28" s="62">
        <v>29651396053.900002</v>
      </c>
      <c r="AG28" s="61">
        <f>SUM(AH28)</f>
        <v>0</v>
      </c>
      <c r="AH28" s="62"/>
      <c r="AI28" s="60">
        <f>AJ28+AQ28+AT28</f>
        <v>10999160356.289999</v>
      </c>
      <c r="AJ28" s="61">
        <f>SUM(AK28:AP28)</f>
        <v>10999160356.289999</v>
      </c>
      <c r="AK28" s="62">
        <v>10835855904.289999</v>
      </c>
      <c r="AL28" s="11"/>
      <c r="AM28" s="11"/>
      <c r="AN28" s="62">
        <v>97398000</v>
      </c>
      <c r="AO28" s="62">
        <v>65906452</v>
      </c>
      <c r="AP28" s="11"/>
      <c r="AQ28" s="61">
        <f>SUM(AR28:AS28)</f>
        <v>0</v>
      </c>
      <c r="AR28" s="11"/>
      <c r="AS28" s="11"/>
      <c r="AT28" s="61">
        <f>SUM(AU28)</f>
        <v>0</v>
      </c>
      <c r="AU28" s="11"/>
      <c r="AV28" s="60">
        <f>AW28+AZ28</f>
        <v>1883468766172.99</v>
      </c>
      <c r="AW28" s="61">
        <f>SUM(AX28:AY28)</f>
        <v>1883468766172.99</v>
      </c>
      <c r="AX28" s="62">
        <v>1883468766172.99</v>
      </c>
      <c r="AY28" s="11"/>
      <c r="AZ28" s="61">
        <f>SUM(BA28)</f>
        <v>0</v>
      </c>
      <c r="BA28" s="11"/>
      <c r="BB28" s="63">
        <f>E28-(AI28+AV28)</f>
        <v>0</v>
      </c>
    </row>
    <row r="29" spans="1:54" ht="30" x14ac:dyDescent="0.25">
      <c r="A29" s="58" t="s">
        <v>101</v>
      </c>
      <c r="B29" s="58" t="s">
        <v>102</v>
      </c>
      <c r="C29" s="59" t="s">
        <v>1152</v>
      </c>
      <c r="D29" s="59" t="s">
        <v>1200</v>
      </c>
      <c r="E29" s="60">
        <f>F29+O29+R29+Z29+AB29+AG29</f>
        <v>7676369303813.499</v>
      </c>
      <c r="F29" s="61">
        <f>SUM(G29:N29)</f>
        <v>572793386739.07007</v>
      </c>
      <c r="G29" s="62">
        <v>140345903633.42001</v>
      </c>
      <c r="H29" s="11"/>
      <c r="I29" s="62">
        <v>374236713403.38</v>
      </c>
      <c r="J29" s="11"/>
      <c r="K29" s="11"/>
      <c r="L29" s="11"/>
      <c r="M29" s="62">
        <v>58210769702.269997</v>
      </c>
      <c r="N29" s="11"/>
      <c r="O29" s="61">
        <f>SUM(P29:Q29)</f>
        <v>122402948331.39999</v>
      </c>
      <c r="P29" s="11"/>
      <c r="Q29" s="62">
        <v>122402948331.39999</v>
      </c>
      <c r="R29" s="61">
        <f>SUM(S29:Y29)</f>
        <v>6952865953148.7197</v>
      </c>
      <c r="S29" s="62">
        <v>2740036954244.7998</v>
      </c>
      <c r="T29" s="62">
        <v>691033538889.41003</v>
      </c>
      <c r="U29" s="62">
        <v>1613774327139.3999</v>
      </c>
      <c r="V29" s="62">
        <v>5100236197723.7998</v>
      </c>
      <c r="W29" s="62">
        <v>154541266802.51001</v>
      </c>
      <c r="X29" s="62">
        <v>38893233132</v>
      </c>
      <c r="Y29" s="62">
        <v>-3385649564783.2002</v>
      </c>
      <c r="Z29" s="61">
        <f>SUM(AA29)</f>
        <v>0</v>
      </c>
      <c r="AA29" s="11"/>
      <c r="AB29" s="61">
        <f>SUM(AC29:AF29)</f>
        <v>28307015594.310001</v>
      </c>
      <c r="AC29" s="11"/>
      <c r="AD29" s="62">
        <v>20875474000</v>
      </c>
      <c r="AE29" s="62">
        <v>2413190089</v>
      </c>
      <c r="AF29" s="62">
        <v>5018351505.3100004</v>
      </c>
      <c r="AG29" s="61">
        <f>SUM(AH29)</f>
        <v>0</v>
      </c>
      <c r="AH29" s="62"/>
      <c r="AI29" s="60">
        <f>AJ29+AQ29+AT29</f>
        <v>125232384267.98001</v>
      </c>
      <c r="AJ29" s="61">
        <f>SUM(AK29:AP29)</f>
        <v>125232384267.98001</v>
      </c>
      <c r="AK29" s="62">
        <v>24000</v>
      </c>
      <c r="AL29" s="11"/>
      <c r="AM29" s="11"/>
      <c r="AN29" s="62">
        <v>59925000</v>
      </c>
      <c r="AO29" s="62">
        <v>57860769094</v>
      </c>
      <c r="AP29" s="62">
        <v>67311666173.980003</v>
      </c>
      <c r="AQ29" s="61">
        <f>SUM(AR29:AS29)</f>
        <v>0</v>
      </c>
      <c r="AR29" s="11"/>
      <c r="AS29" s="11"/>
      <c r="AT29" s="61">
        <f>SUM(AU29)</f>
        <v>0</v>
      </c>
      <c r="AU29" s="11"/>
      <c r="AV29" s="60">
        <f>AW29+AZ29</f>
        <v>7551136919545.5</v>
      </c>
      <c r="AW29" s="61">
        <f>SUM(AX29:AY29)</f>
        <v>7551136919545.5</v>
      </c>
      <c r="AX29" s="62">
        <v>7551136919545.5</v>
      </c>
      <c r="AY29" s="11"/>
      <c r="AZ29" s="61">
        <f>SUM(BA29)</f>
        <v>0</v>
      </c>
      <c r="BA29" s="11"/>
      <c r="BB29" s="63">
        <f>E29-(AI29+AV29)</f>
        <v>1.85546875E-2</v>
      </c>
    </row>
    <row r="30" spans="1:54" ht="30" x14ac:dyDescent="0.25">
      <c r="A30" s="58" t="s">
        <v>103</v>
      </c>
      <c r="B30" s="58" t="s">
        <v>104</v>
      </c>
      <c r="C30" s="59" t="s">
        <v>1150</v>
      </c>
      <c r="D30" s="59" t="s">
        <v>1199</v>
      </c>
      <c r="E30" s="60">
        <f>F30+O30+R30+Z30+AB30+AG30</f>
        <v>2584254717458.8174</v>
      </c>
      <c r="F30" s="61">
        <f>SUM(G30:N30)</f>
        <v>311152846052.22003</v>
      </c>
      <c r="G30" s="62">
        <v>90114590260.090012</v>
      </c>
      <c r="H30" s="62">
        <v>85000000000</v>
      </c>
      <c r="I30" s="62">
        <v>49491156650.129997</v>
      </c>
      <c r="J30" s="11"/>
      <c r="K30" s="11"/>
      <c r="L30" s="62">
        <v>3539741757</v>
      </c>
      <c r="M30" s="62">
        <v>83007357385</v>
      </c>
      <c r="N30" s="11"/>
      <c r="O30" s="61">
        <f>SUM(P30:Q30)</f>
        <v>17775091583</v>
      </c>
      <c r="P30" s="62">
        <v>392662500</v>
      </c>
      <c r="Q30" s="62">
        <v>17382429083</v>
      </c>
      <c r="R30" s="61">
        <f>SUM(S30:Y30)</f>
        <v>2168963373689.5974</v>
      </c>
      <c r="S30" s="62">
        <v>622221866074</v>
      </c>
      <c r="T30" s="62">
        <v>441884349164.65002</v>
      </c>
      <c r="U30" s="62">
        <v>682874027872.54004</v>
      </c>
      <c r="V30" s="62">
        <v>1766698348219.3</v>
      </c>
      <c r="W30" s="62">
        <v>80989585394</v>
      </c>
      <c r="X30" s="11"/>
      <c r="Y30" s="62">
        <v>-1425704803034.8928</v>
      </c>
      <c r="Z30" s="61">
        <f>SUM(AA30)</f>
        <v>0</v>
      </c>
      <c r="AA30" s="11"/>
      <c r="AB30" s="61">
        <f>SUM(AC30:AF30)</f>
        <v>86363406134</v>
      </c>
      <c r="AC30" s="62">
        <v>218081790</v>
      </c>
      <c r="AD30" s="11"/>
      <c r="AE30" s="62">
        <v>557500</v>
      </c>
      <c r="AF30" s="62">
        <v>86144766844</v>
      </c>
      <c r="AG30" s="61">
        <f>SUM(AH30)</f>
        <v>0</v>
      </c>
      <c r="AH30" s="62"/>
      <c r="AI30" s="60">
        <f>AJ30+AQ30+AT30</f>
        <v>13408529974</v>
      </c>
      <c r="AJ30" s="61">
        <f>SUM(AK30:AP30)</f>
        <v>13408529974</v>
      </c>
      <c r="AK30" s="62">
        <v>77979248</v>
      </c>
      <c r="AL30" s="11"/>
      <c r="AM30" s="11"/>
      <c r="AN30" s="11"/>
      <c r="AO30" s="62">
        <v>13330550726</v>
      </c>
      <c r="AP30" s="11"/>
      <c r="AQ30" s="61">
        <f>SUM(AR30:AS30)</f>
        <v>0</v>
      </c>
      <c r="AR30" s="11"/>
      <c r="AS30" s="11"/>
      <c r="AT30" s="61">
        <f>SUM(AU30)</f>
        <v>0</v>
      </c>
      <c r="AU30" s="11"/>
      <c r="AV30" s="60">
        <f>AW30+AZ30</f>
        <v>2570846187484.8198</v>
      </c>
      <c r="AW30" s="61">
        <f>SUM(AX30:AY30)</f>
        <v>2570846187484.8198</v>
      </c>
      <c r="AX30" s="62">
        <v>2570846187484.8198</v>
      </c>
      <c r="AY30" s="11"/>
      <c r="AZ30" s="61">
        <f>SUM(BA30)</f>
        <v>0</v>
      </c>
      <c r="BA30" s="11"/>
      <c r="BB30" s="63">
        <f>E30-(AI30+AV30)</f>
        <v>0</v>
      </c>
    </row>
    <row r="31" spans="1:54" ht="45" x14ac:dyDescent="0.25">
      <c r="A31" s="58" t="s">
        <v>105</v>
      </c>
      <c r="B31" s="58" t="s">
        <v>106</v>
      </c>
      <c r="C31" s="59" t="s">
        <v>1150</v>
      </c>
      <c r="D31" s="59" t="s">
        <v>1199</v>
      </c>
      <c r="E31" s="60">
        <f>F31+O31+R31+Z31+AB31+AG31</f>
        <v>2689113292062.3501</v>
      </c>
      <c r="F31" s="61">
        <f>SUM(G31:N31)</f>
        <v>111483684771.62999</v>
      </c>
      <c r="G31" s="62">
        <v>21480574655.73</v>
      </c>
      <c r="H31" s="11"/>
      <c r="I31" s="62">
        <v>69827526376.899994</v>
      </c>
      <c r="J31" s="11"/>
      <c r="K31" s="11"/>
      <c r="L31" s="62">
        <v>71454258</v>
      </c>
      <c r="M31" s="62">
        <v>20104129481</v>
      </c>
      <c r="N31" s="11"/>
      <c r="O31" s="61">
        <f>SUM(P31:Q31)</f>
        <v>60857679848.699997</v>
      </c>
      <c r="P31" s="11"/>
      <c r="Q31" s="62">
        <v>60857679848.699997</v>
      </c>
      <c r="R31" s="61">
        <f>SUM(S31:Y31)</f>
        <v>2467195578748.6499</v>
      </c>
      <c r="S31" s="62">
        <v>848962406328.16003</v>
      </c>
      <c r="T31" s="62">
        <v>355798991838.69</v>
      </c>
      <c r="U31" s="62">
        <v>903369695511.68994</v>
      </c>
      <c r="V31" s="62">
        <v>1638027785960.0601</v>
      </c>
      <c r="W31" s="62">
        <v>109691494521.05</v>
      </c>
      <c r="X31" s="62">
        <v>3817279800</v>
      </c>
      <c r="Y31" s="62">
        <v>-1392472075211</v>
      </c>
      <c r="Z31" s="61">
        <f>SUM(AA31)</f>
        <v>0</v>
      </c>
      <c r="AA31" s="11"/>
      <c r="AB31" s="61">
        <f>SUM(AC31:AF31)</f>
        <v>49576348693.370003</v>
      </c>
      <c r="AC31" s="62">
        <v>2309507388</v>
      </c>
      <c r="AD31" s="11"/>
      <c r="AE31" s="62">
        <v>1681411100</v>
      </c>
      <c r="AF31" s="62">
        <v>45585430205.370003</v>
      </c>
      <c r="AG31" s="61">
        <f>SUM(AH31)</f>
        <v>0</v>
      </c>
      <c r="AH31" s="62"/>
      <c r="AI31" s="60">
        <f>AJ31+AQ31+AT31</f>
        <v>71287273748.880005</v>
      </c>
      <c r="AJ31" s="61">
        <f>SUM(AK31:AP31)</f>
        <v>70693841248.880005</v>
      </c>
      <c r="AK31" s="62">
        <v>69888750</v>
      </c>
      <c r="AL31" s="11"/>
      <c r="AM31" s="11"/>
      <c r="AN31" s="62">
        <v>401489689</v>
      </c>
      <c r="AO31" s="62">
        <v>58960429580</v>
      </c>
      <c r="AP31" s="62">
        <v>11262033229.879999</v>
      </c>
      <c r="AQ31" s="61">
        <f>SUM(AR31:AS31)</f>
        <v>593432500</v>
      </c>
      <c r="AR31" s="62">
        <v>593432500</v>
      </c>
      <c r="AS31" s="11"/>
      <c r="AT31" s="61">
        <f>SUM(AU31)</f>
        <v>0</v>
      </c>
      <c r="AU31" s="11"/>
      <c r="AV31" s="60">
        <f>AW31+AZ31</f>
        <v>2617826018313.4702</v>
      </c>
      <c r="AW31" s="61">
        <f>SUM(AX31:AY31)</f>
        <v>2617826018313.4702</v>
      </c>
      <c r="AX31" s="62">
        <v>2617826018313.4702</v>
      </c>
      <c r="AY31" s="11"/>
      <c r="AZ31" s="61">
        <f>SUM(BA31)</f>
        <v>0</v>
      </c>
      <c r="BA31" s="11"/>
      <c r="BB31" s="63">
        <f>E31-(AI31+AV31)</f>
        <v>0</v>
      </c>
    </row>
    <row r="32" spans="1:54" ht="30" x14ac:dyDescent="0.25">
      <c r="A32" s="58" t="s">
        <v>107</v>
      </c>
      <c r="B32" s="58" t="s">
        <v>108</v>
      </c>
      <c r="C32" s="59" t="s">
        <v>1150</v>
      </c>
      <c r="D32" s="59" t="s">
        <v>1199</v>
      </c>
      <c r="E32" s="60">
        <f>F32+O32+R32+Z32+AB32+AG32</f>
        <v>4054397342299.4199</v>
      </c>
      <c r="F32" s="61">
        <f>SUM(G32:N32)</f>
        <v>298238251060.56995</v>
      </c>
      <c r="G32" s="62">
        <v>197035973844.48999</v>
      </c>
      <c r="H32" s="11"/>
      <c r="I32" s="62">
        <v>66407592539.630005</v>
      </c>
      <c r="J32" s="11"/>
      <c r="K32" s="11"/>
      <c r="L32" s="62">
        <v>159495932.11000001</v>
      </c>
      <c r="M32" s="62">
        <v>34635188744.339996</v>
      </c>
      <c r="N32" s="11"/>
      <c r="O32" s="61">
        <f>SUM(P32:Q32)</f>
        <v>30830540884</v>
      </c>
      <c r="P32" s="11"/>
      <c r="Q32" s="62">
        <v>30830540884</v>
      </c>
      <c r="R32" s="61">
        <f>SUM(S32:Y32)</f>
        <v>3575480386191.8701</v>
      </c>
      <c r="S32" s="62">
        <v>471187035807.96002</v>
      </c>
      <c r="T32" s="62">
        <v>528057922719.15997</v>
      </c>
      <c r="U32" s="62">
        <v>1142658871807.8899</v>
      </c>
      <c r="V32" s="62">
        <v>3262528056539.6602</v>
      </c>
      <c r="W32" s="62">
        <v>160009616426.73001</v>
      </c>
      <c r="X32" s="62">
        <v>796693334.33000004</v>
      </c>
      <c r="Y32" s="62">
        <v>-1989757810443.8601</v>
      </c>
      <c r="Z32" s="61">
        <f>SUM(AA32)</f>
        <v>0</v>
      </c>
      <c r="AA32" s="11"/>
      <c r="AB32" s="61">
        <f>SUM(AC32:AF32)</f>
        <v>149848164162.98001</v>
      </c>
      <c r="AC32" s="62">
        <v>966424811</v>
      </c>
      <c r="AD32" s="11"/>
      <c r="AE32" s="62">
        <v>348290000</v>
      </c>
      <c r="AF32" s="62">
        <v>148533449351.98001</v>
      </c>
      <c r="AG32" s="61">
        <f>SUM(AH32)</f>
        <v>0</v>
      </c>
      <c r="AH32" s="62"/>
      <c r="AI32" s="60">
        <f>AJ32+AQ32+AT32</f>
        <v>5727532850.3299999</v>
      </c>
      <c r="AJ32" s="61">
        <f>SUM(AK32:AP32)</f>
        <v>5727532850.3299999</v>
      </c>
      <c r="AK32" s="11"/>
      <c r="AL32" s="11"/>
      <c r="AM32" s="11"/>
      <c r="AN32" s="62">
        <v>82276969</v>
      </c>
      <c r="AO32" s="62">
        <v>5530387790</v>
      </c>
      <c r="AP32" s="62">
        <v>114868091.33</v>
      </c>
      <c r="AQ32" s="61">
        <f>SUM(AR32:AS32)</f>
        <v>0</v>
      </c>
      <c r="AR32" s="11"/>
      <c r="AS32" s="11"/>
      <c r="AT32" s="61">
        <f>SUM(AU32)</f>
        <v>0</v>
      </c>
      <c r="AU32" s="11"/>
      <c r="AV32" s="60">
        <f>AW32+AZ32</f>
        <v>4048669809449.0898</v>
      </c>
      <c r="AW32" s="61">
        <f>SUM(AX32:AY32)</f>
        <v>4048669809449.0898</v>
      </c>
      <c r="AX32" s="62">
        <v>4048669809449.0898</v>
      </c>
      <c r="AY32" s="11"/>
      <c r="AZ32" s="61">
        <f>SUM(BA32)</f>
        <v>0</v>
      </c>
      <c r="BA32" s="11"/>
      <c r="BB32" s="63">
        <f>E32-(AI32+AV32)</f>
        <v>0</v>
      </c>
    </row>
    <row r="33" spans="1:54" ht="45" x14ac:dyDescent="0.25">
      <c r="A33" s="58" t="s">
        <v>109</v>
      </c>
      <c r="B33" s="58" t="s">
        <v>110</v>
      </c>
      <c r="C33" s="59" t="s">
        <v>1150</v>
      </c>
      <c r="D33" s="59" t="s">
        <v>1200</v>
      </c>
      <c r="E33" s="60">
        <f>F33+O33+R33+Z33+AB33+AG33</f>
        <v>1859622595201.3401</v>
      </c>
      <c r="F33" s="61">
        <f>SUM(G33:N33)</f>
        <v>88561402345.610001</v>
      </c>
      <c r="G33" s="62">
        <v>63219214433.68</v>
      </c>
      <c r="H33" s="11"/>
      <c r="I33" s="62">
        <v>5466024394.9300003</v>
      </c>
      <c r="J33" s="11"/>
      <c r="K33" s="11"/>
      <c r="L33" s="11"/>
      <c r="M33" s="62">
        <v>19876163517</v>
      </c>
      <c r="N33" s="11"/>
      <c r="O33" s="61">
        <f>SUM(P33:Q33)</f>
        <v>52986507466.730003</v>
      </c>
      <c r="P33" s="11"/>
      <c r="Q33" s="62">
        <v>52986507466.730003</v>
      </c>
      <c r="R33" s="61">
        <f>SUM(S33:Y33)</f>
        <v>1672399652524</v>
      </c>
      <c r="S33" s="62">
        <v>303798048990</v>
      </c>
      <c r="T33" s="62">
        <v>426943924955</v>
      </c>
      <c r="U33" s="62">
        <v>828368297765</v>
      </c>
      <c r="V33" s="62">
        <v>1672617132765</v>
      </c>
      <c r="W33" s="62">
        <v>123246743746</v>
      </c>
      <c r="X33" s="62">
        <v>24840358988</v>
      </c>
      <c r="Y33" s="62">
        <v>-1707414854685</v>
      </c>
      <c r="Z33" s="61">
        <f>SUM(AA33)</f>
        <v>0</v>
      </c>
      <c r="AA33" s="11"/>
      <c r="AB33" s="61">
        <f>SUM(AC33:AF33)</f>
        <v>45675032865</v>
      </c>
      <c r="AC33" s="62">
        <v>3937230000</v>
      </c>
      <c r="AD33" s="62">
        <v>907200000</v>
      </c>
      <c r="AE33" s="62">
        <v>226685000</v>
      </c>
      <c r="AF33" s="62">
        <v>40603917865</v>
      </c>
      <c r="AG33" s="61">
        <f>SUM(AH33)</f>
        <v>0</v>
      </c>
      <c r="AH33" s="62"/>
      <c r="AI33" s="60">
        <f>AJ33+AQ33+AT33</f>
        <v>55497746</v>
      </c>
      <c r="AJ33" s="61">
        <f>SUM(AK33:AP33)</f>
        <v>55497746</v>
      </c>
      <c r="AK33" s="11"/>
      <c r="AL33" s="11"/>
      <c r="AM33" s="11"/>
      <c r="AN33" s="11"/>
      <c r="AO33" s="11"/>
      <c r="AP33" s="62">
        <v>55497746</v>
      </c>
      <c r="AQ33" s="61">
        <f>SUM(AR33:AS33)</f>
        <v>0</v>
      </c>
      <c r="AR33" s="11"/>
      <c r="AS33" s="11"/>
      <c r="AT33" s="61">
        <f>SUM(AU33)</f>
        <v>0</v>
      </c>
      <c r="AU33" s="11"/>
      <c r="AV33" s="60">
        <f>AW33+AZ33</f>
        <v>1859567097455.3</v>
      </c>
      <c r="AW33" s="61">
        <f>SUM(AX33:AY33)</f>
        <v>1859567097455.3</v>
      </c>
      <c r="AX33" s="62">
        <v>1859567097455.3</v>
      </c>
      <c r="AY33" s="11"/>
      <c r="AZ33" s="61">
        <f>SUM(BA33)</f>
        <v>0</v>
      </c>
      <c r="BA33" s="11"/>
      <c r="BB33" s="63">
        <f>E33-(AI33+AV33)</f>
        <v>4.00390625E-2</v>
      </c>
    </row>
    <row r="34" spans="1:54" x14ac:dyDescent="0.25">
      <c r="A34" s="58" t="s">
        <v>111</v>
      </c>
      <c r="B34" s="58" t="s">
        <v>112</v>
      </c>
      <c r="C34" s="59" t="s">
        <v>1152</v>
      </c>
      <c r="D34" s="59" t="s">
        <v>1200</v>
      </c>
      <c r="E34" s="60">
        <f>F34+O34+R34+Z34+AB34+AG34</f>
        <v>1956969152772.7302</v>
      </c>
      <c r="F34" s="61">
        <f>SUM(G34:N34)</f>
        <v>86709899879.730011</v>
      </c>
      <c r="G34" s="62">
        <v>67030984114.809998</v>
      </c>
      <c r="H34" s="11"/>
      <c r="I34" s="62">
        <v>9830022502.3199997</v>
      </c>
      <c r="J34" s="11"/>
      <c r="K34" s="11"/>
      <c r="L34" s="11"/>
      <c r="M34" s="62">
        <v>9848893262.6000004</v>
      </c>
      <c r="N34" s="11"/>
      <c r="O34" s="61">
        <f>SUM(P34:Q34)</f>
        <v>75323465853.419998</v>
      </c>
      <c r="P34" s="62">
        <v>992811501.16999996</v>
      </c>
      <c r="Q34" s="62">
        <v>74330654352.25</v>
      </c>
      <c r="R34" s="61">
        <f>SUM(S34:Y34)</f>
        <v>1672771281446.1902</v>
      </c>
      <c r="S34" s="62">
        <v>253501082230</v>
      </c>
      <c r="T34" s="62">
        <v>329312528413</v>
      </c>
      <c r="U34" s="62">
        <v>724560087264.48999</v>
      </c>
      <c r="V34" s="62">
        <v>1018302199492</v>
      </c>
      <c r="W34" s="62">
        <v>2061311022</v>
      </c>
      <c r="X34" s="62">
        <v>45192737021</v>
      </c>
      <c r="Y34" s="62">
        <v>-700158663996.30005</v>
      </c>
      <c r="Z34" s="61">
        <f>SUM(AA34)</f>
        <v>0</v>
      </c>
      <c r="AA34" s="11"/>
      <c r="AB34" s="61">
        <f>SUM(AC34:AF34)</f>
        <v>122164505593.39</v>
      </c>
      <c r="AC34" s="11"/>
      <c r="AD34" s="11"/>
      <c r="AE34" s="62">
        <v>198420000</v>
      </c>
      <c r="AF34" s="62">
        <v>121966085593.39</v>
      </c>
      <c r="AG34" s="61">
        <f>SUM(AH34)</f>
        <v>0</v>
      </c>
      <c r="AH34" s="62"/>
      <c r="AI34" s="60">
        <f>AJ34+AQ34+AT34</f>
        <v>9735068171.8899994</v>
      </c>
      <c r="AJ34" s="61">
        <f>SUM(AK34:AP34)</f>
        <v>9735068171.8899994</v>
      </c>
      <c r="AK34" s="62">
        <v>1333120.8899999999</v>
      </c>
      <c r="AL34" s="11"/>
      <c r="AM34" s="11"/>
      <c r="AN34" s="11"/>
      <c r="AO34" s="62">
        <v>5373053251</v>
      </c>
      <c r="AP34" s="62">
        <v>4360681800</v>
      </c>
      <c r="AQ34" s="61">
        <f>SUM(AR34:AS34)</f>
        <v>0</v>
      </c>
      <c r="AR34" s="11"/>
      <c r="AS34" s="11"/>
      <c r="AT34" s="61">
        <f>SUM(AU34)</f>
        <v>0</v>
      </c>
      <c r="AU34" s="11"/>
      <c r="AV34" s="60">
        <f>AW34+AZ34</f>
        <v>1947234084600.8398</v>
      </c>
      <c r="AW34" s="61">
        <f>SUM(AX34:AY34)</f>
        <v>1947234084600.8398</v>
      </c>
      <c r="AX34" s="62">
        <v>1947234084600.8398</v>
      </c>
      <c r="AY34" s="11"/>
      <c r="AZ34" s="61">
        <f>SUM(BA34)</f>
        <v>0</v>
      </c>
      <c r="BA34" s="11"/>
      <c r="BB34" s="63">
        <f>E34-(AI34+AV34)</f>
        <v>0</v>
      </c>
    </row>
    <row r="35" spans="1:54" ht="45" x14ac:dyDescent="0.25">
      <c r="A35" s="58" t="s">
        <v>113</v>
      </c>
      <c r="B35" s="58" t="s">
        <v>114</v>
      </c>
      <c r="C35" s="59" t="s">
        <v>1150</v>
      </c>
      <c r="D35" s="59" t="s">
        <v>1200</v>
      </c>
      <c r="E35" s="60">
        <f>F35+O35+R35+Z35+AB35+AG35</f>
        <v>3432645832405.6714</v>
      </c>
      <c r="F35" s="61">
        <f>SUM(G35:N35)</f>
        <v>229378140827.40201</v>
      </c>
      <c r="G35" s="62">
        <v>111771821097.89201</v>
      </c>
      <c r="H35" s="11"/>
      <c r="I35" s="62">
        <v>100004629797.16</v>
      </c>
      <c r="J35" s="11"/>
      <c r="K35" s="62">
        <v>-903247010.37</v>
      </c>
      <c r="L35" s="11"/>
      <c r="M35" s="62">
        <v>18504936942.720001</v>
      </c>
      <c r="N35" s="11"/>
      <c r="O35" s="61">
        <f>SUM(P35:Q35)</f>
        <v>100565837867.58</v>
      </c>
      <c r="P35" s="62">
        <v>296800000</v>
      </c>
      <c r="Q35" s="62">
        <v>100269037867.58</v>
      </c>
      <c r="R35" s="61">
        <f>SUM(S35:Y35)</f>
        <v>2918532837770.0693</v>
      </c>
      <c r="S35" s="62">
        <v>636505443602</v>
      </c>
      <c r="T35" s="62">
        <v>436856210109.28003</v>
      </c>
      <c r="U35" s="62">
        <v>1380806015167.8999</v>
      </c>
      <c r="V35" s="62">
        <v>2019213051310.1001</v>
      </c>
      <c r="W35" s="62">
        <v>240009526903.23999</v>
      </c>
      <c r="X35" s="62">
        <v>12909670255.5</v>
      </c>
      <c r="Y35" s="62">
        <v>-1807767079577.95</v>
      </c>
      <c r="Z35" s="61">
        <f>SUM(AA35)</f>
        <v>0</v>
      </c>
      <c r="AA35" s="11"/>
      <c r="AB35" s="61">
        <f>SUM(AC35:AF35)</f>
        <v>184169015940.62</v>
      </c>
      <c r="AC35" s="62">
        <v>606447010.37</v>
      </c>
      <c r="AD35" s="11"/>
      <c r="AE35" s="62">
        <v>0</v>
      </c>
      <c r="AF35" s="62">
        <v>183562568930.25</v>
      </c>
      <c r="AG35" s="61">
        <f>SUM(AH35)</f>
        <v>0</v>
      </c>
      <c r="AH35" s="62"/>
      <c r="AI35" s="60">
        <f>AJ35+AQ35+AT35</f>
        <v>177860347288.46002</v>
      </c>
      <c r="AJ35" s="61">
        <f>SUM(AK35:AP35)</f>
        <v>177860347288.46002</v>
      </c>
      <c r="AK35" s="62">
        <v>1908650298</v>
      </c>
      <c r="AL35" s="62">
        <v>6209405559</v>
      </c>
      <c r="AM35" s="62">
        <v>114652955273</v>
      </c>
      <c r="AN35" s="62">
        <v>14679611111.1</v>
      </c>
      <c r="AO35" s="62">
        <v>40362095047.360001</v>
      </c>
      <c r="AP35" s="62">
        <v>47630000</v>
      </c>
      <c r="AQ35" s="61">
        <f>SUM(AR35:AS35)</f>
        <v>0</v>
      </c>
      <c r="AR35" s="11"/>
      <c r="AS35" s="11"/>
      <c r="AT35" s="61">
        <f>SUM(AU35)</f>
        <v>0</v>
      </c>
      <c r="AU35" s="11"/>
      <c r="AV35" s="60">
        <f>AW35+AZ35</f>
        <v>3254785485117.2002</v>
      </c>
      <c r="AW35" s="61">
        <f>SUM(AX35:AY35)</f>
        <v>3254785485117.2002</v>
      </c>
      <c r="AX35" s="62">
        <v>3254785485117.2002</v>
      </c>
      <c r="AY35" s="11"/>
      <c r="AZ35" s="61">
        <f>SUM(BA35)</f>
        <v>0</v>
      </c>
      <c r="BA35" s="11"/>
      <c r="BB35" s="63">
        <f>E35-(AI35+AV35)</f>
        <v>1.123046875E-2</v>
      </c>
    </row>
    <row r="36" spans="1:54" ht="45" x14ac:dyDescent="0.25">
      <c r="A36" s="58" t="s">
        <v>115</v>
      </c>
      <c r="B36" s="58" t="s">
        <v>116</v>
      </c>
      <c r="C36" s="59" t="s">
        <v>1152</v>
      </c>
      <c r="D36" s="59" t="s">
        <v>1199</v>
      </c>
      <c r="E36" s="60">
        <f>F36+O36+R36+Z36+AB36+AG36</f>
        <v>2595341973710.2803</v>
      </c>
      <c r="F36" s="61">
        <f>SUM(G36:N36)</f>
        <v>49905163531.690002</v>
      </c>
      <c r="G36" s="62">
        <v>40003123290.620003</v>
      </c>
      <c r="H36" s="11"/>
      <c r="I36" s="62">
        <v>1587074513.1299996</v>
      </c>
      <c r="J36" s="11"/>
      <c r="K36" s="11"/>
      <c r="L36" s="11"/>
      <c r="M36" s="62">
        <v>8314965727.9399996</v>
      </c>
      <c r="N36" s="11"/>
      <c r="O36" s="61">
        <f>SUM(P36:Q36)</f>
        <v>213563624163.66</v>
      </c>
      <c r="P36" s="11"/>
      <c r="Q36" s="62">
        <v>213563624163.66</v>
      </c>
      <c r="R36" s="61">
        <f>SUM(S36:Y36)</f>
        <v>2143803019204.4802</v>
      </c>
      <c r="S36" s="62">
        <v>172615871273.56</v>
      </c>
      <c r="T36" s="62">
        <v>432167720975.40002</v>
      </c>
      <c r="U36" s="62">
        <v>918721290150.12</v>
      </c>
      <c r="V36" s="62">
        <v>2058719412595.2</v>
      </c>
      <c r="W36" s="62">
        <v>85402522042</v>
      </c>
      <c r="X36" s="62">
        <v>1018952204</v>
      </c>
      <c r="Y36" s="62">
        <v>-1524842750035.8</v>
      </c>
      <c r="Z36" s="61">
        <f>SUM(AA36)</f>
        <v>0</v>
      </c>
      <c r="AA36" s="11"/>
      <c r="AB36" s="61">
        <f>SUM(AC36:AF36)</f>
        <v>188070166810.45001</v>
      </c>
      <c r="AC36" s="62">
        <v>20461734186</v>
      </c>
      <c r="AD36" s="11"/>
      <c r="AE36" s="62">
        <v>493267810</v>
      </c>
      <c r="AF36" s="62">
        <v>167115164814.45001</v>
      </c>
      <c r="AG36" s="61">
        <f>SUM(AH36)</f>
        <v>0</v>
      </c>
      <c r="AH36" s="62"/>
      <c r="AI36" s="60">
        <f>AJ36+AQ36+AT36</f>
        <v>2872316731</v>
      </c>
      <c r="AJ36" s="61">
        <f>SUM(AK36:AP36)</f>
        <v>2872316731</v>
      </c>
      <c r="AK36" s="11"/>
      <c r="AL36" s="11"/>
      <c r="AM36" s="11"/>
      <c r="AN36" s="62">
        <v>48092455</v>
      </c>
      <c r="AO36" s="62">
        <v>2824224276</v>
      </c>
      <c r="AP36" s="11"/>
      <c r="AQ36" s="61">
        <f>SUM(AR36:AS36)</f>
        <v>0</v>
      </c>
      <c r="AR36" s="11"/>
      <c r="AS36" s="11"/>
      <c r="AT36" s="61">
        <f>SUM(AU36)</f>
        <v>0</v>
      </c>
      <c r="AU36" s="11"/>
      <c r="AV36" s="60">
        <f>AW36+AZ36</f>
        <v>2592469656979.2998</v>
      </c>
      <c r="AW36" s="61">
        <f>SUM(AX36:AY36)</f>
        <v>2592469656979.2998</v>
      </c>
      <c r="AX36" s="62">
        <v>2592469656979.2998</v>
      </c>
      <c r="AY36" s="11"/>
      <c r="AZ36" s="61">
        <f>SUM(BA36)</f>
        <v>0</v>
      </c>
      <c r="BA36" s="11"/>
      <c r="BB36" s="63">
        <f>E36-(AI36+AV36)</f>
        <v>-1.953125E-2</v>
      </c>
    </row>
    <row r="37" spans="1:54" ht="45" x14ac:dyDescent="0.25">
      <c r="A37" s="58" t="s">
        <v>117</v>
      </c>
      <c r="B37" s="58" t="s">
        <v>118</v>
      </c>
      <c r="C37" s="59" t="s">
        <v>1152</v>
      </c>
      <c r="D37" s="59" t="s">
        <v>1199</v>
      </c>
      <c r="E37" s="60">
        <f>F37+O37+R37+Z37+AB37+AG37</f>
        <v>1780643750224.4399</v>
      </c>
      <c r="F37" s="61">
        <f>SUM(G37:N37)</f>
        <v>89558769271.359985</v>
      </c>
      <c r="G37" s="62">
        <v>42578830974.5</v>
      </c>
      <c r="H37" s="11"/>
      <c r="I37" s="62">
        <v>36911097162.869995</v>
      </c>
      <c r="J37" s="11"/>
      <c r="K37" s="11"/>
      <c r="L37" s="62">
        <v>77476666.670000002</v>
      </c>
      <c r="M37" s="62">
        <v>9991364467.3199997</v>
      </c>
      <c r="N37" s="11"/>
      <c r="O37" s="61">
        <f>SUM(P37:Q37)</f>
        <v>47166328257.010002</v>
      </c>
      <c r="P37" s="11"/>
      <c r="Q37" s="62">
        <v>47166328257.010002</v>
      </c>
      <c r="R37" s="61">
        <f>SUM(S37:Y37)</f>
        <v>1578001840958.9497</v>
      </c>
      <c r="S37" s="62">
        <v>147831264723.87</v>
      </c>
      <c r="T37" s="62">
        <v>370307769170.38</v>
      </c>
      <c r="U37" s="62">
        <v>713419550602.10999</v>
      </c>
      <c r="V37" s="62">
        <v>1359963523556</v>
      </c>
      <c r="W37" s="62">
        <v>20127467103.009998</v>
      </c>
      <c r="X37" s="62">
        <v>56023352144.580002</v>
      </c>
      <c r="Y37" s="62">
        <v>-1089671086341</v>
      </c>
      <c r="Z37" s="61">
        <f>SUM(AA37)</f>
        <v>0</v>
      </c>
      <c r="AA37" s="11"/>
      <c r="AB37" s="61">
        <f>SUM(AC37:AF37)</f>
        <v>65916811737.120003</v>
      </c>
      <c r="AC37" s="11"/>
      <c r="AD37" s="11"/>
      <c r="AE37" s="62">
        <v>32071600</v>
      </c>
      <c r="AF37" s="62">
        <v>65884740137.120003</v>
      </c>
      <c r="AG37" s="61">
        <f>SUM(AH37)</f>
        <v>0</v>
      </c>
      <c r="AH37" s="62"/>
      <c r="AI37" s="60">
        <f>AJ37+AQ37+AT37</f>
        <v>133716907746.64001</v>
      </c>
      <c r="AJ37" s="61">
        <f>SUM(AK37:AP37)</f>
        <v>133716907746.64001</v>
      </c>
      <c r="AK37" s="62">
        <v>219463933</v>
      </c>
      <c r="AL37" s="11"/>
      <c r="AM37" s="62">
        <v>46445180000</v>
      </c>
      <c r="AN37" s="62">
        <v>50212895.829999998</v>
      </c>
      <c r="AO37" s="62">
        <v>17772505252.57</v>
      </c>
      <c r="AP37" s="62">
        <v>69229545665.240005</v>
      </c>
      <c r="AQ37" s="61">
        <f>SUM(AR37:AS37)</f>
        <v>0</v>
      </c>
      <c r="AR37" s="11"/>
      <c r="AS37" s="11"/>
      <c r="AT37" s="61">
        <f>SUM(AU37)</f>
        <v>0</v>
      </c>
      <c r="AU37" s="11"/>
      <c r="AV37" s="60">
        <f>AW37+AZ37</f>
        <v>1629539444777.7</v>
      </c>
      <c r="AW37" s="61">
        <f>SUM(AX37:AY37)</f>
        <v>1629539444777.7</v>
      </c>
      <c r="AX37" s="62">
        <v>1629539444777.7</v>
      </c>
      <c r="AY37" s="11"/>
      <c r="AZ37" s="61">
        <f>SUM(BA37)</f>
        <v>0</v>
      </c>
      <c r="BA37" s="11"/>
      <c r="BB37" s="63">
        <f>E37-(AI37+AV37)</f>
        <v>17387397700.100098</v>
      </c>
    </row>
    <row r="38" spans="1:54" ht="45" x14ac:dyDescent="0.25">
      <c r="A38" s="58" t="s">
        <v>119</v>
      </c>
      <c r="B38" s="58" t="s">
        <v>120</v>
      </c>
      <c r="C38" s="59" t="s">
        <v>1150</v>
      </c>
      <c r="D38" s="59" t="s">
        <v>1199</v>
      </c>
      <c r="E38" s="60">
        <f>F38+O38+R38+Z38+AB38+AG38</f>
        <v>2455274023518.7305</v>
      </c>
      <c r="F38" s="61">
        <f>SUM(G38:N38)</f>
        <v>133797763726.81</v>
      </c>
      <c r="G38" s="62">
        <v>95904230564.5</v>
      </c>
      <c r="H38" s="11"/>
      <c r="I38" s="62">
        <v>25667095771.68</v>
      </c>
      <c r="J38" s="11"/>
      <c r="K38" s="11"/>
      <c r="L38" s="11"/>
      <c r="M38" s="62">
        <v>12226437390.629999</v>
      </c>
      <c r="N38" s="11"/>
      <c r="O38" s="61">
        <f>SUM(P38:Q38)</f>
        <v>77697627561</v>
      </c>
      <c r="P38" s="62">
        <v>3522788739</v>
      </c>
      <c r="Q38" s="62">
        <v>74174838822</v>
      </c>
      <c r="R38" s="61">
        <f>SUM(S38:Y38)</f>
        <v>2184182718213.9204</v>
      </c>
      <c r="S38" s="62">
        <v>814466289342</v>
      </c>
      <c r="T38" s="62">
        <v>341871326921.37</v>
      </c>
      <c r="U38" s="62">
        <v>683625448612.94995</v>
      </c>
      <c r="V38" s="62">
        <v>1391191425712</v>
      </c>
      <c r="W38" s="62">
        <v>13127158558</v>
      </c>
      <c r="X38" s="11"/>
      <c r="Y38" s="62">
        <v>-1060098930932.4</v>
      </c>
      <c r="Z38" s="61">
        <f>SUM(AA38)</f>
        <v>0</v>
      </c>
      <c r="AA38" s="11"/>
      <c r="AB38" s="61">
        <f>SUM(AC38:AF38)</f>
        <v>59595914017</v>
      </c>
      <c r="AC38" s="11"/>
      <c r="AD38" s="11"/>
      <c r="AE38" s="62">
        <v>642070392</v>
      </c>
      <c r="AF38" s="62">
        <v>58953843625</v>
      </c>
      <c r="AG38" s="61">
        <f>SUM(AH38)</f>
        <v>0</v>
      </c>
      <c r="AH38" s="62"/>
      <c r="AI38" s="60">
        <f>AJ38+AQ38+AT38</f>
        <v>136665535108.66</v>
      </c>
      <c r="AJ38" s="61">
        <f>SUM(AK38:AP38)</f>
        <v>104009866939.86</v>
      </c>
      <c r="AK38" s="11"/>
      <c r="AL38" s="11"/>
      <c r="AM38" s="11"/>
      <c r="AN38" s="62">
        <v>18900000</v>
      </c>
      <c r="AO38" s="62">
        <v>37861945561</v>
      </c>
      <c r="AP38" s="62">
        <v>66129021378.860001</v>
      </c>
      <c r="AQ38" s="61">
        <f>SUM(AR38:AS38)</f>
        <v>32655668168.799999</v>
      </c>
      <c r="AR38" s="62">
        <v>32655668168.799999</v>
      </c>
      <c r="AS38" s="11"/>
      <c r="AT38" s="61">
        <f>SUM(AU38)</f>
        <v>0</v>
      </c>
      <c r="AU38" s="11"/>
      <c r="AV38" s="60">
        <f>AW38+AZ38</f>
        <v>2119645522166.8999</v>
      </c>
      <c r="AW38" s="61">
        <f>SUM(AX38:AY38)</f>
        <v>2119645522166.8999</v>
      </c>
      <c r="AX38" s="62">
        <v>2119645522166.8999</v>
      </c>
      <c r="AY38" s="11"/>
      <c r="AZ38" s="61">
        <f>SUM(BA38)</f>
        <v>0</v>
      </c>
      <c r="BA38" s="11"/>
      <c r="BB38" s="63">
        <f>E38-(AI38+AV38)</f>
        <v>198962966243.17041</v>
      </c>
    </row>
    <row r="39" spans="1:54" ht="45" x14ac:dyDescent="0.25">
      <c r="A39" s="58" t="s">
        <v>121</v>
      </c>
      <c r="B39" s="58" t="s">
        <v>122</v>
      </c>
      <c r="C39" s="59" t="s">
        <v>1150</v>
      </c>
      <c r="D39" s="59" t="s">
        <v>1200</v>
      </c>
      <c r="E39" s="60">
        <f>F39+O39+R39+Z39+AB39+AG39</f>
        <v>1885657619635.2397</v>
      </c>
      <c r="F39" s="61">
        <f>SUM(G39:N39)</f>
        <v>111285080591.12</v>
      </c>
      <c r="G39" s="62">
        <v>62445804157.400002</v>
      </c>
      <c r="H39" s="11"/>
      <c r="I39" s="62">
        <v>30731981572.049999</v>
      </c>
      <c r="J39" s="11"/>
      <c r="K39" s="11"/>
      <c r="L39" s="11"/>
      <c r="M39" s="62">
        <v>18107294861.669998</v>
      </c>
      <c r="N39" s="11"/>
      <c r="O39" s="61">
        <f>SUM(P39:Q39)</f>
        <v>30716234634.93</v>
      </c>
      <c r="P39" s="11"/>
      <c r="Q39" s="62">
        <v>30716234634.93</v>
      </c>
      <c r="R39" s="61">
        <f>SUM(S39:Y39)</f>
        <v>1592010188810.0098</v>
      </c>
      <c r="S39" s="62">
        <v>497608768375.09998</v>
      </c>
      <c r="T39" s="62">
        <v>314551163753.47998</v>
      </c>
      <c r="U39" s="62">
        <v>499521339107.40002</v>
      </c>
      <c r="V39" s="62">
        <v>1112028822355.0801</v>
      </c>
      <c r="W39" s="62">
        <v>14035093087.049999</v>
      </c>
      <c r="X39" s="62">
        <v>55004859032.900002</v>
      </c>
      <c r="Y39" s="62">
        <v>-900739856901</v>
      </c>
      <c r="Z39" s="61">
        <f>SUM(AA39)</f>
        <v>0</v>
      </c>
      <c r="AA39" s="11"/>
      <c r="AB39" s="61">
        <f>SUM(AC39:AF39)</f>
        <v>151646115599.17999</v>
      </c>
      <c r="AC39" s="11"/>
      <c r="AD39" s="11"/>
      <c r="AE39" s="62">
        <v>2012897819</v>
      </c>
      <c r="AF39" s="62">
        <v>149633217780.17999</v>
      </c>
      <c r="AG39" s="61">
        <f>SUM(AH39)</f>
        <v>0</v>
      </c>
      <c r="AH39" s="62"/>
      <c r="AI39" s="60">
        <f>AJ39+AQ39+AT39</f>
        <v>7151467543.7799997</v>
      </c>
      <c r="AJ39" s="61">
        <f>SUM(AK39:AP39)</f>
        <v>7151467543.7799997</v>
      </c>
      <c r="AK39" s="62">
        <v>409945810</v>
      </c>
      <c r="AL39" s="11"/>
      <c r="AM39" s="11"/>
      <c r="AN39" s="62">
        <v>155124456</v>
      </c>
      <c r="AO39" s="62">
        <v>6390183401.7799997</v>
      </c>
      <c r="AP39" s="62">
        <v>196213876</v>
      </c>
      <c r="AQ39" s="61">
        <f>SUM(AR39:AS39)</f>
        <v>0</v>
      </c>
      <c r="AR39" s="11"/>
      <c r="AS39" s="11"/>
      <c r="AT39" s="61">
        <f>SUM(AU39)</f>
        <v>0</v>
      </c>
      <c r="AU39" s="11"/>
      <c r="AV39" s="60">
        <f>AW39+AZ39</f>
        <v>1878506152091.46</v>
      </c>
      <c r="AW39" s="61">
        <f>SUM(AX39:AY39)</f>
        <v>1878506152091.46</v>
      </c>
      <c r="AX39" s="62">
        <v>1878506152091.46</v>
      </c>
      <c r="AY39" s="11"/>
      <c r="AZ39" s="61">
        <f>SUM(BA39)</f>
        <v>0</v>
      </c>
      <c r="BA39" s="11"/>
      <c r="BB39" s="63">
        <f>E39-(AI39+AV39)</f>
        <v>0</v>
      </c>
    </row>
    <row r="40" spans="1:54" ht="30" x14ac:dyDescent="0.25">
      <c r="A40" s="58" t="s">
        <v>123</v>
      </c>
      <c r="B40" s="58" t="s">
        <v>124</v>
      </c>
      <c r="C40" s="59" t="s">
        <v>1150</v>
      </c>
      <c r="D40" s="59" t="s">
        <v>1200</v>
      </c>
      <c r="E40" s="60">
        <f>F40+O40+R40+Z40+AB40+AG40</f>
        <v>1320354253480.6702</v>
      </c>
      <c r="F40" s="61">
        <f>SUM(G40:N40)</f>
        <v>69873497323.089996</v>
      </c>
      <c r="G40" s="62">
        <v>9553145440.4699936</v>
      </c>
      <c r="H40" s="11"/>
      <c r="I40" s="62">
        <v>50171986503.010002</v>
      </c>
      <c r="J40" s="11"/>
      <c r="K40" s="11"/>
      <c r="L40" s="62">
        <v>18052261.469999999</v>
      </c>
      <c r="M40" s="62">
        <v>10130313118.139999</v>
      </c>
      <c r="N40" s="11"/>
      <c r="O40" s="61">
        <f>SUM(P40:Q40)</f>
        <v>27554467171.889999</v>
      </c>
      <c r="P40" s="11"/>
      <c r="Q40" s="62">
        <v>27554467171.889999</v>
      </c>
      <c r="R40" s="61">
        <f>SUM(S40:Y40)</f>
        <v>1173187194374.9702</v>
      </c>
      <c r="S40" s="62">
        <v>412701852195.53003</v>
      </c>
      <c r="T40" s="62">
        <v>502712409811.39001</v>
      </c>
      <c r="U40" s="62">
        <v>494783828369.81</v>
      </c>
      <c r="V40" s="62">
        <v>2050510211910</v>
      </c>
      <c r="W40" s="62">
        <v>67739916362.739998</v>
      </c>
      <c r="X40" s="62">
        <v>35096174257.199997</v>
      </c>
      <c r="Y40" s="62">
        <v>-2390357198531.7002</v>
      </c>
      <c r="Z40" s="61">
        <f>SUM(AA40)</f>
        <v>0</v>
      </c>
      <c r="AA40" s="11"/>
      <c r="AB40" s="61">
        <f>SUM(AC40:AF40)</f>
        <v>49739094610.720001</v>
      </c>
      <c r="AC40" s="11"/>
      <c r="AD40" s="11"/>
      <c r="AE40" s="62">
        <v>688531536</v>
      </c>
      <c r="AF40" s="62">
        <v>49050563074.720001</v>
      </c>
      <c r="AG40" s="61">
        <f>SUM(AH40)</f>
        <v>0</v>
      </c>
      <c r="AH40" s="62"/>
      <c r="AI40" s="60">
        <f>AJ40+AQ40+AT40</f>
        <v>14923656164.139999</v>
      </c>
      <c r="AJ40" s="61">
        <f>SUM(AK40:AP40)</f>
        <v>14923656164.139999</v>
      </c>
      <c r="AK40" s="62">
        <v>3993831884</v>
      </c>
      <c r="AL40" s="11"/>
      <c r="AM40" s="11"/>
      <c r="AN40" s="62">
        <v>498666610.80000001</v>
      </c>
      <c r="AO40" s="62">
        <v>198126792</v>
      </c>
      <c r="AP40" s="62">
        <v>10233030877.34</v>
      </c>
      <c r="AQ40" s="61">
        <f>SUM(AR40:AS40)</f>
        <v>0</v>
      </c>
      <c r="AR40" s="11"/>
      <c r="AS40" s="11"/>
      <c r="AT40" s="61">
        <f>SUM(AU40)</f>
        <v>0</v>
      </c>
      <c r="AU40" s="11"/>
      <c r="AV40" s="60">
        <f>AW40+AZ40</f>
        <v>1305430597316.5</v>
      </c>
      <c r="AW40" s="61">
        <f>SUM(AX40:AY40)</f>
        <v>1305430597316.5</v>
      </c>
      <c r="AX40" s="62">
        <v>1305430597316.5</v>
      </c>
      <c r="AY40" s="11"/>
      <c r="AZ40" s="61">
        <f>SUM(BA40)</f>
        <v>0</v>
      </c>
      <c r="BA40" s="11"/>
      <c r="BB40" s="63">
        <f>E40-(AI40+AV40)</f>
        <v>3.02734375E-2</v>
      </c>
    </row>
    <row r="41" spans="1:54" ht="30" x14ac:dyDescent="0.25">
      <c r="A41" s="58" t="s">
        <v>125</v>
      </c>
      <c r="B41" s="58" t="s">
        <v>126</v>
      </c>
      <c r="C41" s="59" t="s">
        <v>1150</v>
      </c>
      <c r="D41" s="59" t="s">
        <v>1200</v>
      </c>
      <c r="E41" s="60">
        <f>F41+O41+R41+Z41+AB41+AG41</f>
        <v>33890902696886.844</v>
      </c>
      <c r="F41" s="61">
        <f>SUM(G41:N41)</f>
        <v>1760048075512.5276</v>
      </c>
      <c r="G41" s="62">
        <v>622555242492.81128</v>
      </c>
      <c r="H41" s="11"/>
      <c r="I41" s="62">
        <v>952719221754.57007</v>
      </c>
      <c r="J41" s="11"/>
      <c r="K41" s="11"/>
      <c r="L41" s="62">
        <v>1048245333.3334</v>
      </c>
      <c r="M41" s="62">
        <v>183725365931.81271</v>
      </c>
      <c r="N41" s="11"/>
      <c r="O41" s="61">
        <f>SUM(P41:Q41)</f>
        <v>367657767142.53003</v>
      </c>
      <c r="P41" s="11"/>
      <c r="Q41" s="62">
        <v>367657767142.53003</v>
      </c>
      <c r="R41" s="61">
        <f>SUM(S41:Y41)</f>
        <v>31086036066650.328</v>
      </c>
      <c r="S41" s="62">
        <v>27139943961877.457</v>
      </c>
      <c r="T41" s="62">
        <v>1699723742417.8218</v>
      </c>
      <c r="U41" s="62">
        <v>1702630732738.7744</v>
      </c>
      <c r="V41" s="62">
        <v>5799952310418.2051</v>
      </c>
      <c r="W41" s="62">
        <v>58400330494.308701</v>
      </c>
      <c r="X41" s="62">
        <v>115815882625.67</v>
      </c>
      <c r="Y41" s="62">
        <v>-5430430893921.9121</v>
      </c>
      <c r="Z41" s="61">
        <f>SUM(AA41)</f>
        <v>0</v>
      </c>
      <c r="AA41" s="11"/>
      <c r="AB41" s="61">
        <f>SUM(AC41:AF41)</f>
        <v>677160787581.45703</v>
      </c>
      <c r="AC41" s="62">
        <v>13503469707</v>
      </c>
      <c r="AD41" s="62">
        <v>338550426659.52002</v>
      </c>
      <c r="AE41" s="62">
        <v>7890673581.7069998</v>
      </c>
      <c r="AF41" s="62">
        <v>317216217633.2301</v>
      </c>
      <c r="AG41" s="61">
        <f>SUM(AH41)</f>
        <v>0</v>
      </c>
      <c r="AH41" s="62"/>
      <c r="AI41" s="60">
        <f>AJ41+AQ41+AT41</f>
        <v>105663213480.36</v>
      </c>
      <c r="AJ41" s="61">
        <f>SUM(AK41:AP41)</f>
        <v>105663213480.36</v>
      </c>
      <c r="AK41" s="62">
        <v>124355377.98</v>
      </c>
      <c r="AL41" s="11"/>
      <c r="AM41" s="11"/>
      <c r="AN41" s="62">
        <v>12311907874.379999</v>
      </c>
      <c r="AO41" s="62">
        <v>91841304225</v>
      </c>
      <c r="AP41" s="62">
        <v>1385646003</v>
      </c>
      <c r="AQ41" s="61">
        <f>SUM(AR41:AS41)</f>
        <v>0</v>
      </c>
      <c r="AR41" s="11"/>
      <c r="AS41" s="11"/>
      <c r="AT41" s="61">
        <f>SUM(AU41)</f>
        <v>0</v>
      </c>
      <c r="AU41" s="11"/>
      <c r="AV41" s="60">
        <f>AW41+AZ41</f>
        <v>33785239483406.48</v>
      </c>
      <c r="AW41" s="61">
        <f>SUM(AX41:AY41)</f>
        <v>33785239483406.48</v>
      </c>
      <c r="AX41" s="62">
        <v>33785239483406.48</v>
      </c>
      <c r="AY41" s="11"/>
      <c r="AZ41" s="61">
        <f>SUM(BA41)</f>
        <v>0</v>
      </c>
      <c r="BA41" s="11"/>
      <c r="BB41" s="63">
        <f>E41-(AI41+AV41)</f>
        <v>0</v>
      </c>
    </row>
    <row r="42" spans="1:54" ht="45" x14ac:dyDescent="0.25">
      <c r="A42" s="58" t="s">
        <v>127</v>
      </c>
      <c r="B42" s="58" t="s">
        <v>128</v>
      </c>
      <c r="C42" s="59" t="s">
        <v>1152</v>
      </c>
      <c r="D42" s="59" t="s">
        <v>1199</v>
      </c>
      <c r="E42" s="60">
        <f>F42+O42+R42+Z42+AB42+AG42</f>
        <v>3364575869734.0195</v>
      </c>
      <c r="F42" s="61">
        <f>SUM(G42:N42)</f>
        <v>148686496733.50003</v>
      </c>
      <c r="G42" s="62">
        <v>97847944414.670029</v>
      </c>
      <c r="H42" s="11"/>
      <c r="I42" s="62">
        <v>36992739762.590004</v>
      </c>
      <c r="J42" s="11"/>
      <c r="K42" s="11"/>
      <c r="L42" s="62">
        <v>14500000</v>
      </c>
      <c r="M42" s="62">
        <v>13831312556.24</v>
      </c>
      <c r="N42" s="11"/>
      <c r="O42" s="61">
        <f>SUM(P42:Q42)</f>
        <v>478842860715</v>
      </c>
      <c r="P42" s="62">
        <v>7548041010</v>
      </c>
      <c r="Q42" s="62">
        <v>471294819705</v>
      </c>
      <c r="R42" s="61">
        <f>SUM(S42:Y42)</f>
        <v>2694136959824.5195</v>
      </c>
      <c r="S42" s="62">
        <v>1452902471635.8</v>
      </c>
      <c r="T42" s="62">
        <v>365696540496.21997</v>
      </c>
      <c r="U42" s="62">
        <v>493316831731.35999</v>
      </c>
      <c r="V42" s="62">
        <v>1525378271669.6301</v>
      </c>
      <c r="W42" s="62">
        <v>47806916244</v>
      </c>
      <c r="X42" s="62">
        <v>18871436298.509998</v>
      </c>
      <c r="Y42" s="62">
        <v>-1209835508251</v>
      </c>
      <c r="Z42" s="61">
        <f>SUM(AA42)</f>
        <v>0</v>
      </c>
      <c r="AA42" s="11"/>
      <c r="AB42" s="61">
        <f>SUM(AC42:AF42)</f>
        <v>42909552461</v>
      </c>
      <c r="AC42" s="62">
        <v>451360320</v>
      </c>
      <c r="AD42" s="62">
        <v>27045134000</v>
      </c>
      <c r="AE42" s="62">
        <v>3661978700</v>
      </c>
      <c r="AF42" s="62">
        <v>11751079441</v>
      </c>
      <c r="AG42" s="61">
        <f>SUM(AH42)</f>
        <v>0</v>
      </c>
      <c r="AH42" s="62"/>
      <c r="AI42" s="60">
        <f>AJ42+AQ42+AT42</f>
        <v>30218068598.870003</v>
      </c>
      <c r="AJ42" s="61">
        <f>SUM(AK42:AP42)</f>
        <v>30218068598.870003</v>
      </c>
      <c r="AK42" s="62">
        <v>386856982</v>
      </c>
      <c r="AL42" s="11"/>
      <c r="AM42" s="11"/>
      <c r="AN42" s="62">
        <v>7718873407.4700003</v>
      </c>
      <c r="AO42" s="62">
        <v>16724726511</v>
      </c>
      <c r="AP42" s="62">
        <v>5387611698.3999996</v>
      </c>
      <c r="AQ42" s="61">
        <f>SUM(AR42:AS42)</f>
        <v>0</v>
      </c>
      <c r="AR42" s="11"/>
      <c r="AS42" s="11"/>
      <c r="AT42" s="61">
        <f>SUM(AU42)</f>
        <v>0</v>
      </c>
      <c r="AU42" s="11"/>
      <c r="AV42" s="60">
        <f>AW42+AZ42</f>
        <v>3334357801135.1001</v>
      </c>
      <c r="AW42" s="61">
        <f>SUM(AX42:AY42)</f>
        <v>3334357801135.1001</v>
      </c>
      <c r="AX42" s="62">
        <v>3334357801135.1001</v>
      </c>
      <c r="AY42" s="11"/>
      <c r="AZ42" s="61">
        <f>SUM(BA42)</f>
        <v>0</v>
      </c>
      <c r="BA42" s="11"/>
      <c r="BB42" s="63">
        <f>E42-(AI42+AV42)</f>
        <v>4.931640625E-2</v>
      </c>
    </row>
    <row r="43" spans="1:54" ht="30" x14ac:dyDescent="0.25">
      <c r="A43" s="58" t="s">
        <v>129</v>
      </c>
      <c r="B43" s="58" t="s">
        <v>130</v>
      </c>
      <c r="C43" s="59" t="s">
        <v>1150</v>
      </c>
      <c r="D43" s="59" t="s">
        <v>1199</v>
      </c>
      <c r="E43" s="60">
        <f>F43+O43+R43+Z43+AB43+AG43</f>
        <v>1648972240266.9622</v>
      </c>
      <c r="F43" s="61">
        <f>SUM(G43:N43)</f>
        <v>115595079377.6821</v>
      </c>
      <c r="G43" s="62">
        <v>87447939079.509995</v>
      </c>
      <c r="H43" s="11"/>
      <c r="I43" s="62">
        <v>19482906757.150002</v>
      </c>
      <c r="J43" s="11"/>
      <c r="K43" s="11"/>
      <c r="L43" s="62">
        <v>364104950</v>
      </c>
      <c r="M43" s="62">
        <v>8300128591.0221004</v>
      </c>
      <c r="N43" s="11"/>
      <c r="O43" s="61">
        <f>SUM(P43:Q43)</f>
        <v>50282541952.949997</v>
      </c>
      <c r="P43" s="11"/>
      <c r="Q43" s="62">
        <v>50282541952.949997</v>
      </c>
      <c r="R43" s="61">
        <f>SUM(S43:Y43)</f>
        <v>1368944068423.1501</v>
      </c>
      <c r="S43" s="62">
        <v>542553062872</v>
      </c>
      <c r="T43" s="62">
        <v>329311804225.78998</v>
      </c>
      <c r="U43" s="62">
        <v>546274744012</v>
      </c>
      <c r="V43" s="62">
        <v>535238607338</v>
      </c>
      <c r="W43" s="62">
        <v>17445436198.32</v>
      </c>
      <c r="X43" s="62">
        <v>6067020519</v>
      </c>
      <c r="Y43" s="62">
        <v>-607946606741.95996</v>
      </c>
      <c r="Z43" s="61">
        <f>SUM(AA43)</f>
        <v>0</v>
      </c>
      <c r="AA43" s="11"/>
      <c r="AB43" s="61">
        <f>SUM(AC43:AF43)</f>
        <v>114150550513.18001</v>
      </c>
      <c r="AC43" s="62">
        <v>13076959748.799999</v>
      </c>
      <c r="AD43" s="11"/>
      <c r="AE43" s="62">
        <v>2086547636</v>
      </c>
      <c r="AF43" s="62">
        <v>98987043128.380005</v>
      </c>
      <c r="AG43" s="61">
        <f>SUM(AH43)</f>
        <v>0</v>
      </c>
      <c r="AH43" s="62"/>
      <c r="AI43" s="60">
        <f>AJ43+AQ43+AT43</f>
        <v>5823552713</v>
      </c>
      <c r="AJ43" s="61">
        <f>SUM(AK43:AP43)</f>
        <v>5823552713</v>
      </c>
      <c r="AK43" s="62">
        <v>16621566</v>
      </c>
      <c r="AL43" s="11"/>
      <c r="AM43" s="11"/>
      <c r="AN43" s="62">
        <v>168954063</v>
      </c>
      <c r="AO43" s="62">
        <v>2872543040</v>
      </c>
      <c r="AP43" s="62">
        <v>2765434044</v>
      </c>
      <c r="AQ43" s="61">
        <f>SUM(AR43:AS43)</f>
        <v>0</v>
      </c>
      <c r="AR43" s="11"/>
      <c r="AS43" s="11"/>
      <c r="AT43" s="61">
        <f>SUM(AU43)</f>
        <v>0</v>
      </c>
      <c r="AU43" s="11"/>
      <c r="AV43" s="60">
        <f>AW43+AZ43</f>
        <v>1643148687553.9622</v>
      </c>
      <c r="AW43" s="61">
        <f>SUM(AX43:AY43)</f>
        <v>1643148687553.9622</v>
      </c>
      <c r="AX43" s="62">
        <v>1643148687553.9622</v>
      </c>
      <c r="AY43" s="11"/>
      <c r="AZ43" s="61">
        <f>SUM(BA43)</f>
        <v>0</v>
      </c>
      <c r="BA43" s="11"/>
      <c r="BB43" s="63">
        <f>E43-(AI43+AV43)</f>
        <v>0</v>
      </c>
    </row>
    <row r="44" spans="1:54" ht="45" x14ac:dyDescent="0.25">
      <c r="A44" s="58" t="s">
        <v>131</v>
      </c>
      <c r="B44" s="58" t="s">
        <v>132</v>
      </c>
      <c r="C44" s="59" t="s">
        <v>1150</v>
      </c>
      <c r="D44" s="59" t="s">
        <v>1200</v>
      </c>
      <c r="E44" s="60">
        <f>F44+O44+R44+Z44+AB44+AG44</f>
        <v>1357508919789.3696</v>
      </c>
      <c r="F44" s="61">
        <f>SUM(G44:N44)</f>
        <v>44259222003.729996</v>
      </c>
      <c r="G44" s="62">
        <v>14981203883.4</v>
      </c>
      <c r="H44" s="11"/>
      <c r="I44" s="62">
        <v>22364834293.959995</v>
      </c>
      <c r="J44" s="11"/>
      <c r="K44" s="11"/>
      <c r="L44" s="11"/>
      <c r="M44" s="62">
        <v>6913183826.3699999</v>
      </c>
      <c r="N44" s="11"/>
      <c r="O44" s="61">
        <f>SUM(P44:Q44)</f>
        <v>49049319690.400002</v>
      </c>
      <c r="P44" s="11"/>
      <c r="Q44" s="62">
        <v>49049319690.400002</v>
      </c>
      <c r="R44" s="61">
        <f>SUM(S44:Y44)</f>
        <v>1196100201060.2397</v>
      </c>
      <c r="S44" s="62">
        <v>525338551074</v>
      </c>
      <c r="T44" s="62">
        <v>307241062033.72998</v>
      </c>
      <c r="U44" s="62">
        <v>461042021482.92999</v>
      </c>
      <c r="V44" s="62">
        <v>888729219604.57996</v>
      </c>
      <c r="W44" s="62">
        <v>52008044383.07</v>
      </c>
      <c r="X44" s="62">
        <v>14796294600</v>
      </c>
      <c r="Y44" s="62">
        <v>-1053054992118.0699</v>
      </c>
      <c r="Z44" s="61">
        <f>SUM(AA44)</f>
        <v>0</v>
      </c>
      <c r="AA44" s="11"/>
      <c r="AB44" s="61">
        <f>SUM(AC44:AF44)</f>
        <v>68100177035</v>
      </c>
      <c r="AC44" s="62">
        <v>1156565135</v>
      </c>
      <c r="AD44" s="11"/>
      <c r="AE44" s="62">
        <v>3638409738</v>
      </c>
      <c r="AF44" s="62">
        <v>63305202162</v>
      </c>
      <c r="AG44" s="61">
        <f>SUM(AH44)</f>
        <v>0</v>
      </c>
      <c r="AH44" s="62"/>
      <c r="AI44" s="60">
        <f>AJ44+AQ44+AT44</f>
        <v>1850846380.4699998</v>
      </c>
      <c r="AJ44" s="61">
        <f>SUM(AK44:AP44)</f>
        <v>1850846380.4699998</v>
      </c>
      <c r="AK44" s="11"/>
      <c r="AL44" s="11"/>
      <c r="AM44" s="11"/>
      <c r="AN44" s="11"/>
      <c r="AO44" s="62">
        <v>472204859.35000002</v>
      </c>
      <c r="AP44" s="62">
        <v>1378641521.1199999</v>
      </c>
      <c r="AQ44" s="61">
        <f>SUM(AR44:AS44)</f>
        <v>0</v>
      </c>
      <c r="AR44" s="11"/>
      <c r="AS44" s="11"/>
      <c r="AT44" s="61">
        <f>SUM(AU44)</f>
        <v>0</v>
      </c>
      <c r="AU44" s="11"/>
      <c r="AV44" s="60">
        <f>AW44+AZ44</f>
        <v>1355658073408.8999</v>
      </c>
      <c r="AW44" s="61">
        <f>SUM(AX44:AY44)</f>
        <v>1355658073408.8999</v>
      </c>
      <c r="AX44" s="62">
        <v>1355658073408.8999</v>
      </c>
      <c r="AY44" s="11"/>
      <c r="AZ44" s="61">
        <f>SUM(BA44)</f>
        <v>0</v>
      </c>
      <c r="BA44" s="11"/>
      <c r="BB44" s="63">
        <f>E44-(AI44+AV44)</f>
        <v>0</v>
      </c>
    </row>
    <row r="45" spans="1:54" ht="45" x14ac:dyDescent="0.25">
      <c r="A45" s="58" t="s">
        <v>133</v>
      </c>
      <c r="B45" s="58" t="s">
        <v>134</v>
      </c>
      <c r="C45" s="59" t="s">
        <v>1152</v>
      </c>
      <c r="D45" s="59" t="s">
        <v>1199</v>
      </c>
      <c r="E45" s="60">
        <f>F45+O45+R45+Z45+AB45+AG45</f>
        <v>1806889737592.8401</v>
      </c>
      <c r="F45" s="61">
        <f>SUM(G45:N45)</f>
        <v>76605707996.407593</v>
      </c>
      <c r="G45" s="62">
        <v>27977056853.473999</v>
      </c>
      <c r="H45" s="11"/>
      <c r="I45" s="62">
        <v>40275825986.553596</v>
      </c>
      <c r="J45" s="11"/>
      <c r="K45" s="11"/>
      <c r="L45" s="62">
        <v>688101072.21000004</v>
      </c>
      <c r="M45" s="62">
        <v>7664724084.1700001</v>
      </c>
      <c r="N45" s="11"/>
      <c r="O45" s="61">
        <f>SUM(P45:Q45)</f>
        <v>85209812001</v>
      </c>
      <c r="P45" s="11"/>
      <c r="Q45" s="62">
        <v>85209812001</v>
      </c>
      <c r="R45" s="61">
        <f>SUM(S45:Y45)</f>
        <v>1371365925152.0027</v>
      </c>
      <c r="S45" s="62">
        <v>359692988891.04999</v>
      </c>
      <c r="T45" s="62">
        <v>396726489950.78998</v>
      </c>
      <c r="U45" s="62">
        <v>752062386732.76001</v>
      </c>
      <c r="V45" s="62">
        <v>869831698644.73999</v>
      </c>
      <c r="W45" s="62">
        <v>71986377272</v>
      </c>
      <c r="X45" s="62">
        <v>77152187621.596405</v>
      </c>
      <c r="Y45" s="62">
        <v>-1156086203960.9333</v>
      </c>
      <c r="Z45" s="61">
        <f>SUM(AA45)</f>
        <v>0</v>
      </c>
      <c r="AA45" s="11"/>
      <c r="AB45" s="61">
        <f>SUM(AC45:AF45)</f>
        <v>273708292443.42999</v>
      </c>
      <c r="AC45" s="62">
        <v>41290980.5</v>
      </c>
      <c r="AD45" s="62">
        <v>5845872000</v>
      </c>
      <c r="AE45" s="62">
        <v>3096115200</v>
      </c>
      <c r="AF45" s="62">
        <v>264725014262.92999</v>
      </c>
      <c r="AG45" s="61">
        <f>SUM(AH45)</f>
        <v>0</v>
      </c>
      <c r="AH45" s="62"/>
      <c r="AI45" s="60">
        <f>AJ45+AQ45+AT45</f>
        <v>39546295885</v>
      </c>
      <c r="AJ45" s="61">
        <f>SUM(AK45:AP45)</f>
        <v>34305895899</v>
      </c>
      <c r="AK45" s="62">
        <v>69697119</v>
      </c>
      <c r="AL45" s="11"/>
      <c r="AM45" s="62">
        <v>15721200012</v>
      </c>
      <c r="AN45" s="62">
        <v>78181782</v>
      </c>
      <c r="AO45" s="62">
        <v>18375671611</v>
      </c>
      <c r="AP45" s="62">
        <v>61145375</v>
      </c>
      <c r="AQ45" s="61">
        <f>SUM(AR45:AS45)</f>
        <v>5240399986</v>
      </c>
      <c r="AR45" s="62">
        <v>5240399986</v>
      </c>
      <c r="AS45" s="11"/>
      <c r="AT45" s="61">
        <f>SUM(AU45)</f>
        <v>0</v>
      </c>
      <c r="AU45" s="11"/>
      <c r="AV45" s="60">
        <f>AW45+AZ45</f>
        <v>1767343441707.8406</v>
      </c>
      <c r="AW45" s="61">
        <f>SUM(AX45:AY45)</f>
        <v>1767343441707.8406</v>
      </c>
      <c r="AX45" s="62">
        <v>1767343441707.8406</v>
      </c>
      <c r="AY45" s="11"/>
      <c r="AZ45" s="61">
        <f>SUM(BA45)</f>
        <v>0</v>
      </c>
      <c r="BA45" s="11"/>
      <c r="BB45" s="63">
        <f>E45-(AI45+AV45)</f>
        <v>0</v>
      </c>
    </row>
    <row r="46" spans="1:54" ht="60" x14ac:dyDescent="0.25">
      <c r="A46" s="58" t="s">
        <v>135</v>
      </c>
      <c r="B46" s="58" t="s">
        <v>136</v>
      </c>
      <c r="C46" s="59" t="s">
        <v>1152</v>
      </c>
      <c r="D46" s="59" t="s">
        <v>1200</v>
      </c>
      <c r="E46" s="60">
        <f>F46+O46+R46+Z46+AB46+AG46</f>
        <v>1338695533244.1802</v>
      </c>
      <c r="F46" s="61">
        <f>SUM(G46:N46)</f>
        <v>154946211847.17001</v>
      </c>
      <c r="G46" s="62">
        <v>108609800220.03</v>
      </c>
      <c r="H46" s="11"/>
      <c r="I46" s="62">
        <v>20204634737.190002</v>
      </c>
      <c r="J46" s="11"/>
      <c r="K46" s="11"/>
      <c r="L46" s="62">
        <v>90000000</v>
      </c>
      <c r="M46" s="62">
        <v>26041776889.950001</v>
      </c>
      <c r="N46" s="11"/>
      <c r="O46" s="61">
        <f>SUM(P46:Q46)</f>
        <v>61271113866.350006</v>
      </c>
      <c r="P46" s="62">
        <v>2938716765.3699999</v>
      </c>
      <c r="Q46" s="62">
        <v>58332397100.980003</v>
      </c>
      <c r="R46" s="61">
        <f>SUM(S46:Y46)</f>
        <v>1067204537481.4802</v>
      </c>
      <c r="S46" s="62">
        <v>265857314533</v>
      </c>
      <c r="T46" s="62">
        <v>318833986260.40002</v>
      </c>
      <c r="U46" s="62">
        <v>379559612813.48999</v>
      </c>
      <c r="V46" s="62">
        <v>921557909552</v>
      </c>
      <c r="W46" s="62">
        <v>78506784544.589996</v>
      </c>
      <c r="X46" s="62">
        <v>59838947758</v>
      </c>
      <c r="Y46" s="62">
        <v>-956950017980</v>
      </c>
      <c r="Z46" s="61">
        <f>SUM(AA46)</f>
        <v>0</v>
      </c>
      <c r="AA46" s="11"/>
      <c r="AB46" s="61">
        <f>SUM(AC46:AF46)</f>
        <v>55273670049.18</v>
      </c>
      <c r="AC46" s="62">
        <v>970000000</v>
      </c>
      <c r="AD46" s="62">
        <v>16096492600</v>
      </c>
      <c r="AE46" s="62">
        <v>144903034</v>
      </c>
      <c r="AF46" s="62">
        <v>38062274415.18</v>
      </c>
      <c r="AG46" s="61">
        <f>SUM(AH46)</f>
        <v>0</v>
      </c>
      <c r="AH46" s="62"/>
      <c r="AI46" s="60">
        <f>AJ46+AQ46+AT46</f>
        <v>9211336554</v>
      </c>
      <c r="AJ46" s="61">
        <f>SUM(AK46:AP46)</f>
        <v>9211336554</v>
      </c>
      <c r="AK46" s="11"/>
      <c r="AL46" s="11"/>
      <c r="AM46" s="11"/>
      <c r="AN46" s="62">
        <v>968181078</v>
      </c>
      <c r="AO46" s="62">
        <v>7078700103</v>
      </c>
      <c r="AP46" s="62">
        <v>1164455373</v>
      </c>
      <c r="AQ46" s="61">
        <f>SUM(AR46:AS46)</f>
        <v>0</v>
      </c>
      <c r="AR46" s="11"/>
      <c r="AS46" s="11"/>
      <c r="AT46" s="61">
        <f>SUM(AU46)</f>
        <v>0</v>
      </c>
      <c r="AU46" s="11"/>
      <c r="AV46" s="60">
        <f>AW46+AZ46</f>
        <v>1212527809902.3999</v>
      </c>
      <c r="AW46" s="61">
        <f>SUM(AX46:AY46)</f>
        <v>1212527809902.3999</v>
      </c>
      <c r="AX46" s="62">
        <v>1212527809902.3999</v>
      </c>
      <c r="AY46" s="11"/>
      <c r="AZ46" s="61">
        <f>SUM(BA46)</f>
        <v>0</v>
      </c>
      <c r="BA46" s="11"/>
      <c r="BB46" s="63">
        <f>E46-(AI46+AV46)</f>
        <v>116956386787.78027</v>
      </c>
    </row>
    <row r="47" spans="1:54" ht="45" x14ac:dyDescent="0.25">
      <c r="A47" s="58" t="s">
        <v>137</v>
      </c>
      <c r="B47" s="58" t="s">
        <v>138</v>
      </c>
      <c r="C47" s="59" t="s">
        <v>1152</v>
      </c>
      <c r="D47" s="59" t="s">
        <v>1199</v>
      </c>
      <c r="E47" s="60">
        <f>F47+O47+R47+Z47+AB47+AG47</f>
        <v>978549541690.71021</v>
      </c>
      <c r="F47" s="61">
        <f>SUM(G47:N47)</f>
        <v>67931231972.649994</v>
      </c>
      <c r="G47" s="62">
        <v>53553351859.059998</v>
      </c>
      <c r="H47" s="11"/>
      <c r="I47" s="62">
        <v>873814515.85000002</v>
      </c>
      <c r="J47" s="11"/>
      <c r="K47" s="11"/>
      <c r="L47" s="62">
        <v>354166666.67000002</v>
      </c>
      <c r="M47" s="62">
        <v>13149898931.07</v>
      </c>
      <c r="N47" s="11"/>
      <c r="O47" s="61">
        <f>SUM(P47:Q47)</f>
        <v>23696755077</v>
      </c>
      <c r="P47" s="62">
        <v>2072777326</v>
      </c>
      <c r="Q47" s="62">
        <v>21623977751</v>
      </c>
      <c r="R47" s="61">
        <f>SUM(S47:Y47)</f>
        <v>821030754326.40015</v>
      </c>
      <c r="S47" s="62">
        <v>103865992535</v>
      </c>
      <c r="T47" s="62">
        <v>275100465331.09003</v>
      </c>
      <c r="U47" s="62">
        <v>437084185941.51001</v>
      </c>
      <c r="V47" s="62">
        <v>798421693332.46997</v>
      </c>
      <c r="W47" s="62">
        <v>26999899641.560001</v>
      </c>
      <c r="X47" s="62">
        <v>6585804970</v>
      </c>
      <c r="Y47" s="62">
        <v>-827027287425.22998</v>
      </c>
      <c r="Z47" s="61">
        <f>SUM(AA47)</f>
        <v>0</v>
      </c>
      <c r="AA47" s="11"/>
      <c r="AB47" s="61">
        <f>SUM(AC47:AF47)</f>
        <v>65890800314.659996</v>
      </c>
      <c r="AC47" s="62">
        <v>4914246056.7399998</v>
      </c>
      <c r="AD47" s="11"/>
      <c r="AE47" s="62">
        <v>410142444.5</v>
      </c>
      <c r="AF47" s="62">
        <v>60566411813.419998</v>
      </c>
      <c r="AG47" s="61">
        <f>SUM(AH47)</f>
        <v>0</v>
      </c>
      <c r="AH47" s="62"/>
      <c r="AI47" s="60">
        <f>AJ47+AQ47+AT47</f>
        <v>6310299430.3299999</v>
      </c>
      <c r="AJ47" s="61">
        <f>SUM(AK47:AP47)</f>
        <v>6310299430.3299999</v>
      </c>
      <c r="AK47" s="62">
        <v>1010445</v>
      </c>
      <c r="AL47" s="11"/>
      <c r="AM47" s="11"/>
      <c r="AN47" s="11"/>
      <c r="AO47" s="62">
        <v>2992869740</v>
      </c>
      <c r="AP47" s="62">
        <v>3316419245.3299999</v>
      </c>
      <c r="AQ47" s="61">
        <f>SUM(AR47:AS47)</f>
        <v>0</v>
      </c>
      <c r="AR47" s="11"/>
      <c r="AS47" s="11"/>
      <c r="AT47" s="61">
        <f>SUM(AU47)</f>
        <v>0</v>
      </c>
      <c r="AU47" s="11"/>
      <c r="AV47" s="60">
        <f>AW47+AZ47</f>
        <v>972239242260.38</v>
      </c>
      <c r="AW47" s="61">
        <f>SUM(AX47:AY47)</f>
        <v>972239242260.38</v>
      </c>
      <c r="AX47" s="62">
        <v>971672877784.64001</v>
      </c>
      <c r="AY47" s="62">
        <v>566364475.74000001</v>
      </c>
      <c r="AZ47" s="61">
        <f>SUM(BA47)</f>
        <v>0</v>
      </c>
      <c r="BA47" s="62"/>
      <c r="BB47" s="63">
        <f>E47-(AI47+AV47)</f>
        <v>0</v>
      </c>
    </row>
    <row r="48" spans="1:54" ht="30" x14ac:dyDescent="0.25">
      <c r="A48" s="58" t="s">
        <v>139</v>
      </c>
      <c r="B48" s="58" t="s">
        <v>140</v>
      </c>
      <c r="C48" s="59" t="s">
        <v>1152</v>
      </c>
      <c r="D48" s="59" t="s">
        <v>1200</v>
      </c>
      <c r="E48" s="60">
        <f>F48+O48+R48+Z48+AB48+AG48</f>
        <v>2012112829066.1299</v>
      </c>
      <c r="F48" s="61">
        <f>SUM(G48:N48)</f>
        <v>43646209194.300003</v>
      </c>
      <c r="G48" s="62">
        <v>13416129283.950001</v>
      </c>
      <c r="H48" s="11"/>
      <c r="I48" s="62">
        <v>7801509849.9499998</v>
      </c>
      <c r="J48" s="11"/>
      <c r="K48" s="11"/>
      <c r="L48" s="11"/>
      <c r="M48" s="62">
        <v>22428570060.400002</v>
      </c>
      <c r="N48" s="11"/>
      <c r="O48" s="61">
        <f>SUM(P48:Q48)</f>
        <v>63737412806</v>
      </c>
      <c r="P48" s="11"/>
      <c r="Q48" s="62">
        <v>63737412806</v>
      </c>
      <c r="R48" s="61">
        <f>SUM(S48:Y48)</f>
        <v>1821444440913.5698</v>
      </c>
      <c r="S48" s="62">
        <v>211110438717.82999</v>
      </c>
      <c r="T48" s="62">
        <v>290228243018.58002</v>
      </c>
      <c r="U48" s="62">
        <v>807602611182.19995</v>
      </c>
      <c r="V48" s="62">
        <v>1078401953378.4</v>
      </c>
      <c r="W48" s="62">
        <v>57772690718.980003</v>
      </c>
      <c r="X48" s="62">
        <v>106736351615.5</v>
      </c>
      <c r="Y48" s="62">
        <v>-730407847717.92004</v>
      </c>
      <c r="Z48" s="61">
        <f>SUM(AA48)</f>
        <v>0</v>
      </c>
      <c r="AA48" s="11"/>
      <c r="AB48" s="61">
        <f>SUM(AC48:AF48)</f>
        <v>83284766152.259995</v>
      </c>
      <c r="AC48" s="62">
        <v>8187698657.1199999</v>
      </c>
      <c r="AD48" s="11"/>
      <c r="AE48" s="11"/>
      <c r="AF48" s="62">
        <v>75097067495.139999</v>
      </c>
      <c r="AG48" s="61">
        <f>SUM(AH48)</f>
        <v>0</v>
      </c>
      <c r="AH48" s="62"/>
      <c r="AI48" s="60">
        <f>AJ48+AQ48+AT48</f>
        <v>75273586679.559998</v>
      </c>
      <c r="AJ48" s="61">
        <f>SUM(AK48:AP48)</f>
        <v>75273586679.559998</v>
      </c>
      <c r="AK48" s="62">
        <v>222430031</v>
      </c>
      <c r="AL48" s="11"/>
      <c r="AM48" s="11"/>
      <c r="AN48" s="11"/>
      <c r="AO48" s="62">
        <v>2838174390</v>
      </c>
      <c r="AP48" s="62">
        <v>72212982258.559998</v>
      </c>
      <c r="AQ48" s="61">
        <f>SUM(AR48:AS48)</f>
        <v>0</v>
      </c>
      <c r="AR48" s="11"/>
      <c r="AS48" s="11"/>
      <c r="AT48" s="61">
        <f>SUM(AU48)</f>
        <v>0</v>
      </c>
      <c r="AU48" s="11"/>
      <c r="AV48" s="60">
        <f>AW48+AZ48</f>
        <v>1936839242386.5</v>
      </c>
      <c r="AW48" s="61">
        <f>SUM(AX48:AY48)</f>
        <v>1936839242386.5</v>
      </c>
      <c r="AX48" s="62">
        <v>1936839242386.5</v>
      </c>
      <c r="AY48" s="11"/>
      <c r="AZ48" s="61">
        <f>SUM(BA48)</f>
        <v>0</v>
      </c>
      <c r="BA48" s="11"/>
      <c r="BB48" s="63">
        <f>E48-(AI48+AV48)</f>
        <v>6.982421875E-2</v>
      </c>
    </row>
    <row r="49" spans="1:54" ht="75" x14ac:dyDescent="0.25">
      <c r="A49" s="58" t="s">
        <v>141</v>
      </c>
      <c r="B49" s="58" t="s">
        <v>142</v>
      </c>
      <c r="C49" s="59" t="s">
        <v>1152</v>
      </c>
      <c r="D49" s="59" t="s">
        <v>1200</v>
      </c>
      <c r="E49" s="60">
        <f>F49+O49+R49+Z49+AB49+AG49</f>
        <v>1934548334170.7468</v>
      </c>
      <c r="F49" s="61">
        <f>SUM(G49:N49)</f>
        <v>167442481266.41998</v>
      </c>
      <c r="G49" s="62">
        <v>136695086433.72</v>
      </c>
      <c r="H49" s="11"/>
      <c r="I49" s="62">
        <v>18970692108.369999</v>
      </c>
      <c r="J49" s="11"/>
      <c r="K49" s="11"/>
      <c r="L49" s="11"/>
      <c r="M49" s="62">
        <v>11776702724.33</v>
      </c>
      <c r="N49" s="11"/>
      <c r="O49" s="61">
        <f>SUM(P49:Q49)</f>
        <v>18744871985.27</v>
      </c>
      <c r="P49" s="62">
        <v>30875000</v>
      </c>
      <c r="Q49" s="62">
        <v>18713996985.27</v>
      </c>
      <c r="R49" s="61">
        <f>SUM(S49:Y49)</f>
        <v>1746557004584.437</v>
      </c>
      <c r="S49" s="62">
        <v>316529250754.94</v>
      </c>
      <c r="T49" s="62">
        <v>391873443871.37</v>
      </c>
      <c r="U49" s="62">
        <v>489000769650.26501</v>
      </c>
      <c r="V49" s="62">
        <v>1273286827683.7</v>
      </c>
      <c r="W49" s="62">
        <v>74174257260.787903</v>
      </c>
      <c r="X49" s="62">
        <v>1567580529</v>
      </c>
      <c r="Y49" s="62">
        <v>-799875125165.62634</v>
      </c>
      <c r="Z49" s="61">
        <f>SUM(AA49)</f>
        <v>0</v>
      </c>
      <c r="AA49" s="11"/>
      <c r="AB49" s="61">
        <f>SUM(AC49:AF49)</f>
        <v>1803976334.6199</v>
      </c>
      <c r="AC49" s="62">
        <v>233421143</v>
      </c>
      <c r="AD49" s="11"/>
      <c r="AE49" s="62">
        <v>164383786</v>
      </c>
      <c r="AF49" s="62">
        <v>1406171405.6199</v>
      </c>
      <c r="AG49" s="61">
        <f>SUM(AH49)</f>
        <v>0</v>
      </c>
      <c r="AH49" s="62"/>
      <c r="AI49" s="60">
        <f>AJ49+AQ49+AT49</f>
        <v>13689163666.459999</v>
      </c>
      <c r="AJ49" s="61">
        <f>SUM(AK49:AP49)</f>
        <v>13689163666.459999</v>
      </c>
      <c r="AK49" s="62">
        <v>91124629</v>
      </c>
      <c r="AL49" s="11"/>
      <c r="AM49" s="11"/>
      <c r="AN49" s="11"/>
      <c r="AO49" s="62">
        <v>6226806720</v>
      </c>
      <c r="AP49" s="62">
        <v>7371232317.46</v>
      </c>
      <c r="AQ49" s="61">
        <f>SUM(AR49:AS49)</f>
        <v>0</v>
      </c>
      <c r="AR49" s="11"/>
      <c r="AS49" s="11"/>
      <c r="AT49" s="61">
        <f>SUM(AU49)</f>
        <v>0</v>
      </c>
      <c r="AU49" s="11"/>
      <c r="AV49" s="60">
        <f>AW49+AZ49</f>
        <v>1920859170504.2866</v>
      </c>
      <c r="AW49" s="61">
        <f>SUM(AX49:AY49)</f>
        <v>1920859170504.2866</v>
      </c>
      <c r="AX49" s="62">
        <v>1920859170504.2866</v>
      </c>
      <c r="AY49" s="11"/>
      <c r="AZ49" s="61">
        <f>SUM(BA49)</f>
        <v>0</v>
      </c>
      <c r="BA49" s="11"/>
      <c r="BB49" s="63">
        <f>E49-(AI49+AV49)</f>
        <v>0</v>
      </c>
    </row>
    <row r="50" spans="1:54" ht="45" x14ac:dyDescent="0.25">
      <c r="A50" s="58" t="s">
        <v>143</v>
      </c>
      <c r="B50" s="58" t="s">
        <v>144</v>
      </c>
      <c r="C50" s="59" t="s">
        <v>1150</v>
      </c>
      <c r="D50" s="59" t="s">
        <v>1200</v>
      </c>
      <c r="E50" s="60">
        <f>F50+O50+R50+Z50+AB50+AG50</f>
        <v>2037597395645.8638</v>
      </c>
      <c r="F50" s="61">
        <f>SUM(G50:N50)</f>
        <v>90226652425.253998</v>
      </c>
      <c r="G50" s="62">
        <v>45832821218.863998</v>
      </c>
      <c r="H50" s="11"/>
      <c r="I50" s="62">
        <v>25532818291.790001</v>
      </c>
      <c r="J50" s="11"/>
      <c r="K50" s="11"/>
      <c r="L50" s="62">
        <v>716512594</v>
      </c>
      <c r="M50" s="62">
        <v>18144500320.599998</v>
      </c>
      <c r="N50" s="11"/>
      <c r="O50" s="61">
        <f>SUM(P50:Q50)</f>
        <v>29048692975</v>
      </c>
      <c r="P50" s="11"/>
      <c r="Q50" s="62">
        <v>29048692975</v>
      </c>
      <c r="R50" s="61">
        <f>SUM(S50:Y50)</f>
        <v>1855330735832.0698</v>
      </c>
      <c r="S50" s="62">
        <v>323582299541</v>
      </c>
      <c r="T50" s="62">
        <v>361851354945.59003</v>
      </c>
      <c r="U50" s="62">
        <v>596924432387.68005</v>
      </c>
      <c r="V50" s="62">
        <v>1622196101359.8999</v>
      </c>
      <c r="W50" s="62">
        <v>196318752712</v>
      </c>
      <c r="X50" s="11"/>
      <c r="Y50" s="62">
        <v>-1245542205114.1001</v>
      </c>
      <c r="Z50" s="61">
        <f>SUM(AA50)</f>
        <v>0</v>
      </c>
      <c r="AA50" s="11"/>
      <c r="AB50" s="61">
        <f>SUM(AC50:AF50)</f>
        <v>62991314413.540001</v>
      </c>
      <c r="AC50" s="62">
        <v>1982372379</v>
      </c>
      <c r="AD50" s="11"/>
      <c r="AE50" s="11"/>
      <c r="AF50" s="62">
        <v>61008942034.540001</v>
      </c>
      <c r="AG50" s="61">
        <f>SUM(AH50)</f>
        <v>0</v>
      </c>
      <c r="AH50" s="62"/>
      <c r="AI50" s="60">
        <f>AJ50+AQ50+AT50</f>
        <v>10399377629.639999</v>
      </c>
      <c r="AJ50" s="61">
        <f>SUM(AK50:AP50)</f>
        <v>10399377629.639999</v>
      </c>
      <c r="AK50" s="62">
        <v>90771164.640000001</v>
      </c>
      <c r="AL50" s="11"/>
      <c r="AM50" s="11"/>
      <c r="AN50" s="62">
        <v>460333461</v>
      </c>
      <c r="AO50" s="62">
        <v>9621476004</v>
      </c>
      <c r="AP50" s="62">
        <v>226797000</v>
      </c>
      <c r="AQ50" s="61">
        <f>SUM(AR50:AS50)</f>
        <v>0</v>
      </c>
      <c r="AR50" s="11"/>
      <c r="AS50" s="11"/>
      <c r="AT50" s="61">
        <f>SUM(AU50)</f>
        <v>0</v>
      </c>
      <c r="AU50" s="11"/>
      <c r="AV50" s="60">
        <f>AW50+AZ50</f>
        <v>2027198018016.2241</v>
      </c>
      <c r="AW50" s="61">
        <f>SUM(AX50:AY50)</f>
        <v>2027198018016.2241</v>
      </c>
      <c r="AX50" s="62">
        <v>2027198018016.2241</v>
      </c>
      <c r="AY50" s="11"/>
      <c r="AZ50" s="61">
        <f>SUM(BA50)</f>
        <v>0</v>
      </c>
      <c r="BA50" s="11"/>
      <c r="BB50" s="63">
        <f>E50-(AI50+AV50)</f>
        <v>0</v>
      </c>
    </row>
    <row r="51" spans="1:54" ht="30" x14ac:dyDescent="0.25">
      <c r="A51" s="58" t="s">
        <v>145</v>
      </c>
      <c r="B51" s="58" t="s">
        <v>146</v>
      </c>
      <c r="C51" s="59" t="s">
        <v>1152</v>
      </c>
      <c r="D51" s="59" t="s">
        <v>1199</v>
      </c>
      <c r="E51" s="60">
        <f>F51+O51+R51+Z51+AB51+AG51</f>
        <v>1555773847402.7502</v>
      </c>
      <c r="F51" s="61">
        <f>SUM(G51:N51)</f>
        <v>70479255880.779999</v>
      </c>
      <c r="G51" s="62">
        <v>36737018973.32</v>
      </c>
      <c r="H51" s="11"/>
      <c r="I51" s="62">
        <v>2015420880.9200001</v>
      </c>
      <c r="J51" s="11"/>
      <c r="K51" s="11"/>
      <c r="L51" s="62">
        <v>74460724</v>
      </c>
      <c r="M51" s="62">
        <v>31652355302.540001</v>
      </c>
      <c r="N51" s="11"/>
      <c r="O51" s="61">
        <f>SUM(P51:Q51)</f>
        <v>21804257411.98</v>
      </c>
      <c r="P51" s="11"/>
      <c r="Q51" s="62">
        <v>21804257411.98</v>
      </c>
      <c r="R51" s="61">
        <f>SUM(S51:Y51)</f>
        <v>1451915208061.1501</v>
      </c>
      <c r="S51" s="62">
        <v>520345560818.84998</v>
      </c>
      <c r="T51" s="62">
        <v>256983616310.53</v>
      </c>
      <c r="U51" s="62">
        <v>462326933059.63</v>
      </c>
      <c r="V51" s="62">
        <v>1331011721521.8</v>
      </c>
      <c r="W51" s="62">
        <v>2258524935.54</v>
      </c>
      <c r="X51" s="62">
        <v>4768464151.1000004</v>
      </c>
      <c r="Y51" s="62">
        <v>-1125779612736.3</v>
      </c>
      <c r="Z51" s="61">
        <f>SUM(AA51)</f>
        <v>0</v>
      </c>
      <c r="AA51" s="11"/>
      <c r="AB51" s="61">
        <f>SUM(AC51:AF51)</f>
        <v>11575126048.84</v>
      </c>
      <c r="AC51" s="11"/>
      <c r="AD51" s="11"/>
      <c r="AE51" s="62">
        <v>130879300</v>
      </c>
      <c r="AF51" s="62">
        <v>11444246748.84</v>
      </c>
      <c r="AG51" s="61">
        <f>SUM(AH51)</f>
        <v>0</v>
      </c>
      <c r="AH51" s="62"/>
      <c r="AI51" s="60">
        <f>AJ51+AQ51+AT51</f>
        <v>7539601749.6300001</v>
      </c>
      <c r="AJ51" s="61">
        <f>SUM(AK51:AP51)</f>
        <v>7539601749.6300001</v>
      </c>
      <c r="AK51" s="62">
        <v>129277292</v>
      </c>
      <c r="AL51" s="11"/>
      <c r="AM51" s="11"/>
      <c r="AN51" s="11"/>
      <c r="AO51" s="11"/>
      <c r="AP51" s="62">
        <v>7410324457.6300001</v>
      </c>
      <c r="AQ51" s="61">
        <f>SUM(AR51:AS51)</f>
        <v>0</v>
      </c>
      <c r="AR51" s="11"/>
      <c r="AS51" s="11"/>
      <c r="AT51" s="61">
        <f>SUM(AU51)</f>
        <v>0</v>
      </c>
      <c r="AU51" s="11"/>
      <c r="AV51" s="60">
        <f>AW51+AZ51</f>
        <v>1548234245653.1201</v>
      </c>
      <c r="AW51" s="61">
        <f>SUM(AX51:AY51)</f>
        <v>1548234245653.1201</v>
      </c>
      <c r="AX51" s="62">
        <v>1548234245653.1201</v>
      </c>
      <c r="AY51" s="11"/>
      <c r="AZ51" s="61">
        <f>SUM(BA51)</f>
        <v>0</v>
      </c>
      <c r="BA51" s="11"/>
      <c r="BB51" s="63">
        <f>E51-(AI51+AV51)</f>
        <v>0</v>
      </c>
    </row>
    <row r="52" spans="1:54" ht="45" x14ac:dyDescent="0.25">
      <c r="A52" s="58" t="s">
        <v>147</v>
      </c>
      <c r="B52" s="58" t="s">
        <v>148</v>
      </c>
      <c r="C52" s="59" t="s">
        <v>1150</v>
      </c>
      <c r="D52" s="59" t="s">
        <v>1200</v>
      </c>
      <c r="E52" s="60">
        <f>F52+O52+R52+Z52+AB52+AG52</f>
        <v>2168300955260.0601</v>
      </c>
      <c r="F52" s="61">
        <f>SUM(G52:N52)</f>
        <v>233076763372.54999</v>
      </c>
      <c r="G52" s="62">
        <v>109349851594.89</v>
      </c>
      <c r="H52" s="11"/>
      <c r="I52" s="62">
        <v>105334882124.86</v>
      </c>
      <c r="J52" s="11"/>
      <c r="K52" s="11"/>
      <c r="L52" s="11"/>
      <c r="M52" s="62">
        <v>18392029652.799999</v>
      </c>
      <c r="N52" s="11"/>
      <c r="O52" s="61">
        <f>SUM(P52:Q52)</f>
        <v>140902979333</v>
      </c>
      <c r="P52" s="11"/>
      <c r="Q52" s="62">
        <v>140902979333</v>
      </c>
      <c r="R52" s="61">
        <f>SUM(S52:Y52)</f>
        <v>1540037694970.05</v>
      </c>
      <c r="S52" s="62">
        <v>198109349622.45001</v>
      </c>
      <c r="T52" s="62">
        <v>367492676181.96002</v>
      </c>
      <c r="U52" s="62">
        <v>480297590988.03998</v>
      </c>
      <c r="V52" s="62">
        <v>1367741752029.8699</v>
      </c>
      <c r="W52" s="62">
        <v>29183657336.139999</v>
      </c>
      <c r="X52" s="62">
        <v>24775490422.060001</v>
      </c>
      <c r="Y52" s="62">
        <v>-927562821610.46997</v>
      </c>
      <c r="Z52" s="61">
        <f>SUM(AA52)</f>
        <v>0</v>
      </c>
      <c r="AA52" s="11"/>
      <c r="AB52" s="61">
        <f>SUM(AC52:AF52)</f>
        <v>254283517584.45999</v>
      </c>
      <c r="AC52" s="62">
        <v>85584470417.75</v>
      </c>
      <c r="AD52" s="11"/>
      <c r="AE52" s="11"/>
      <c r="AF52" s="62">
        <v>168699047166.70999</v>
      </c>
      <c r="AG52" s="61">
        <f>SUM(AH52)</f>
        <v>0</v>
      </c>
      <c r="AH52" s="62"/>
      <c r="AI52" s="60">
        <f>AJ52+AQ52+AT52</f>
        <v>81926878378.130005</v>
      </c>
      <c r="AJ52" s="61">
        <f>SUM(AK52:AP52)</f>
        <v>62558453224.129997</v>
      </c>
      <c r="AK52" s="62">
        <v>59682011.280000001</v>
      </c>
      <c r="AL52" s="11"/>
      <c r="AM52" s="11"/>
      <c r="AN52" s="11"/>
      <c r="AO52" s="62">
        <v>1068593928</v>
      </c>
      <c r="AP52" s="62">
        <v>61430177284.849998</v>
      </c>
      <c r="AQ52" s="61">
        <f>SUM(AR52:AS52)</f>
        <v>19368425154</v>
      </c>
      <c r="AR52" s="62">
        <v>19368425154</v>
      </c>
      <c r="AS52" s="11"/>
      <c r="AT52" s="61">
        <f>SUM(AU52)</f>
        <v>0</v>
      </c>
      <c r="AU52" s="11"/>
      <c r="AV52" s="60">
        <f>AW52+AZ52</f>
        <v>2086374076881.9299</v>
      </c>
      <c r="AW52" s="61">
        <f>SUM(AX52:AY52)</f>
        <v>2086374076881.9299</v>
      </c>
      <c r="AX52" s="62">
        <v>2086374076881.9299</v>
      </c>
      <c r="AY52" s="11"/>
      <c r="AZ52" s="61">
        <f>SUM(BA52)</f>
        <v>0</v>
      </c>
      <c r="BA52" s="11"/>
      <c r="BB52" s="63">
        <f>E52-(AI52+AV52)</f>
        <v>0</v>
      </c>
    </row>
    <row r="53" spans="1:54" ht="45" x14ac:dyDescent="0.25">
      <c r="A53" s="58" t="s">
        <v>149</v>
      </c>
      <c r="B53" s="58" t="s">
        <v>150</v>
      </c>
      <c r="C53" s="59" t="s">
        <v>1152</v>
      </c>
      <c r="D53" s="59" t="s">
        <v>1200</v>
      </c>
      <c r="E53" s="60">
        <f>F53+O53+R53+Z53+AB53+AG53</f>
        <v>1786872348372.7605</v>
      </c>
      <c r="F53" s="61">
        <f>SUM(G53:N53)</f>
        <v>82920105147.580002</v>
      </c>
      <c r="G53" s="62">
        <v>49082491219.940002</v>
      </c>
      <c r="H53" s="11"/>
      <c r="I53" s="62">
        <v>33837613927.639999</v>
      </c>
      <c r="J53" s="11"/>
      <c r="K53" s="11"/>
      <c r="L53" s="11"/>
      <c r="M53" s="11"/>
      <c r="N53" s="11"/>
      <c r="O53" s="61">
        <f>SUM(P53:Q53)</f>
        <v>13823624085</v>
      </c>
      <c r="P53" s="11"/>
      <c r="Q53" s="62">
        <v>13823624085</v>
      </c>
      <c r="R53" s="61">
        <f>SUM(S53:Y53)</f>
        <v>1602885522466.1104</v>
      </c>
      <c r="S53" s="62">
        <v>205426329337</v>
      </c>
      <c r="T53" s="62">
        <v>321056856694</v>
      </c>
      <c r="U53" s="62">
        <v>517445905328.78998</v>
      </c>
      <c r="V53" s="62">
        <v>1088274790760.7</v>
      </c>
      <c r="W53" s="62">
        <v>46267352523</v>
      </c>
      <c r="X53" s="62">
        <v>36222032595</v>
      </c>
      <c r="Y53" s="62">
        <v>-611807744772.38</v>
      </c>
      <c r="Z53" s="61">
        <f>SUM(AA53)</f>
        <v>0</v>
      </c>
      <c r="AA53" s="11"/>
      <c r="AB53" s="61">
        <f>SUM(AC53:AF53)</f>
        <v>87243096674.069992</v>
      </c>
      <c r="AC53" s="62">
        <v>370095282.98000002</v>
      </c>
      <c r="AD53" s="11"/>
      <c r="AE53" s="62">
        <v>185220872</v>
      </c>
      <c r="AF53" s="62">
        <v>86687780519.089996</v>
      </c>
      <c r="AG53" s="61">
        <f>SUM(AH53)</f>
        <v>0</v>
      </c>
      <c r="AH53" s="62"/>
      <c r="AI53" s="60">
        <f>AJ53+AQ53+AT53</f>
        <v>8607672521</v>
      </c>
      <c r="AJ53" s="61">
        <f>SUM(AK53:AP53)</f>
        <v>8607672521</v>
      </c>
      <c r="AK53" s="11"/>
      <c r="AL53" s="11"/>
      <c r="AM53" s="11"/>
      <c r="AN53" s="62">
        <v>143224691</v>
      </c>
      <c r="AO53" s="62">
        <v>4711188597</v>
      </c>
      <c r="AP53" s="62">
        <v>3753259233</v>
      </c>
      <c r="AQ53" s="61">
        <f>SUM(AR53:AS53)</f>
        <v>0</v>
      </c>
      <c r="AR53" s="11"/>
      <c r="AS53" s="11"/>
      <c r="AT53" s="61">
        <f>SUM(AU53)</f>
        <v>0</v>
      </c>
      <c r="AU53" s="11"/>
      <c r="AV53" s="60">
        <f>AW53+AZ53</f>
        <v>1666786376695.8999</v>
      </c>
      <c r="AW53" s="61">
        <f>SUM(AX53:AY53)</f>
        <v>1666786376695.8999</v>
      </c>
      <c r="AX53" s="62">
        <v>1666786376695.8999</v>
      </c>
      <c r="AY53" s="11"/>
      <c r="AZ53" s="61">
        <f>SUM(BA53)</f>
        <v>0</v>
      </c>
      <c r="BA53" s="11"/>
      <c r="BB53" s="63">
        <f>E53-(AI53+AV53)</f>
        <v>111478299155.8606</v>
      </c>
    </row>
    <row r="54" spans="1:54" ht="60" x14ac:dyDescent="0.25">
      <c r="A54" s="58" t="s">
        <v>151</v>
      </c>
      <c r="B54" s="58" t="s">
        <v>152</v>
      </c>
      <c r="C54" s="59" t="s">
        <v>1152</v>
      </c>
      <c r="D54" s="59" t="s">
        <v>1200</v>
      </c>
      <c r="E54" s="60">
        <f>F54+O54+R54+Z54+AB54+AG54</f>
        <v>1413970975185.1199</v>
      </c>
      <c r="F54" s="61">
        <f>SUM(G54:N54)</f>
        <v>76138331768.220001</v>
      </c>
      <c r="G54" s="62">
        <v>64828114773.800003</v>
      </c>
      <c r="H54" s="11"/>
      <c r="I54" s="62">
        <v>6609248455.0200005</v>
      </c>
      <c r="J54" s="11"/>
      <c r="K54" s="11"/>
      <c r="L54" s="62">
        <v>52643958.329999998</v>
      </c>
      <c r="M54" s="62">
        <v>4648324581.0699997</v>
      </c>
      <c r="N54" s="11"/>
      <c r="O54" s="61">
        <f>SUM(P54:Q54)</f>
        <v>6924046241</v>
      </c>
      <c r="P54" s="11"/>
      <c r="Q54" s="62">
        <v>6924046241</v>
      </c>
      <c r="R54" s="61">
        <f>SUM(S54:Y54)</f>
        <v>1309169746847.8999</v>
      </c>
      <c r="S54" s="62">
        <v>145487477492</v>
      </c>
      <c r="T54" s="62">
        <v>332733777378</v>
      </c>
      <c r="U54" s="62">
        <v>861541371282</v>
      </c>
      <c r="V54" s="62">
        <v>1646673767652.8999</v>
      </c>
      <c r="W54" s="62">
        <v>46910417016</v>
      </c>
      <c r="X54" s="62">
        <v>11269541873</v>
      </c>
      <c r="Y54" s="62">
        <v>-1735446605846</v>
      </c>
      <c r="Z54" s="61">
        <f>SUM(AA54)</f>
        <v>0</v>
      </c>
      <c r="AA54" s="11"/>
      <c r="AB54" s="61">
        <f>SUM(AC54:AF54)</f>
        <v>21738850328</v>
      </c>
      <c r="AC54" s="62">
        <v>1369266926</v>
      </c>
      <c r="AD54" s="11"/>
      <c r="AE54" s="62">
        <v>877121850</v>
      </c>
      <c r="AF54" s="62">
        <v>19492461552</v>
      </c>
      <c r="AG54" s="61">
        <f>SUM(AH54)</f>
        <v>0</v>
      </c>
      <c r="AH54" s="62"/>
      <c r="AI54" s="60">
        <f>AJ54+AQ54+AT54</f>
        <v>5005948930</v>
      </c>
      <c r="AJ54" s="61">
        <f>SUM(AK54:AP54)</f>
        <v>5005948930</v>
      </c>
      <c r="AK54" s="62">
        <v>402340137</v>
      </c>
      <c r="AL54" s="11"/>
      <c r="AM54" s="11"/>
      <c r="AN54" s="11"/>
      <c r="AO54" s="62">
        <v>4603608793</v>
      </c>
      <c r="AP54" s="11"/>
      <c r="AQ54" s="61">
        <f>SUM(AR54:AS54)</f>
        <v>0</v>
      </c>
      <c r="AR54" s="11"/>
      <c r="AS54" s="11"/>
      <c r="AT54" s="61">
        <f>SUM(AU54)</f>
        <v>0</v>
      </c>
      <c r="AU54" s="11"/>
      <c r="AV54" s="60">
        <f>AW54+AZ54</f>
        <v>1408965026255.1001</v>
      </c>
      <c r="AW54" s="61">
        <f>SUM(AX54:AY54)</f>
        <v>1408965026255.1001</v>
      </c>
      <c r="AX54" s="62">
        <v>1408965026255.1001</v>
      </c>
      <c r="AY54" s="11"/>
      <c r="AZ54" s="61">
        <f>SUM(BA54)</f>
        <v>0</v>
      </c>
      <c r="BA54" s="11"/>
      <c r="BB54" s="63">
        <f>E54-(AI54+AV54)</f>
        <v>1.9775390625E-2</v>
      </c>
    </row>
    <row r="55" spans="1:54" ht="60" x14ac:dyDescent="0.25">
      <c r="A55" s="58" t="s">
        <v>153</v>
      </c>
      <c r="B55" s="58" t="s">
        <v>154</v>
      </c>
      <c r="C55" s="59" t="s">
        <v>1150</v>
      </c>
      <c r="D55" s="59" t="s">
        <v>1199</v>
      </c>
      <c r="E55" s="60">
        <f>F55+O55+R55+Z55+AB55+AG55</f>
        <v>1625807414850.1917</v>
      </c>
      <c r="F55" s="61">
        <f>SUM(G55:N55)</f>
        <v>151322190856.54001</v>
      </c>
      <c r="G55" s="62">
        <v>101326015560.94</v>
      </c>
      <c r="H55" s="11"/>
      <c r="I55" s="62">
        <v>30317822987.599998</v>
      </c>
      <c r="J55" s="11"/>
      <c r="K55" s="11"/>
      <c r="L55" s="62">
        <v>344155682</v>
      </c>
      <c r="M55" s="62">
        <v>19334196626</v>
      </c>
      <c r="N55" s="11"/>
      <c r="O55" s="61">
        <f>SUM(P55:Q55)</f>
        <v>8760100000</v>
      </c>
      <c r="P55" s="11"/>
      <c r="Q55" s="62">
        <v>8760100000</v>
      </c>
      <c r="R55" s="61">
        <f>SUM(S55:Y55)</f>
        <v>1436848325058.5117</v>
      </c>
      <c r="S55" s="62">
        <v>235470055435</v>
      </c>
      <c r="T55" s="62">
        <v>341150784479.95148</v>
      </c>
      <c r="U55" s="62">
        <v>730240676223.59998</v>
      </c>
      <c r="V55" s="62">
        <v>1406523629804.8</v>
      </c>
      <c r="W55" s="62">
        <v>114913346776.03999</v>
      </c>
      <c r="X55" s="62">
        <v>88544469339.119995</v>
      </c>
      <c r="Y55" s="62">
        <v>-1479994637000</v>
      </c>
      <c r="Z55" s="61">
        <f>SUM(AA55)</f>
        <v>0</v>
      </c>
      <c r="AA55" s="11"/>
      <c r="AB55" s="61">
        <f>SUM(AC55:AF55)</f>
        <v>28876798935.139999</v>
      </c>
      <c r="AC55" s="11"/>
      <c r="AD55" s="11"/>
      <c r="AE55" s="62">
        <v>120186900</v>
      </c>
      <c r="AF55" s="62">
        <v>28756612035.139999</v>
      </c>
      <c r="AG55" s="61">
        <f>SUM(AH55)</f>
        <v>0</v>
      </c>
      <c r="AH55" s="62"/>
      <c r="AI55" s="60">
        <f>AJ55+AQ55+AT55</f>
        <v>23450905357</v>
      </c>
      <c r="AJ55" s="61">
        <f>SUM(AK55:AP55)</f>
        <v>23450905357</v>
      </c>
      <c r="AK55" s="62">
        <v>67938718</v>
      </c>
      <c r="AL55" s="11"/>
      <c r="AM55" s="11"/>
      <c r="AN55" s="62">
        <v>157200000</v>
      </c>
      <c r="AO55" s="62">
        <v>19769644898</v>
      </c>
      <c r="AP55" s="62">
        <v>3456121741</v>
      </c>
      <c r="AQ55" s="61">
        <f>SUM(AR55:AS55)</f>
        <v>0</v>
      </c>
      <c r="AR55" s="11"/>
      <c r="AS55" s="11"/>
      <c r="AT55" s="61">
        <f>SUM(AU55)</f>
        <v>0</v>
      </c>
      <c r="AU55" s="11"/>
      <c r="AV55" s="60">
        <f>AW55+AZ55</f>
        <v>1602356509493.1899</v>
      </c>
      <c r="AW55" s="61">
        <f>SUM(AX55:AY55)</f>
        <v>1602356509493.1899</v>
      </c>
      <c r="AX55" s="62">
        <v>1602356509493.1899</v>
      </c>
      <c r="AY55" s="11"/>
      <c r="AZ55" s="61">
        <f>SUM(BA55)</f>
        <v>0</v>
      </c>
      <c r="BA55" s="11"/>
      <c r="BB55" s="63">
        <f>E55-(AI55+AV55)</f>
        <v>0</v>
      </c>
    </row>
    <row r="56" spans="1:54" ht="60" x14ac:dyDescent="0.25">
      <c r="A56" s="58" t="s">
        <v>155</v>
      </c>
      <c r="B56" s="58" t="s">
        <v>156</v>
      </c>
      <c r="C56" s="59" t="s">
        <v>1152</v>
      </c>
      <c r="D56" s="59" t="s">
        <v>1200</v>
      </c>
      <c r="E56" s="60">
        <f>F56+O56+R56+Z56+AB56+AG56</f>
        <v>1906890521239.0503</v>
      </c>
      <c r="F56" s="61">
        <f>SUM(G56:N56)</f>
        <v>140419657180.29001</v>
      </c>
      <c r="G56" s="62">
        <v>87026437599.100006</v>
      </c>
      <c r="H56" s="11"/>
      <c r="I56" s="62">
        <v>31193565228.84</v>
      </c>
      <c r="J56" s="11"/>
      <c r="K56" s="11"/>
      <c r="L56" s="62">
        <v>54916667</v>
      </c>
      <c r="M56" s="62">
        <v>22144737685.349998</v>
      </c>
      <c r="N56" s="11"/>
      <c r="O56" s="61">
        <f>SUM(P56:Q56)</f>
        <v>10000000000</v>
      </c>
      <c r="P56" s="11"/>
      <c r="Q56" s="62">
        <v>10000000000</v>
      </c>
      <c r="R56" s="61">
        <f>SUM(S56:Y56)</f>
        <v>1625534566454.7603</v>
      </c>
      <c r="S56" s="62">
        <v>418470172540.67999</v>
      </c>
      <c r="T56" s="62">
        <v>431577707678.27002</v>
      </c>
      <c r="U56" s="62">
        <v>856412226380.62</v>
      </c>
      <c r="V56" s="62">
        <v>1388696760555.8</v>
      </c>
      <c r="W56" s="62">
        <v>82929806033</v>
      </c>
      <c r="X56" s="62">
        <v>55642246438.889999</v>
      </c>
      <c r="Y56" s="62">
        <v>-1608194353172.5</v>
      </c>
      <c r="Z56" s="61">
        <f>SUM(AA56)</f>
        <v>0</v>
      </c>
      <c r="AA56" s="11"/>
      <c r="AB56" s="61">
        <f>SUM(AC56:AF56)</f>
        <v>130936297604</v>
      </c>
      <c r="AC56" s="11"/>
      <c r="AD56" s="11"/>
      <c r="AE56" s="62">
        <v>22500000</v>
      </c>
      <c r="AF56" s="62">
        <v>130913797604</v>
      </c>
      <c r="AG56" s="61">
        <f>SUM(AH56)</f>
        <v>0</v>
      </c>
      <c r="AH56" s="62"/>
      <c r="AI56" s="60">
        <f>AJ56+AQ56+AT56</f>
        <v>5848782187.4899998</v>
      </c>
      <c r="AJ56" s="61">
        <f>SUM(AK56:AP56)</f>
        <v>5848782187.4899998</v>
      </c>
      <c r="AK56" s="11"/>
      <c r="AL56" s="11"/>
      <c r="AM56" s="11"/>
      <c r="AN56" s="11"/>
      <c r="AO56" s="62">
        <v>5073649395</v>
      </c>
      <c r="AP56" s="62">
        <v>775132792.49000001</v>
      </c>
      <c r="AQ56" s="61">
        <f>SUM(AR56:AS56)</f>
        <v>0</v>
      </c>
      <c r="AR56" s="11"/>
      <c r="AS56" s="11"/>
      <c r="AT56" s="61">
        <f>SUM(AU56)</f>
        <v>0</v>
      </c>
      <c r="AU56" s="11"/>
      <c r="AV56" s="60">
        <f>AW56+AZ56</f>
        <v>1901041739051.1001</v>
      </c>
      <c r="AW56" s="61">
        <f>SUM(AX56:AY56)</f>
        <v>1901041739051.1001</v>
      </c>
      <c r="AX56" s="62">
        <v>1901041739051.1001</v>
      </c>
      <c r="AY56" s="11"/>
      <c r="AZ56" s="61">
        <f>SUM(BA56)</f>
        <v>0</v>
      </c>
      <c r="BA56" s="11"/>
      <c r="BB56" s="63">
        <f>E56-(AI56+AV56)</f>
        <v>0.460205078125</v>
      </c>
    </row>
    <row r="57" spans="1:54" ht="30" x14ac:dyDescent="0.25">
      <c r="A57" s="58" t="s">
        <v>157</v>
      </c>
      <c r="B57" s="58" t="s">
        <v>158</v>
      </c>
      <c r="C57" s="59" t="s">
        <v>1150</v>
      </c>
      <c r="D57" s="59" t="s">
        <v>1200</v>
      </c>
      <c r="E57" s="60">
        <f>F57+O57+R57+Z57+AB57+AG57</f>
        <v>1779304759559.9299</v>
      </c>
      <c r="F57" s="61">
        <f>SUM(G57:N57)</f>
        <v>43192265736.259995</v>
      </c>
      <c r="G57" s="62">
        <v>14495075891.91</v>
      </c>
      <c r="H57" s="11"/>
      <c r="I57" s="62">
        <v>7735942519.8000002</v>
      </c>
      <c r="J57" s="11"/>
      <c r="K57" s="11"/>
      <c r="L57" s="11"/>
      <c r="M57" s="62">
        <v>20961247324.549999</v>
      </c>
      <c r="N57" s="11"/>
      <c r="O57" s="61">
        <f>SUM(P57:Q57)</f>
        <v>11835625094</v>
      </c>
      <c r="P57" s="11"/>
      <c r="Q57" s="62">
        <v>11835625094</v>
      </c>
      <c r="R57" s="61">
        <f>SUM(S57:Y57)</f>
        <v>1625160703846.6699</v>
      </c>
      <c r="S57" s="62">
        <v>281863080858</v>
      </c>
      <c r="T57" s="62">
        <v>230289969762.67001</v>
      </c>
      <c r="U57" s="62">
        <v>554403971913</v>
      </c>
      <c r="V57" s="62">
        <v>1359411744619</v>
      </c>
      <c r="W57" s="62">
        <v>36158804822</v>
      </c>
      <c r="X57" s="62">
        <v>27443467358</v>
      </c>
      <c r="Y57" s="62">
        <v>-864410335486</v>
      </c>
      <c r="Z57" s="61">
        <f>SUM(AA57)</f>
        <v>0</v>
      </c>
      <c r="AA57" s="11"/>
      <c r="AB57" s="61">
        <f>SUM(AC57:AF57)</f>
        <v>99116164883</v>
      </c>
      <c r="AC57" s="11"/>
      <c r="AD57" s="11"/>
      <c r="AE57" s="62">
        <v>919693284</v>
      </c>
      <c r="AF57" s="62">
        <v>98196471599</v>
      </c>
      <c r="AG57" s="61">
        <f>SUM(AH57)</f>
        <v>0</v>
      </c>
      <c r="AH57" s="62"/>
      <c r="AI57" s="60">
        <f>AJ57+AQ57+AT57</f>
        <v>12358376181</v>
      </c>
      <c r="AJ57" s="61">
        <f>SUM(AK57:AP57)</f>
        <v>12358376181</v>
      </c>
      <c r="AK57" s="62">
        <v>2763636</v>
      </c>
      <c r="AL57" s="11"/>
      <c r="AM57" s="11"/>
      <c r="AN57" s="11"/>
      <c r="AO57" s="11"/>
      <c r="AP57" s="62">
        <v>12355612545</v>
      </c>
      <c r="AQ57" s="61">
        <f>SUM(AR57:AS57)</f>
        <v>0</v>
      </c>
      <c r="AR57" s="11"/>
      <c r="AS57" s="11"/>
      <c r="AT57" s="61">
        <f>SUM(AU57)</f>
        <v>0</v>
      </c>
      <c r="AU57" s="11"/>
      <c r="AV57" s="60">
        <f>AW57+AZ57</f>
        <v>1766946383378.8999</v>
      </c>
      <c r="AW57" s="61">
        <f>SUM(AX57:AY57)</f>
        <v>1766946383378.8999</v>
      </c>
      <c r="AX57" s="62">
        <v>1766946383378.8999</v>
      </c>
      <c r="AY57" s="11"/>
      <c r="AZ57" s="61">
        <f>SUM(BA57)</f>
        <v>0</v>
      </c>
      <c r="BA57" s="11"/>
      <c r="BB57" s="63">
        <f>E57-(AI57+AV57)</f>
        <v>3.0029296875E-2</v>
      </c>
    </row>
    <row r="58" spans="1:54" ht="30" x14ac:dyDescent="0.25">
      <c r="A58" s="58" t="s">
        <v>159</v>
      </c>
      <c r="B58" s="58" t="s">
        <v>160</v>
      </c>
      <c r="C58" s="59" t="s">
        <v>1152</v>
      </c>
      <c r="D58" s="59" t="s">
        <v>1199</v>
      </c>
      <c r="E58" s="60">
        <f>F58+O58+R58+Z58+AB58+AG58</f>
        <v>1270534002850.28</v>
      </c>
      <c r="F58" s="61">
        <f>SUM(G58:N58)</f>
        <v>50768972087.280006</v>
      </c>
      <c r="G58" s="62">
        <v>38366634563.010002</v>
      </c>
      <c r="H58" s="11"/>
      <c r="I58" s="62">
        <v>7975955269.5500002</v>
      </c>
      <c r="J58" s="11"/>
      <c r="K58" s="11"/>
      <c r="L58" s="11"/>
      <c r="M58" s="62">
        <v>4426382254.7200003</v>
      </c>
      <c r="N58" s="11"/>
      <c r="O58" s="61">
        <f>SUM(P58:Q58)</f>
        <v>4638160554</v>
      </c>
      <c r="P58" s="11"/>
      <c r="Q58" s="62">
        <v>4638160554</v>
      </c>
      <c r="R58" s="61">
        <f>SUM(S58:Y58)</f>
        <v>1198617105564</v>
      </c>
      <c r="S58" s="62">
        <v>69149972963</v>
      </c>
      <c r="T58" s="62">
        <v>220034186118</v>
      </c>
      <c r="U58" s="62">
        <v>447234061386</v>
      </c>
      <c r="V58" s="62">
        <v>898194070806</v>
      </c>
      <c r="W58" s="62">
        <v>42959392963</v>
      </c>
      <c r="X58" s="62">
        <v>111839856660</v>
      </c>
      <c r="Y58" s="62">
        <v>-590794435332</v>
      </c>
      <c r="Z58" s="61">
        <f>SUM(AA58)</f>
        <v>0</v>
      </c>
      <c r="AA58" s="11"/>
      <c r="AB58" s="61">
        <f>SUM(AC58:AF58)</f>
        <v>16509764645</v>
      </c>
      <c r="AC58" s="11"/>
      <c r="AD58" s="11"/>
      <c r="AE58" s="62">
        <v>49800000</v>
      </c>
      <c r="AF58" s="62">
        <v>16459964645</v>
      </c>
      <c r="AG58" s="61">
        <f>SUM(AH58)</f>
        <v>0</v>
      </c>
      <c r="AH58" s="62"/>
      <c r="AI58" s="60">
        <f>AJ58+AQ58+AT58</f>
        <v>24132539336.079998</v>
      </c>
      <c r="AJ58" s="61">
        <f>SUM(AK58:AP58)</f>
        <v>24132539336.079998</v>
      </c>
      <c r="AK58" s="62">
        <v>269269800.27999997</v>
      </c>
      <c r="AL58" s="11"/>
      <c r="AM58" s="11"/>
      <c r="AN58" s="11"/>
      <c r="AO58" s="62">
        <v>762020228</v>
      </c>
      <c r="AP58" s="62">
        <v>23101249307.799999</v>
      </c>
      <c r="AQ58" s="61">
        <f>SUM(AR58:AS58)</f>
        <v>0</v>
      </c>
      <c r="AR58" s="11"/>
      <c r="AS58" s="11"/>
      <c r="AT58" s="61">
        <f>SUM(AU58)</f>
        <v>0</v>
      </c>
      <c r="AU58" s="11"/>
      <c r="AV58" s="60">
        <f>AW58+AZ58</f>
        <v>1246401463514.2</v>
      </c>
      <c r="AW58" s="61">
        <f>SUM(AX58:AY58)</f>
        <v>1246401463514.2</v>
      </c>
      <c r="AX58" s="62">
        <v>1246401463514.2</v>
      </c>
      <c r="AY58" s="11"/>
      <c r="AZ58" s="61">
        <f>SUM(BA58)</f>
        <v>0</v>
      </c>
      <c r="BA58" s="11"/>
      <c r="BB58" s="63">
        <f>E58-(AI58+AV58)</f>
        <v>0</v>
      </c>
    </row>
    <row r="59" spans="1:54" ht="45" x14ac:dyDescent="0.25">
      <c r="A59" s="58" t="s">
        <v>161</v>
      </c>
      <c r="B59" s="58" t="s">
        <v>162</v>
      </c>
      <c r="C59" s="59" t="s">
        <v>1150</v>
      </c>
      <c r="D59" s="59" t="s">
        <v>1199</v>
      </c>
      <c r="E59" s="60">
        <f>F59+O59+R59+Z59+AB59+AG59</f>
        <v>860030027108.33997</v>
      </c>
      <c r="F59" s="61">
        <f>SUM(G59:N59)</f>
        <v>548685679605.09998</v>
      </c>
      <c r="G59" s="62">
        <v>17958226878.57</v>
      </c>
      <c r="H59" s="11"/>
      <c r="I59" s="62">
        <v>5277761086.5200005</v>
      </c>
      <c r="J59" s="11"/>
      <c r="K59" s="11"/>
      <c r="L59" s="62">
        <v>8042825.4299999997</v>
      </c>
      <c r="M59" s="62">
        <v>2581939731.8400002</v>
      </c>
      <c r="N59" s="62">
        <v>522859709082.73999</v>
      </c>
      <c r="O59" s="61">
        <f>SUM(P59:Q59)</f>
        <v>1000000000</v>
      </c>
      <c r="P59" s="62">
        <v>1000000000</v>
      </c>
      <c r="Q59" s="11"/>
      <c r="R59" s="61">
        <f>SUM(S59:Y59)</f>
        <v>305779628183.41003</v>
      </c>
      <c r="S59" s="62">
        <v>35410691135.800003</v>
      </c>
      <c r="T59" s="62">
        <v>30561171512.030003</v>
      </c>
      <c r="U59" s="62">
        <v>9672763128.3699989</v>
      </c>
      <c r="V59" s="62">
        <v>79435580724.800003</v>
      </c>
      <c r="W59" s="62">
        <v>3471309380.1500001</v>
      </c>
      <c r="X59" s="62">
        <v>15431124287</v>
      </c>
      <c r="Y59" s="62">
        <v>131796988015.26001</v>
      </c>
      <c r="Z59" s="61">
        <f>SUM(AA59)</f>
        <v>0</v>
      </c>
      <c r="AA59" s="11"/>
      <c r="AB59" s="61">
        <f>SUM(AC59:AF59)</f>
        <v>4564719319.8299999</v>
      </c>
      <c r="AC59" s="11"/>
      <c r="AD59" s="62">
        <v>179600000</v>
      </c>
      <c r="AE59" s="11"/>
      <c r="AF59" s="62">
        <v>4385119319.8299999</v>
      </c>
      <c r="AG59" s="61">
        <f>SUM(AH59)</f>
        <v>0</v>
      </c>
      <c r="AH59" s="62"/>
      <c r="AI59" s="60">
        <f>AJ59+AQ59+AT59</f>
        <v>12623432500</v>
      </c>
      <c r="AJ59" s="61">
        <f>SUM(AK59:AP59)</f>
        <v>12623432500</v>
      </c>
      <c r="AK59" s="11"/>
      <c r="AL59" s="11"/>
      <c r="AM59" s="11"/>
      <c r="AN59" s="11"/>
      <c r="AO59" s="62">
        <v>12091432500</v>
      </c>
      <c r="AP59" s="62">
        <v>532000000</v>
      </c>
      <c r="AQ59" s="61">
        <f>SUM(AR59:AS59)</f>
        <v>0</v>
      </c>
      <c r="AR59" s="11"/>
      <c r="AS59" s="11"/>
      <c r="AT59" s="61">
        <f>SUM(AU59)</f>
        <v>0</v>
      </c>
      <c r="AU59" s="11"/>
      <c r="AV59" s="60">
        <f>AW59+AZ59</f>
        <v>563636750117.69006</v>
      </c>
      <c r="AW59" s="61">
        <f>SUM(AX59:AY59)</f>
        <v>563636750117.69006</v>
      </c>
      <c r="AX59" s="62">
        <v>549210402998.52002</v>
      </c>
      <c r="AY59" s="62">
        <v>14426347119.17</v>
      </c>
      <c r="AZ59" s="61">
        <f>SUM(BA59)</f>
        <v>0</v>
      </c>
      <c r="BA59" s="62"/>
      <c r="BB59" s="63">
        <f>E59-(AI59+AV59)</f>
        <v>283769844490.6499</v>
      </c>
    </row>
    <row r="60" spans="1:54" ht="45" x14ac:dyDescent="0.25">
      <c r="A60" s="58" t="s">
        <v>163</v>
      </c>
      <c r="B60" s="58" t="s">
        <v>1155</v>
      </c>
      <c r="C60" s="59" t="s">
        <v>1152</v>
      </c>
      <c r="D60" s="59" t="s">
        <v>1199</v>
      </c>
      <c r="E60" s="60">
        <f>F60+O60+R60+Z60+AB60+AG60</f>
        <v>2368917228546.7295</v>
      </c>
      <c r="F60" s="61">
        <f>SUM(G60:N60)</f>
        <v>778093144977.58997</v>
      </c>
      <c r="G60" s="62">
        <v>133839505239.31999</v>
      </c>
      <c r="H60" s="11"/>
      <c r="I60" s="62">
        <v>177037540297.10999</v>
      </c>
      <c r="J60" s="11"/>
      <c r="K60" s="11"/>
      <c r="L60" s="62">
        <v>1765670784.97</v>
      </c>
      <c r="M60" s="62">
        <v>465450428656.19</v>
      </c>
      <c r="N60" s="11"/>
      <c r="O60" s="61">
        <f>SUM(P60:Q60)</f>
        <v>77043009768.229996</v>
      </c>
      <c r="P60" s="62">
        <v>181119750</v>
      </c>
      <c r="Q60" s="62">
        <v>76861890018.229996</v>
      </c>
      <c r="R60" s="61">
        <f>SUM(S60:Y60)</f>
        <v>1461871868245.3999</v>
      </c>
      <c r="S60" s="62">
        <v>8872940782.8999996</v>
      </c>
      <c r="T60" s="62">
        <v>270978932369.73999</v>
      </c>
      <c r="U60" s="62">
        <v>149966911017.53</v>
      </c>
      <c r="V60" s="62">
        <v>179931920366.01999</v>
      </c>
      <c r="W60" s="62">
        <v>85633027825.830002</v>
      </c>
      <c r="X60" s="62">
        <v>196585314063.95999</v>
      </c>
      <c r="Y60" s="62">
        <v>569902821819.41992</v>
      </c>
      <c r="Z60" s="61">
        <f>SUM(AA60)</f>
        <v>0</v>
      </c>
      <c r="AA60" s="11"/>
      <c r="AB60" s="61">
        <f>SUM(AC60:AF60)</f>
        <v>51909205555.509995</v>
      </c>
      <c r="AC60" s="62">
        <v>7217047158</v>
      </c>
      <c r="AD60" s="11"/>
      <c r="AE60" s="62">
        <v>2619435992.1599998</v>
      </c>
      <c r="AF60" s="62">
        <v>42072722405.349998</v>
      </c>
      <c r="AG60" s="61">
        <f>SUM(AH60)</f>
        <v>0</v>
      </c>
      <c r="AH60" s="62"/>
      <c r="AI60" s="60">
        <f>AJ60+AQ60+AT60</f>
        <v>274635069112.21002</v>
      </c>
      <c r="AJ60" s="61">
        <f>SUM(AK60:AP60)</f>
        <v>272287900932.97003</v>
      </c>
      <c r="AK60" s="62">
        <v>140073533534</v>
      </c>
      <c r="AL60" s="11"/>
      <c r="AM60" s="11"/>
      <c r="AN60" s="62">
        <v>81250000.670000002</v>
      </c>
      <c r="AO60" s="62">
        <v>124449117398.3</v>
      </c>
      <c r="AP60" s="62">
        <v>7684000000</v>
      </c>
      <c r="AQ60" s="61">
        <f>SUM(AR60:AS60)</f>
        <v>2347168179.2399998</v>
      </c>
      <c r="AR60" s="11"/>
      <c r="AS60" s="62">
        <v>2347168179.2399998</v>
      </c>
      <c r="AT60" s="61">
        <f>SUM(AU60)</f>
        <v>0</v>
      </c>
      <c r="AU60" s="62"/>
      <c r="AV60" s="60">
        <f>AW60+AZ60</f>
        <v>434091066745.53003</v>
      </c>
      <c r="AW60" s="61">
        <f>SUM(AX60:AY60)</f>
        <v>434091066745.53003</v>
      </c>
      <c r="AX60" s="62">
        <v>327618426713.72003</v>
      </c>
      <c r="AY60" s="62">
        <v>106472640031.81</v>
      </c>
      <c r="AZ60" s="61">
        <f>SUM(BA60)</f>
        <v>0</v>
      </c>
      <c r="BA60" s="62"/>
      <c r="BB60" s="63">
        <f>E60-(AI60+AV60)</f>
        <v>1660191092688.9895</v>
      </c>
    </row>
    <row r="61" spans="1:54" ht="45" x14ac:dyDescent="0.25">
      <c r="A61" s="58" t="s">
        <v>164</v>
      </c>
      <c r="B61" s="58" t="s">
        <v>165</v>
      </c>
      <c r="C61" s="59" t="s">
        <v>1152</v>
      </c>
      <c r="D61" s="59" t="s">
        <v>1199</v>
      </c>
      <c r="E61" s="60">
        <f>F61+O61+R61+Z61+AB61+AG61</f>
        <v>1744237736661.1003</v>
      </c>
      <c r="F61" s="61">
        <f>SUM(G61:N61)</f>
        <v>66727365468.279999</v>
      </c>
      <c r="G61" s="62">
        <v>28880279995.66</v>
      </c>
      <c r="H61" s="11"/>
      <c r="I61" s="62">
        <v>19453041952.169998</v>
      </c>
      <c r="J61" s="11"/>
      <c r="K61" s="11"/>
      <c r="L61" s="11"/>
      <c r="M61" s="62">
        <v>18394043520.450001</v>
      </c>
      <c r="N61" s="11"/>
      <c r="O61" s="61">
        <f>SUM(P61:Q61)</f>
        <v>50254026938.489998</v>
      </c>
      <c r="P61" s="62">
        <v>317789237</v>
      </c>
      <c r="Q61" s="62">
        <v>49936237701.489998</v>
      </c>
      <c r="R61" s="61">
        <f>SUM(S61:Y61)</f>
        <v>1617261307389.3604</v>
      </c>
      <c r="S61" s="62">
        <v>115939065391</v>
      </c>
      <c r="T61" s="62">
        <v>437276755985.60999</v>
      </c>
      <c r="U61" s="62">
        <v>808776804375.18005</v>
      </c>
      <c r="V61" s="62">
        <v>1603703199908.8201</v>
      </c>
      <c r="W61" s="62">
        <v>102937798194.41</v>
      </c>
      <c r="X61" s="62">
        <v>14724865154</v>
      </c>
      <c r="Y61" s="62">
        <v>-1466097181619.6602</v>
      </c>
      <c r="Z61" s="61">
        <f>SUM(AA61)</f>
        <v>0</v>
      </c>
      <c r="AA61" s="11"/>
      <c r="AB61" s="61">
        <f>SUM(AC61:AF61)</f>
        <v>9995036864.9700012</v>
      </c>
      <c r="AC61" s="11"/>
      <c r="AD61" s="11"/>
      <c r="AE61" s="62">
        <v>2344291820</v>
      </c>
      <c r="AF61" s="62">
        <v>7650745044.9700003</v>
      </c>
      <c r="AG61" s="61">
        <f>SUM(AH61)</f>
        <v>0</v>
      </c>
      <c r="AH61" s="62"/>
      <c r="AI61" s="60">
        <f>AJ61+AQ61+AT61</f>
        <v>2086795695.6100001</v>
      </c>
      <c r="AJ61" s="61">
        <f>SUM(AK61:AP61)</f>
        <v>2086795695.6100001</v>
      </c>
      <c r="AK61" s="62">
        <v>30073511</v>
      </c>
      <c r="AL61" s="11"/>
      <c r="AM61" s="11"/>
      <c r="AN61" s="62">
        <v>80510378</v>
      </c>
      <c r="AO61" s="62">
        <v>4523307.71</v>
      </c>
      <c r="AP61" s="62">
        <v>1971688498.9000001</v>
      </c>
      <c r="AQ61" s="61">
        <f>SUM(AR61:AS61)</f>
        <v>0</v>
      </c>
      <c r="AR61" s="11"/>
      <c r="AS61" s="11"/>
      <c r="AT61" s="61">
        <f>SUM(AU61)</f>
        <v>0</v>
      </c>
      <c r="AU61" s="11"/>
      <c r="AV61" s="60">
        <f>AW61+AZ61</f>
        <v>1742150940965.49</v>
      </c>
      <c r="AW61" s="61">
        <f>SUM(AX61:AY61)</f>
        <v>1742150940965.49</v>
      </c>
      <c r="AX61" s="62">
        <v>1742150940965.49</v>
      </c>
      <c r="AY61" s="11"/>
      <c r="AZ61" s="61">
        <f>SUM(BA61)</f>
        <v>0</v>
      </c>
      <c r="BA61" s="11"/>
      <c r="BB61" s="63">
        <f>E61-(AI61+AV61)</f>
        <v>0</v>
      </c>
    </row>
    <row r="62" spans="1:54" ht="30" x14ac:dyDescent="0.25">
      <c r="A62" s="58" t="s">
        <v>166</v>
      </c>
      <c r="B62" s="58" t="s">
        <v>167</v>
      </c>
      <c r="C62" s="59" t="s">
        <v>1152</v>
      </c>
      <c r="D62" s="59" t="s">
        <v>1199</v>
      </c>
      <c r="E62" s="60">
        <f>F62+O62+R62+Z62+AB62+AG62</f>
        <v>2020234203340.8098</v>
      </c>
      <c r="F62" s="61">
        <f>SUM(G62:N62)</f>
        <v>162057182510.66998</v>
      </c>
      <c r="G62" s="62">
        <v>77742584057.460007</v>
      </c>
      <c r="H62" s="11"/>
      <c r="I62" s="62">
        <v>38224952462.089996</v>
      </c>
      <c r="J62" s="11"/>
      <c r="K62" s="11"/>
      <c r="L62" s="62">
        <v>396530186.33999997</v>
      </c>
      <c r="M62" s="62">
        <v>45693115804.779999</v>
      </c>
      <c r="N62" s="11"/>
      <c r="O62" s="61">
        <f>SUM(P62:Q62)</f>
        <v>81437925495.820007</v>
      </c>
      <c r="P62" s="62">
        <v>1083476914</v>
      </c>
      <c r="Q62" s="62">
        <v>80354448581.820007</v>
      </c>
      <c r="R62" s="61">
        <f>SUM(S62:Y62)</f>
        <v>1718336325528.3999</v>
      </c>
      <c r="S62" s="62">
        <v>312180168317.90997</v>
      </c>
      <c r="T62" s="62">
        <v>308670096906.65002</v>
      </c>
      <c r="U62" s="62">
        <v>958255980261.27002</v>
      </c>
      <c r="V62" s="62">
        <v>2150558336255.6001</v>
      </c>
      <c r="W62" s="62">
        <v>53767914749.32</v>
      </c>
      <c r="X62" s="62">
        <v>6270436053.2299995</v>
      </c>
      <c r="Y62" s="62">
        <v>-2071366607015.5801</v>
      </c>
      <c r="Z62" s="61">
        <f>SUM(AA62)</f>
        <v>0</v>
      </c>
      <c r="AA62" s="11"/>
      <c r="AB62" s="61">
        <f>SUM(AC62:AF62)</f>
        <v>58402769805.920006</v>
      </c>
      <c r="AC62" s="11"/>
      <c r="AD62" s="62">
        <v>6500837500</v>
      </c>
      <c r="AE62" s="62">
        <v>1476665765.3599997</v>
      </c>
      <c r="AF62" s="62">
        <v>50425266540.560005</v>
      </c>
      <c r="AG62" s="61">
        <f>SUM(AH62)</f>
        <v>0</v>
      </c>
      <c r="AH62" s="62"/>
      <c r="AI62" s="60">
        <f>AJ62+AQ62+AT62</f>
        <v>34250092974.630001</v>
      </c>
      <c r="AJ62" s="61">
        <f>SUM(AK62:AP62)</f>
        <v>34250092974.630001</v>
      </c>
      <c r="AK62" s="62">
        <v>6253506</v>
      </c>
      <c r="AL62" s="11"/>
      <c r="AM62" s="11"/>
      <c r="AN62" s="62">
        <v>261714265.68000001</v>
      </c>
      <c r="AO62" s="62">
        <v>32379572021.950001</v>
      </c>
      <c r="AP62" s="62">
        <v>1602553181</v>
      </c>
      <c r="AQ62" s="61">
        <f>SUM(AR62:AS62)</f>
        <v>0</v>
      </c>
      <c r="AR62" s="11"/>
      <c r="AS62" s="11"/>
      <c r="AT62" s="61">
        <f>SUM(AU62)</f>
        <v>0</v>
      </c>
      <c r="AU62" s="11"/>
      <c r="AV62" s="60">
        <f>AW62+AZ62</f>
        <v>1985984110366.1201</v>
      </c>
      <c r="AW62" s="61">
        <f>SUM(AX62:AY62)</f>
        <v>1985984110366.1201</v>
      </c>
      <c r="AX62" s="62">
        <v>1985984110366.1201</v>
      </c>
      <c r="AY62" s="11"/>
      <c r="AZ62" s="61">
        <f>SUM(BA62)</f>
        <v>0</v>
      </c>
      <c r="BA62" s="11"/>
      <c r="BB62" s="63">
        <f>E62-(AI62+AV62)</f>
        <v>5.9814453125E-2</v>
      </c>
    </row>
    <row r="63" spans="1:54" ht="75" x14ac:dyDescent="0.25">
      <c r="A63" s="58" t="s">
        <v>168</v>
      </c>
      <c r="B63" s="58" t="s">
        <v>169</v>
      </c>
      <c r="C63" s="59" t="s">
        <v>1152</v>
      </c>
      <c r="D63" s="59" t="s">
        <v>1200</v>
      </c>
      <c r="E63" s="60">
        <f>F63+O63+R63+Z63+AB63+AG63</f>
        <v>1931893860011.1104</v>
      </c>
      <c r="F63" s="61">
        <f>SUM(G63:N63)</f>
        <v>65809957384.709999</v>
      </c>
      <c r="G63" s="62">
        <v>41255072717.739998</v>
      </c>
      <c r="H63" s="11"/>
      <c r="I63" s="62">
        <v>8300016102.0100002</v>
      </c>
      <c r="J63" s="11"/>
      <c r="K63" s="11"/>
      <c r="L63" s="62">
        <v>70416666.670000002</v>
      </c>
      <c r="M63" s="62">
        <v>16184451898.290001</v>
      </c>
      <c r="N63" s="11"/>
      <c r="O63" s="61">
        <f>SUM(P63:Q63)</f>
        <v>95491405383.619995</v>
      </c>
      <c r="P63" s="11"/>
      <c r="Q63" s="62">
        <v>95491405383.619995</v>
      </c>
      <c r="R63" s="61">
        <f>SUM(S63:Y63)</f>
        <v>1687835701079.1602</v>
      </c>
      <c r="S63" s="62">
        <v>80167437020</v>
      </c>
      <c r="T63" s="62">
        <v>354804302232.29999</v>
      </c>
      <c r="U63" s="62">
        <v>642970806097.46997</v>
      </c>
      <c r="V63" s="62">
        <v>1141199238936</v>
      </c>
      <c r="W63" s="62">
        <v>18946541582</v>
      </c>
      <c r="X63" s="62">
        <v>128399475260</v>
      </c>
      <c r="Y63" s="62">
        <v>-678652100048.60999</v>
      </c>
      <c r="Z63" s="61">
        <f>SUM(AA63)</f>
        <v>0</v>
      </c>
      <c r="AA63" s="11"/>
      <c r="AB63" s="61">
        <f>SUM(AC63:AF63)</f>
        <v>82756796163.619995</v>
      </c>
      <c r="AC63" s="62">
        <v>607841468</v>
      </c>
      <c r="AD63" s="11"/>
      <c r="AE63" s="62">
        <v>3105544876.0999994</v>
      </c>
      <c r="AF63" s="62">
        <v>79043409819.519989</v>
      </c>
      <c r="AG63" s="61">
        <f>SUM(AH63)</f>
        <v>0</v>
      </c>
      <c r="AH63" s="62"/>
      <c r="AI63" s="60">
        <f>AJ63+AQ63+AT63</f>
        <v>1631549487</v>
      </c>
      <c r="AJ63" s="61">
        <f>SUM(AK63:AP63)</f>
        <v>813979335</v>
      </c>
      <c r="AK63" s="62">
        <v>13591</v>
      </c>
      <c r="AL63" s="11"/>
      <c r="AM63" s="11"/>
      <c r="AN63" s="11"/>
      <c r="AO63" s="11"/>
      <c r="AP63" s="62">
        <v>813965744</v>
      </c>
      <c r="AQ63" s="61">
        <f>SUM(AR63:AS63)</f>
        <v>817570152</v>
      </c>
      <c r="AR63" s="11"/>
      <c r="AS63" s="62">
        <v>817570152</v>
      </c>
      <c r="AT63" s="61">
        <f>SUM(AU63)</f>
        <v>0</v>
      </c>
      <c r="AU63" s="62"/>
      <c r="AV63" s="60">
        <f>AW63+AZ63</f>
        <v>1930262310524.1001</v>
      </c>
      <c r="AW63" s="61">
        <f>SUM(AX63:AY63)</f>
        <v>1930262310524.1001</v>
      </c>
      <c r="AX63" s="62">
        <v>1930262310524.1001</v>
      </c>
      <c r="AY63" s="11"/>
      <c r="AZ63" s="61">
        <f>SUM(BA63)</f>
        <v>0</v>
      </c>
      <c r="BA63" s="11"/>
      <c r="BB63" s="63">
        <f>E63-(AI63+AV63)</f>
        <v>1.025390625E-2</v>
      </c>
    </row>
    <row r="64" spans="1:54" ht="60" x14ac:dyDescent="0.25">
      <c r="A64" s="58" t="s">
        <v>170</v>
      </c>
      <c r="B64" s="58" t="s">
        <v>171</v>
      </c>
      <c r="C64" s="59" t="s">
        <v>1152</v>
      </c>
      <c r="D64" s="59" t="s">
        <v>1199</v>
      </c>
      <c r="E64" s="60">
        <f>F64+O64+R64+Z64+AB64+AG64</f>
        <v>1341938962289.6301</v>
      </c>
      <c r="F64" s="61">
        <f>SUM(G64:N64)</f>
        <v>54846353836.470001</v>
      </c>
      <c r="G64" s="62">
        <v>17402028169.150002</v>
      </c>
      <c r="H64" s="11"/>
      <c r="I64" s="62">
        <v>23305953803.34</v>
      </c>
      <c r="J64" s="11"/>
      <c r="K64" s="11"/>
      <c r="L64" s="11"/>
      <c r="M64" s="62">
        <v>14138371863.98</v>
      </c>
      <c r="N64" s="11"/>
      <c r="O64" s="61">
        <f>SUM(P64:Q64)</f>
        <v>90559354063</v>
      </c>
      <c r="P64" s="11"/>
      <c r="Q64" s="62">
        <v>90559354063</v>
      </c>
      <c r="R64" s="61">
        <f>SUM(S64:Y64)</f>
        <v>1161074679625.6602</v>
      </c>
      <c r="S64" s="62">
        <v>211481566749</v>
      </c>
      <c r="T64" s="62">
        <v>398459658409.47998</v>
      </c>
      <c r="U64" s="62">
        <v>942132644901.22998</v>
      </c>
      <c r="V64" s="62">
        <v>2401092229992.2002</v>
      </c>
      <c r="W64" s="62">
        <v>78165150594.350006</v>
      </c>
      <c r="X64" s="62">
        <v>98146544124</v>
      </c>
      <c r="Y64" s="62">
        <v>-2968403115144.6001</v>
      </c>
      <c r="Z64" s="61">
        <f>SUM(AA64)</f>
        <v>0</v>
      </c>
      <c r="AA64" s="11"/>
      <c r="AB64" s="61">
        <f>SUM(AC64:AF64)</f>
        <v>35458574764.5</v>
      </c>
      <c r="AC64" s="62">
        <v>141596387</v>
      </c>
      <c r="AD64" s="11"/>
      <c r="AE64" s="62">
        <v>989971700</v>
      </c>
      <c r="AF64" s="62">
        <v>34327006677.5</v>
      </c>
      <c r="AG64" s="61">
        <f>SUM(AH64)</f>
        <v>0</v>
      </c>
      <c r="AH64" s="62"/>
      <c r="AI64" s="60">
        <f>AJ64+AQ64+AT64</f>
        <v>11143047577.67</v>
      </c>
      <c r="AJ64" s="61">
        <f>SUM(AK64:AP64)</f>
        <v>11101223170.67</v>
      </c>
      <c r="AK64" s="62">
        <v>207718008</v>
      </c>
      <c r="AL64" s="11"/>
      <c r="AM64" s="11"/>
      <c r="AN64" s="62">
        <v>80074209.670000002</v>
      </c>
      <c r="AO64" s="62">
        <v>8748791724.6000004</v>
      </c>
      <c r="AP64" s="62">
        <v>2064639228.4000001</v>
      </c>
      <c r="AQ64" s="61">
        <f>SUM(AR64:AS64)</f>
        <v>41824407</v>
      </c>
      <c r="AR64" s="11"/>
      <c r="AS64" s="62">
        <v>41824407</v>
      </c>
      <c r="AT64" s="61">
        <f>SUM(AU64)</f>
        <v>0</v>
      </c>
      <c r="AU64" s="62"/>
      <c r="AV64" s="60">
        <f>AW64+AZ64</f>
        <v>1330795914712</v>
      </c>
      <c r="AW64" s="61">
        <f>SUM(AX64:AY64)</f>
        <v>1330795914712</v>
      </c>
      <c r="AX64" s="62">
        <v>1330795914712</v>
      </c>
      <c r="AY64" s="11"/>
      <c r="AZ64" s="61">
        <f>SUM(BA64)</f>
        <v>0</v>
      </c>
      <c r="BA64" s="11"/>
      <c r="BB64" s="63">
        <f>E64-(AI64+AV64)</f>
        <v>-3.9794921875E-2</v>
      </c>
    </row>
    <row r="65" spans="1:54" ht="30" x14ac:dyDescent="0.25">
      <c r="A65" s="58" t="s">
        <v>172</v>
      </c>
      <c r="B65" s="58" t="s">
        <v>173</v>
      </c>
      <c r="C65" s="59" t="s">
        <v>1152</v>
      </c>
      <c r="D65" s="59" t="s">
        <v>1200</v>
      </c>
      <c r="E65" s="60">
        <f>F65+O65+R65+Z65+AB65+AG65</f>
        <v>1887978548390.0798</v>
      </c>
      <c r="F65" s="61">
        <f>SUM(G65:N65)</f>
        <v>136963692615.73999</v>
      </c>
      <c r="G65" s="62">
        <v>110606463662.92999</v>
      </c>
      <c r="H65" s="11"/>
      <c r="I65" s="62">
        <v>12510868373.359999</v>
      </c>
      <c r="J65" s="11"/>
      <c r="K65" s="11"/>
      <c r="L65" s="11"/>
      <c r="M65" s="62">
        <v>13846360579.450001</v>
      </c>
      <c r="N65" s="11"/>
      <c r="O65" s="61">
        <f>SUM(P65:Q65)</f>
        <v>99345544781.690002</v>
      </c>
      <c r="P65" s="11"/>
      <c r="Q65" s="62">
        <v>99345544781.690002</v>
      </c>
      <c r="R65" s="61">
        <f>SUM(S65:Y65)</f>
        <v>1648676902469.1499</v>
      </c>
      <c r="S65" s="62">
        <v>197074786824.67001</v>
      </c>
      <c r="T65" s="62">
        <v>420016084827.97998</v>
      </c>
      <c r="U65" s="62">
        <v>616662299094</v>
      </c>
      <c r="V65" s="62">
        <v>1646590238784</v>
      </c>
      <c r="W65" s="62">
        <v>57763423258</v>
      </c>
      <c r="X65" s="62">
        <v>48481673297</v>
      </c>
      <c r="Y65" s="62">
        <v>-1337911603616.5</v>
      </c>
      <c r="Z65" s="61">
        <f>SUM(AA65)</f>
        <v>0</v>
      </c>
      <c r="AA65" s="11"/>
      <c r="AB65" s="61">
        <f>SUM(AC65:AF65)</f>
        <v>2992408523.5</v>
      </c>
      <c r="AC65" s="62">
        <v>3885177.5</v>
      </c>
      <c r="AD65" s="62">
        <v>1495752473</v>
      </c>
      <c r="AE65" s="62">
        <v>35625000</v>
      </c>
      <c r="AF65" s="62">
        <v>1457145873</v>
      </c>
      <c r="AG65" s="61">
        <f>SUM(AH65)</f>
        <v>0</v>
      </c>
      <c r="AH65" s="62"/>
      <c r="AI65" s="60">
        <f>AJ65+AQ65+AT65</f>
        <v>5046084363</v>
      </c>
      <c r="AJ65" s="61">
        <f>SUM(AK65:AP65)</f>
        <v>5046084363</v>
      </c>
      <c r="AK65" s="11"/>
      <c r="AL65" s="11"/>
      <c r="AM65" s="11"/>
      <c r="AN65" s="62">
        <v>13070250</v>
      </c>
      <c r="AO65" s="62">
        <v>4092185936</v>
      </c>
      <c r="AP65" s="62">
        <v>940828177</v>
      </c>
      <c r="AQ65" s="61">
        <f>SUM(AR65:AS65)</f>
        <v>0</v>
      </c>
      <c r="AR65" s="11"/>
      <c r="AS65" s="11"/>
      <c r="AT65" s="61">
        <f>SUM(AU65)</f>
        <v>0</v>
      </c>
      <c r="AU65" s="11"/>
      <c r="AV65" s="60">
        <f>AW65+AZ65</f>
        <v>1882932464027.0801</v>
      </c>
      <c r="AW65" s="61">
        <f>SUM(AX65:AY65)</f>
        <v>1882932464027.0801</v>
      </c>
      <c r="AX65" s="62">
        <v>1882932464027.0801</v>
      </c>
      <c r="AY65" s="11"/>
      <c r="AZ65" s="61">
        <f>SUM(BA65)</f>
        <v>0</v>
      </c>
      <c r="BA65" s="11"/>
      <c r="BB65" s="63">
        <f>E65-(AI65+AV65)</f>
        <v>0</v>
      </c>
    </row>
    <row r="66" spans="1:54" ht="45" x14ac:dyDescent="0.25">
      <c r="A66" s="58" t="s">
        <v>174</v>
      </c>
      <c r="B66" s="58" t="s">
        <v>175</v>
      </c>
      <c r="C66" s="59" t="s">
        <v>1152</v>
      </c>
      <c r="D66" s="59" t="s">
        <v>1199</v>
      </c>
      <c r="E66" s="60">
        <f>F66+O66+R66+Z66+AB66+AG66</f>
        <v>2449129659807</v>
      </c>
      <c r="F66" s="61">
        <f>SUM(G66:N66)</f>
        <v>57727177101</v>
      </c>
      <c r="G66" s="62">
        <v>21280017865</v>
      </c>
      <c r="H66" s="11"/>
      <c r="I66" s="62">
        <v>8782547120</v>
      </c>
      <c r="J66" s="11"/>
      <c r="K66" s="11"/>
      <c r="L66" s="11"/>
      <c r="M66" s="62">
        <v>27664612116</v>
      </c>
      <c r="N66" s="11"/>
      <c r="O66" s="61">
        <f>SUM(P66:Q66)</f>
        <v>116522073810</v>
      </c>
      <c r="P66" s="11"/>
      <c r="Q66" s="62">
        <v>116522073810</v>
      </c>
      <c r="R66" s="61">
        <f>SUM(S66:Y66)</f>
        <v>2273667912982</v>
      </c>
      <c r="S66" s="62">
        <v>212967500368</v>
      </c>
      <c r="T66" s="62">
        <v>427518449631</v>
      </c>
      <c r="U66" s="62">
        <v>1021966301751</v>
      </c>
      <c r="V66" s="62">
        <v>1955453809812</v>
      </c>
      <c r="W66" s="62">
        <v>98494400478</v>
      </c>
      <c r="X66" s="62">
        <v>126858347558</v>
      </c>
      <c r="Y66" s="62">
        <v>-1569590896616</v>
      </c>
      <c r="Z66" s="61">
        <f>SUM(AA66)</f>
        <v>0</v>
      </c>
      <c r="AA66" s="11"/>
      <c r="AB66" s="61">
        <f>SUM(AC66:AF66)</f>
        <v>1212495914</v>
      </c>
      <c r="AC66" s="62">
        <v>111726013</v>
      </c>
      <c r="AD66" s="62">
        <v>126000000</v>
      </c>
      <c r="AE66" s="62">
        <v>754649742</v>
      </c>
      <c r="AF66" s="62">
        <v>220120159</v>
      </c>
      <c r="AG66" s="61">
        <f>SUM(AH66)</f>
        <v>0</v>
      </c>
      <c r="AH66" s="62"/>
      <c r="AI66" s="60">
        <f>AJ66+AQ66+AT66</f>
        <v>85250809965</v>
      </c>
      <c r="AJ66" s="61">
        <f>SUM(AK66:AP66)</f>
        <v>85250809965</v>
      </c>
      <c r="AK66" s="62">
        <v>700240</v>
      </c>
      <c r="AL66" s="11"/>
      <c r="AM66" s="11"/>
      <c r="AN66" s="62">
        <v>112784213</v>
      </c>
      <c r="AO66" s="62">
        <v>71486792194</v>
      </c>
      <c r="AP66" s="62">
        <v>13650533318</v>
      </c>
      <c r="AQ66" s="61">
        <f>SUM(AR66:AS66)</f>
        <v>0</v>
      </c>
      <c r="AR66" s="11"/>
      <c r="AS66" s="11"/>
      <c r="AT66" s="61">
        <f>SUM(AU66)</f>
        <v>0</v>
      </c>
      <c r="AU66" s="11"/>
      <c r="AV66" s="60">
        <f>AW66+AZ66</f>
        <v>2365846164934</v>
      </c>
      <c r="AW66" s="61">
        <f>SUM(AX66:AY66)</f>
        <v>2365846164934</v>
      </c>
      <c r="AX66" s="62">
        <v>2365846164934</v>
      </c>
      <c r="AY66" s="11"/>
      <c r="AZ66" s="61">
        <f>SUM(BA66)</f>
        <v>0</v>
      </c>
      <c r="BA66" s="11"/>
      <c r="BB66" s="63">
        <f>E66-(AI66+AV66)</f>
        <v>-1967315092</v>
      </c>
    </row>
    <row r="67" spans="1:54" ht="45" x14ac:dyDescent="0.25">
      <c r="A67" s="58" t="s">
        <v>176</v>
      </c>
      <c r="B67" s="58" t="s">
        <v>177</v>
      </c>
      <c r="C67" s="59" t="s">
        <v>1152</v>
      </c>
      <c r="D67" s="59" t="s">
        <v>1199</v>
      </c>
      <c r="E67" s="60">
        <f>F67+O67+R67+Z67+AB67+AG67</f>
        <v>968061397084.29004</v>
      </c>
      <c r="F67" s="61">
        <f>SUM(G67:N67)</f>
        <v>638185346785.03003</v>
      </c>
      <c r="G67" s="62">
        <v>50376388254.330002</v>
      </c>
      <c r="H67" s="11"/>
      <c r="I67" s="62">
        <v>22287639887.049999</v>
      </c>
      <c r="J67" s="11"/>
      <c r="K67" s="11"/>
      <c r="L67" s="62">
        <v>123277596</v>
      </c>
      <c r="M67" s="62">
        <v>1469824742.75</v>
      </c>
      <c r="N67" s="62">
        <v>563928216304.90002</v>
      </c>
      <c r="O67" s="61">
        <f>SUM(P67:Q67)</f>
        <v>5260911570.1199999</v>
      </c>
      <c r="P67" s="62">
        <v>418727520.30000001</v>
      </c>
      <c r="Q67" s="62">
        <v>4842184049.8199997</v>
      </c>
      <c r="R67" s="61">
        <f>SUM(S67:Y67)</f>
        <v>318780041628.62</v>
      </c>
      <c r="S67" s="62">
        <v>2211585938</v>
      </c>
      <c r="T67" s="62">
        <v>38831210381</v>
      </c>
      <c r="U67" s="62">
        <v>50614230481</v>
      </c>
      <c r="V67" s="62">
        <v>97746947775.5</v>
      </c>
      <c r="W67" s="62">
        <v>2396833506</v>
      </c>
      <c r="X67" s="62">
        <v>5656142295</v>
      </c>
      <c r="Y67" s="62">
        <v>121323091252.12</v>
      </c>
      <c r="Z67" s="61">
        <f>SUM(AA67)</f>
        <v>0</v>
      </c>
      <c r="AA67" s="11"/>
      <c r="AB67" s="61">
        <f>SUM(AC67:AF67)</f>
        <v>5835097100.5200005</v>
      </c>
      <c r="AC67" s="11"/>
      <c r="AD67" s="11"/>
      <c r="AE67" s="62">
        <v>496343484.80000001</v>
      </c>
      <c r="AF67" s="62">
        <v>5338753615.7200003</v>
      </c>
      <c r="AG67" s="61">
        <f>SUM(AH67)</f>
        <v>0</v>
      </c>
      <c r="AH67" s="62"/>
      <c r="AI67" s="60">
        <f>AJ67+AQ67+AT67</f>
        <v>7389295058.2299995</v>
      </c>
      <c r="AJ67" s="61">
        <f>SUM(AK67:AP67)</f>
        <v>7389295058.2299995</v>
      </c>
      <c r="AK67" s="62">
        <v>198132065.72999999</v>
      </c>
      <c r="AL67" s="11"/>
      <c r="AM67" s="11"/>
      <c r="AN67" s="62">
        <v>9999998</v>
      </c>
      <c r="AO67" s="62">
        <v>7181162994.5</v>
      </c>
      <c r="AP67" s="11"/>
      <c r="AQ67" s="61">
        <f>SUM(AR67:AS67)</f>
        <v>0</v>
      </c>
      <c r="AR67" s="11"/>
      <c r="AS67" s="11"/>
      <c r="AT67" s="61">
        <f>SUM(AU67)</f>
        <v>0</v>
      </c>
      <c r="AU67" s="11"/>
      <c r="AV67" s="60">
        <f>AW67+AZ67</f>
        <v>2999558418872.75</v>
      </c>
      <c r="AW67" s="61">
        <f>SUM(AX67:AY67)</f>
        <v>2999558418872.75</v>
      </c>
      <c r="AX67" s="62">
        <v>699704429285.19006</v>
      </c>
      <c r="AY67" s="62">
        <v>2299853989587.5601</v>
      </c>
      <c r="AZ67" s="61">
        <f>SUM(BA67)</f>
        <v>0</v>
      </c>
      <c r="BA67" s="62"/>
      <c r="BB67" s="63">
        <f>E67-(AI67+AV67)</f>
        <v>-2038886316846.6899</v>
      </c>
    </row>
    <row r="68" spans="1:54" ht="30" x14ac:dyDescent="0.25">
      <c r="A68" s="58" t="s">
        <v>178</v>
      </c>
      <c r="B68" s="58" t="s">
        <v>179</v>
      </c>
      <c r="C68" s="59" t="s">
        <v>1152</v>
      </c>
      <c r="D68" s="59" t="s">
        <v>1199</v>
      </c>
      <c r="E68" s="60">
        <f>F68+O68+R68+Z68+AB68+AG68</f>
        <v>1602995895680.52</v>
      </c>
      <c r="F68" s="61">
        <f>SUM(G68:N68)</f>
        <v>76452382467.389999</v>
      </c>
      <c r="G68" s="62">
        <v>45487810460.209999</v>
      </c>
      <c r="H68" s="11"/>
      <c r="I68" s="62">
        <v>17928790057.920002</v>
      </c>
      <c r="J68" s="11"/>
      <c r="K68" s="11"/>
      <c r="L68" s="62">
        <v>133758425.20999999</v>
      </c>
      <c r="M68" s="62">
        <v>12902023524.049999</v>
      </c>
      <c r="N68" s="11"/>
      <c r="O68" s="61">
        <f>SUM(P68:Q68)</f>
        <v>82887602942.660004</v>
      </c>
      <c r="P68" s="11"/>
      <c r="Q68" s="62">
        <v>82887602942.660004</v>
      </c>
      <c r="R68" s="61">
        <f>SUM(S68:Y68)</f>
        <v>1406420170307.79</v>
      </c>
      <c r="S68" s="62">
        <v>301546265904.35999</v>
      </c>
      <c r="T68" s="62">
        <v>307562069981.79999</v>
      </c>
      <c r="U68" s="62">
        <v>723800406378.85999</v>
      </c>
      <c r="V68" s="62">
        <v>943121165532.21997</v>
      </c>
      <c r="W68" s="62">
        <v>109422788683.8</v>
      </c>
      <c r="X68" s="62">
        <v>26809256469.75</v>
      </c>
      <c r="Y68" s="62">
        <v>-1005841782643</v>
      </c>
      <c r="Z68" s="61">
        <f>SUM(AA68)</f>
        <v>0</v>
      </c>
      <c r="AA68" s="11"/>
      <c r="AB68" s="61">
        <f>SUM(AC68:AF68)</f>
        <v>37235739962.68</v>
      </c>
      <c r="AC68" s="11"/>
      <c r="AD68" s="11"/>
      <c r="AE68" s="62">
        <v>59890000</v>
      </c>
      <c r="AF68" s="62">
        <v>37175849962.68</v>
      </c>
      <c r="AG68" s="61">
        <f>SUM(AH68)</f>
        <v>0</v>
      </c>
      <c r="AH68" s="62"/>
      <c r="AI68" s="60">
        <f>AJ68+AQ68+AT68</f>
        <v>11410920666.389999</v>
      </c>
      <c r="AJ68" s="61">
        <f>SUM(AK68:AP68)</f>
        <v>11410920666.389999</v>
      </c>
      <c r="AK68" s="62">
        <v>13269199</v>
      </c>
      <c r="AL68" s="11"/>
      <c r="AM68" s="11"/>
      <c r="AN68" s="62">
        <v>166329671.68000001</v>
      </c>
      <c r="AO68" s="62">
        <v>11231321795.709999</v>
      </c>
      <c r="AP68" s="11"/>
      <c r="AQ68" s="61">
        <f>SUM(AR68:AS68)</f>
        <v>0</v>
      </c>
      <c r="AR68" s="11"/>
      <c r="AS68" s="11"/>
      <c r="AT68" s="61">
        <f>SUM(AU68)</f>
        <v>0</v>
      </c>
      <c r="AU68" s="11"/>
      <c r="AV68" s="60">
        <f>AW68+AZ68</f>
        <v>1591584975014.1001</v>
      </c>
      <c r="AW68" s="61">
        <f>SUM(AX68:AY68)</f>
        <v>1591584975014.1001</v>
      </c>
      <c r="AX68" s="62">
        <v>1591584975014.1001</v>
      </c>
      <c r="AY68" s="11"/>
      <c r="AZ68" s="61">
        <f>SUM(BA68)</f>
        <v>0</v>
      </c>
      <c r="BA68" s="11"/>
      <c r="BB68" s="63">
        <f>E68-(AI68+AV68)</f>
        <v>3.0029296875E-2</v>
      </c>
    </row>
    <row r="69" spans="1:54" ht="45" x14ac:dyDescent="0.25">
      <c r="A69" s="58" t="s">
        <v>180</v>
      </c>
      <c r="B69" s="58" t="s">
        <v>181</v>
      </c>
      <c r="C69" s="59" t="s">
        <v>1152</v>
      </c>
      <c r="D69" s="59" t="s">
        <v>1199</v>
      </c>
      <c r="E69" s="60">
        <f>F69+O69+R69+Z69+AB69+AG69</f>
        <v>1308977994417.2698</v>
      </c>
      <c r="F69" s="61">
        <f>SUM(G69:N69)</f>
        <v>139862613797.73999</v>
      </c>
      <c r="G69" s="62">
        <v>81604225125.929993</v>
      </c>
      <c r="H69" s="11"/>
      <c r="I69" s="62">
        <v>16302496288.539999</v>
      </c>
      <c r="J69" s="11"/>
      <c r="K69" s="11"/>
      <c r="L69" s="62">
        <v>631111403.19000006</v>
      </c>
      <c r="M69" s="62">
        <v>41324780980.080002</v>
      </c>
      <c r="N69" s="11"/>
      <c r="O69" s="61">
        <f>SUM(P69:Q69)</f>
        <v>142929930225.54001</v>
      </c>
      <c r="P69" s="11"/>
      <c r="Q69" s="62">
        <v>142929930225.54001</v>
      </c>
      <c r="R69" s="61">
        <f>SUM(S69:Y69)</f>
        <v>1013674113712.3599</v>
      </c>
      <c r="S69" s="62">
        <v>232819836713</v>
      </c>
      <c r="T69" s="62">
        <v>405142013033.31</v>
      </c>
      <c r="U69" s="62">
        <v>700884558281.47998</v>
      </c>
      <c r="V69" s="62">
        <v>1191992601063.3999</v>
      </c>
      <c r="W69" s="62">
        <v>35158003273.769997</v>
      </c>
      <c r="X69" s="62">
        <v>15394632265</v>
      </c>
      <c r="Y69" s="62">
        <v>-1567717530917.6001</v>
      </c>
      <c r="Z69" s="61">
        <f>SUM(AA69)</f>
        <v>0</v>
      </c>
      <c r="AA69" s="11"/>
      <c r="AB69" s="61">
        <f>SUM(AC69:AF69)</f>
        <v>12511336681.629999</v>
      </c>
      <c r="AC69" s="62">
        <v>902426</v>
      </c>
      <c r="AD69" s="11"/>
      <c r="AE69" s="62">
        <v>2767744848.3299999</v>
      </c>
      <c r="AF69" s="62">
        <v>9742689407.2999992</v>
      </c>
      <c r="AG69" s="61">
        <f>SUM(AH69)</f>
        <v>0</v>
      </c>
      <c r="AH69" s="62"/>
      <c r="AI69" s="60">
        <f>AJ69+AQ69+AT69</f>
        <v>26957690860.480003</v>
      </c>
      <c r="AJ69" s="61">
        <f>SUM(AK69:AP69)</f>
        <v>26957690860.480003</v>
      </c>
      <c r="AK69" s="62">
        <v>20027277</v>
      </c>
      <c r="AL69" s="11"/>
      <c r="AM69" s="11"/>
      <c r="AN69" s="62">
        <v>280649525.69</v>
      </c>
      <c r="AO69" s="62">
        <v>15629030393</v>
      </c>
      <c r="AP69" s="62">
        <v>11027983664.790001</v>
      </c>
      <c r="AQ69" s="61">
        <f>SUM(AR69:AS69)</f>
        <v>0</v>
      </c>
      <c r="AR69" s="11"/>
      <c r="AS69" s="11"/>
      <c r="AT69" s="61">
        <f>SUM(AU69)</f>
        <v>0</v>
      </c>
      <c r="AU69" s="11"/>
      <c r="AV69" s="60">
        <f>AW69+AZ69</f>
        <v>1282020303556.7</v>
      </c>
      <c r="AW69" s="61">
        <f>SUM(AX69:AY69)</f>
        <v>1282020303556.7</v>
      </c>
      <c r="AX69" s="62">
        <v>1282020303556.7</v>
      </c>
      <c r="AY69" s="11"/>
      <c r="AZ69" s="61">
        <f>SUM(BA69)</f>
        <v>0</v>
      </c>
      <c r="BA69" s="11"/>
      <c r="BB69" s="63">
        <f>E69-(AI69+AV69)</f>
        <v>8.984375E-2</v>
      </c>
    </row>
    <row r="70" spans="1:54" ht="45" x14ac:dyDescent="0.25">
      <c r="A70" s="58" t="s">
        <v>182</v>
      </c>
      <c r="B70" s="58" t="s">
        <v>183</v>
      </c>
      <c r="C70" s="59" t="s">
        <v>1152</v>
      </c>
      <c r="D70" s="59" t="s">
        <v>1199</v>
      </c>
      <c r="E70" s="60">
        <f>F70+O70+R70+Z70+AB70+AG70</f>
        <v>1691506943232.6118</v>
      </c>
      <c r="F70" s="61">
        <f>SUM(G70:N70)</f>
        <v>120718036600.782</v>
      </c>
      <c r="G70" s="62">
        <v>94377077512.751999</v>
      </c>
      <c r="H70" s="11"/>
      <c r="I70" s="62">
        <v>19961969945.700001</v>
      </c>
      <c r="J70" s="11"/>
      <c r="K70" s="11"/>
      <c r="L70" s="11"/>
      <c r="M70" s="62">
        <v>6378989142.3299999</v>
      </c>
      <c r="N70" s="11"/>
      <c r="O70" s="61">
        <f>SUM(P70:Q70)</f>
        <v>53636088465.199997</v>
      </c>
      <c r="P70" s="62">
        <v>680825369</v>
      </c>
      <c r="Q70" s="62">
        <v>52955263096.199997</v>
      </c>
      <c r="R70" s="61">
        <f>SUM(S70:Y70)</f>
        <v>1447650725341.1799</v>
      </c>
      <c r="S70" s="62">
        <v>566869523505.19995</v>
      </c>
      <c r="T70" s="62">
        <v>305902075501.65002</v>
      </c>
      <c r="U70" s="62">
        <v>628543049143.26001</v>
      </c>
      <c r="V70" s="62">
        <v>602123677315.77002</v>
      </c>
      <c r="W70" s="62">
        <v>29704732402.799999</v>
      </c>
      <c r="X70" s="62">
        <v>67625951326.720001</v>
      </c>
      <c r="Y70" s="62">
        <v>-753118283854.21997</v>
      </c>
      <c r="Z70" s="61">
        <f>SUM(AA70)</f>
        <v>26756453</v>
      </c>
      <c r="AA70" s="62">
        <v>26756453</v>
      </c>
      <c r="AB70" s="61">
        <f>SUM(AC70:AF70)</f>
        <v>69475336372.449997</v>
      </c>
      <c r="AC70" s="62">
        <v>48400533</v>
      </c>
      <c r="AD70" s="62">
        <v>16360038000</v>
      </c>
      <c r="AE70" s="62">
        <v>7734450901</v>
      </c>
      <c r="AF70" s="62">
        <v>45332446938.449997</v>
      </c>
      <c r="AG70" s="61">
        <f>SUM(AH70)</f>
        <v>0</v>
      </c>
      <c r="AH70" s="62"/>
      <c r="AI70" s="60">
        <f>AJ70+AQ70+AT70</f>
        <v>3562600613</v>
      </c>
      <c r="AJ70" s="61">
        <f>SUM(AK70:AP70)</f>
        <v>3562600613</v>
      </c>
      <c r="AK70" s="11"/>
      <c r="AL70" s="11"/>
      <c r="AM70" s="62">
        <v>999500000</v>
      </c>
      <c r="AN70" s="62">
        <v>487985484</v>
      </c>
      <c r="AO70" s="62">
        <v>306155028</v>
      </c>
      <c r="AP70" s="62">
        <v>1768960101</v>
      </c>
      <c r="AQ70" s="61">
        <f>SUM(AR70:AS70)</f>
        <v>0</v>
      </c>
      <c r="AR70" s="11"/>
      <c r="AS70" s="11"/>
      <c r="AT70" s="61">
        <f>SUM(AU70)</f>
        <v>0</v>
      </c>
      <c r="AU70" s="11"/>
      <c r="AV70" s="60">
        <f>AW70+AZ70</f>
        <v>1687944342619.6001</v>
      </c>
      <c r="AW70" s="61">
        <f>SUM(AX70:AY70)</f>
        <v>1687944342619.6001</v>
      </c>
      <c r="AX70" s="62">
        <v>1687944342619.6001</v>
      </c>
      <c r="AY70" s="11"/>
      <c r="AZ70" s="61">
        <f>SUM(BA70)</f>
        <v>0</v>
      </c>
      <c r="BA70" s="11"/>
      <c r="BB70" s="63">
        <f>E70-(AI70+AV70)</f>
        <v>1.171875E-2</v>
      </c>
    </row>
    <row r="71" spans="1:54" ht="45" x14ac:dyDescent="0.25">
      <c r="A71" s="58" t="s">
        <v>184</v>
      </c>
      <c r="B71" s="58" t="s">
        <v>185</v>
      </c>
      <c r="C71" s="59" t="s">
        <v>1152</v>
      </c>
      <c r="D71" s="59" t="s">
        <v>1200</v>
      </c>
      <c r="E71" s="60">
        <f>F71+O71+R71+Z71+AB71+AG71</f>
        <v>1249655188297.4299</v>
      </c>
      <c r="F71" s="61">
        <f>SUM(G71:N71)</f>
        <v>80233449452.220001</v>
      </c>
      <c r="G71" s="62">
        <v>50815670861.989998</v>
      </c>
      <c r="H71" s="11"/>
      <c r="I71" s="62">
        <v>16366574744.740002</v>
      </c>
      <c r="J71" s="11"/>
      <c r="K71" s="11"/>
      <c r="L71" s="62">
        <v>1533861988.0799999</v>
      </c>
      <c r="M71" s="62">
        <v>11517341857.41</v>
      </c>
      <c r="N71" s="11"/>
      <c r="O71" s="61">
        <f>SUM(P71:Q71)</f>
        <v>54004795036.879997</v>
      </c>
      <c r="P71" s="62">
        <v>1563229174</v>
      </c>
      <c r="Q71" s="62">
        <v>52441565862.879997</v>
      </c>
      <c r="R71" s="61">
        <f>SUM(S71:Y71)</f>
        <v>1072041659198.8298</v>
      </c>
      <c r="S71" s="62">
        <v>276919525275</v>
      </c>
      <c r="T71" s="62">
        <v>280006272731.04999</v>
      </c>
      <c r="U71" s="62">
        <v>603681525666.59998</v>
      </c>
      <c r="V71" s="62">
        <v>500574409636.31</v>
      </c>
      <c r="W71" s="62">
        <v>7906932706.9899998</v>
      </c>
      <c r="X71" s="62">
        <v>13885447384.879999</v>
      </c>
      <c r="Y71" s="62">
        <v>-610932454202</v>
      </c>
      <c r="Z71" s="61">
        <f>SUM(AA71)</f>
        <v>0</v>
      </c>
      <c r="AA71" s="11"/>
      <c r="AB71" s="61">
        <f>SUM(AC71:AF71)</f>
        <v>43375284609.5</v>
      </c>
      <c r="AC71" s="62">
        <v>22449000</v>
      </c>
      <c r="AD71" s="62">
        <v>23428912000</v>
      </c>
      <c r="AE71" s="62">
        <v>2475107687</v>
      </c>
      <c r="AF71" s="62">
        <v>17448815922.5</v>
      </c>
      <c r="AG71" s="61">
        <f>SUM(AH71)</f>
        <v>0</v>
      </c>
      <c r="AH71" s="62"/>
      <c r="AI71" s="60">
        <f>AJ71+AQ71+AT71</f>
        <v>0</v>
      </c>
      <c r="AJ71" s="61">
        <f>SUM(AK71:AP71)</f>
        <v>0</v>
      </c>
      <c r="AK71" s="11"/>
      <c r="AL71" s="11"/>
      <c r="AM71" s="11"/>
      <c r="AN71" s="11"/>
      <c r="AO71" s="11"/>
      <c r="AP71" s="11"/>
      <c r="AQ71" s="61">
        <f>SUM(AR71:AS71)</f>
        <v>0</v>
      </c>
      <c r="AR71" s="11"/>
      <c r="AS71" s="11"/>
      <c r="AT71" s="61">
        <f>SUM(AU71)</f>
        <v>0</v>
      </c>
      <c r="AU71" s="11"/>
      <c r="AV71" s="60">
        <f>AW71+AZ71</f>
        <v>0</v>
      </c>
      <c r="AW71" s="61">
        <f>SUM(AX71:AY71)</f>
        <v>0</v>
      </c>
      <c r="AX71" s="11"/>
      <c r="AY71" s="11"/>
      <c r="AZ71" s="61">
        <f>SUM(BA71)</f>
        <v>0</v>
      </c>
      <c r="BA71" s="11"/>
      <c r="BB71" s="63">
        <f>E71-(AI71+AV71)</f>
        <v>1249655188297.4299</v>
      </c>
    </row>
    <row r="72" spans="1:54" ht="30" x14ac:dyDescent="0.25">
      <c r="A72" s="58" t="s">
        <v>186</v>
      </c>
      <c r="B72" s="58" t="s">
        <v>187</v>
      </c>
      <c r="C72" s="59" t="s">
        <v>1152</v>
      </c>
      <c r="D72" s="59" t="s">
        <v>1199</v>
      </c>
      <c r="E72" s="60">
        <f>F72+O72+R72+Z72+AB72+AG72</f>
        <v>283442925705</v>
      </c>
      <c r="F72" s="61">
        <f>SUM(G72:N72)</f>
        <v>283332925705</v>
      </c>
      <c r="G72" s="62">
        <v>163408485284.12</v>
      </c>
      <c r="H72" s="11"/>
      <c r="I72" s="62">
        <v>74026500911</v>
      </c>
      <c r="J72" s="11"/>
      <c r="K72" s="11"/>
      <c r="L72" s="11"/>
      <c r="M72" s="11"/>
      <c r="N72" s="62">
        <v>45897939509.879997</v>
      </c>
      <c r="O72" s="61">
        <f>SUM(P72:Q72)</f>
        <v>0</v>
      </c>
      <c r="P72" s="11"/>
      <c r="Q72" s="11"/>
      <c r="R72" s="61">
        <f>SUM(S72:Y72)</f>
        <v>110000000</v>
      </c>
      <c r="S72" s="11"/>
      <c r="T72" s="62">
        <v>110000000</v>
      </c>
      <c r="U72" s="11"/>
      <c r="V72" s="11"/>
      <c r="W72" s="11"/>
      <c r="X72" s="11"/>
      <c r="Y72" s="11"/>
      <c r="Z72" s="61">
        <f>SUM(AA72)</f>
        <v>0</v>
      </c>
      <c r="AA72" s="11"/>
      <c r="AB72" s="61">
        <f>SUM(AC72:AF72)</f>
        <v>0</v>
      </c>
      <c r="AC72" s="11"/>
      <c r="AD72" s="11"/>
      <c r="AE72" s="11"/>
      <c r="AF72" s="11"/>
      <c r="AG72" s="61">
        <f>SUM(AH72)</f>
        <v>0</v>
      </c>
      <c r="AH72" s="11"/>
      <c r="AI72" s="60">
        <f>AJ72+AQ72+AT72</f>
        <v>7300774094</v>
      </c>
      <c r="AJ72" s="61">
        <f>SUM(AK72:AP72)</f>
        <v>7300774094</v>
      </c>
      <c r="AK72" s="11"/>
      <c r="AL72" s="11"/>
      <c r="AM72" s="62">
        <v>6707309262</v>
      </c>
      <c r="AN72" s="11"/>
      <c r="AO72" s="62">
        <v>593464832</v>
      </c>
      <c r="AP72" s="11"/>
      <c r="AQ72" s="61">
        <f>SUM(AR72:AS72)</f>
        <v>0</v>
      </c>
      <c r="AR72" s="11"/>
      <c r="AS72" s="11"/>
      <c r="AT72" s="61">
        <f>SUM(AU72)</f>
        <v>0</v>
      </c>
      <c r="AU72" s="11"/>
      <c r="AV72" s="60">
        <f>AW72+AZ72</f>
        <v>415449906050.20001</v>
      </c>
      <c r="AW72" s="61">
        <f>SUM(AX72:AY72)</f>
        <v>415449906050.20001</v>
      </c>
      <c r="AX72" s="62">
        <v>46735139509.879997</v>
      </c>
      <c r="AY72" s="62">
        <v>368714766540.32001</v>
      </c>
      <c r="AZ72" s="61">
        <f>SUM(BA72)</f>
        <v>0</v>
      </c>
      <c r="BA72" s="62"/>
      <c r="BB72" s="63">
        <f>E72-(AI72+AV72)</f>
        <v>-139307754439.20001</v>
      </c>
    </row>
    <row r="73" spans="1:54" ht="45" x14ac:dyDescent="0.25">
      <c r="A73" s="58" t="s">
        <v>188</v>
      </c>
      <c r="B73" s="58" t="s">
        <v>189</v>
      </c>
      <c r="C73" s="59" t="s">
        <v>1152</v>
      </c>
      <c r="D73" s="59" t="s">
        <v>1199</v>
      </c>
      <c r="E73" s="60">
        <f>F73+O73+R73+Z73+AB73+AG73</f>
        <v>1401649709803</v>
      </c>
      <c r="F73" s="61">
        <f>SUM(G73:N73)</f>
        <v>109056750076</v>
      </c>
      <c r="G73" s="62">
        <v>74779625158</v>
      </c>
      <c r="H73" s="11"/>
      <c r="I73" s="62">
        <v>15018722189</v>
      </c>
      <c r="J73" s="11"/>
      <c r="K73" s="11"/>
      <c r="L73" s="62">
        <v>3300177396</v>
      </c>
      <c r="M73" s="62">
        <v>15958225333</v>
      </c>
      <c r="N73" s="11"/>
      <c r="O73" s="61">
        <f>SUM(P73:Q73)</f>
        <v>91251109273</v>
      </c>
      <c r="P73" s="62">
        <v>17297200766</v>
      </c>
      <c r="Q73" s="62">
        <v>73953908507</v>
      </c>
      <c r="R73" s="61">
        <f>SUM(S73:Y73)</f>
        <v>1189516846185</v>
      </c>
      <c r="S73" s="62">
        <v>274226422640</v>
      </c>
      <c r="T73" s="62">
        <v>335028973104</v>
      </c>
      <c r="U73" s="62">
        <v>490125589657</v>
      </c>
      <c r="V73" s="62">
        <v>734565551505</v>
      </c>
      <c r="W73" s="62">
        <v>41684144130</v>
      </c>
      <c r="X73" s="62">
        <v>17384692900</v>
      </c>
      <c r="Y73" s="62">
        <v>-703498527751</v>
      </c>
      <c r="Z73" s="61">
        <f>SUM(AA73)</f>
        <v>0</v>
      </c>
      <c r="AA73" s="11"/>
      <c r="AB73" s="61">
        <f>SUM(AC73:AF73)</f>
        <v>11825004269</v>
      </c>
      <c r="AC73" s="62">
        <v>724375988</v>
      </c>
      <c r="AD73" s="62">
        <v>4105392911</v>
      </c>
      <c r="AE73" s="62">
        <v>6273414370</v>
      </c>
      <c r="AF73" s="62">
        <v>721821000</v>
      </c>
      <c r="AG73" s="61">
        <f>SUM(AH73)</f>
        <v>0</v>
      </c>
      <c r="AH73" s="62"/>
      <c r="AI73" s="60">
        <f>AJ73+AQ73+AT73</f>
        <v>10440552100</v>
      </c>
      <c r="AJ73" s="61">
        <f>SUM(AK73:AP73)</f>
        <v>10440552100</v>
      </c>
      <c r="AK73" s="11"/>
      <c r="AL73" s="11"/>
      <c r="AM73" s="11"/>
      <c r="AN73" s="62">
        <v>151693640</v>
      </c>
      <c r="AO73" s="62">
        <v>10288858460</v>
      </c>
      <c r="AP73" s="11"/>
      <c r="AQ73" s="61">
        <f>SUM(AR73:AS73)</f>
        <v>0</v>
      </c>
      <c r="AR73" s="11"/>
      <c r="AS73" s="11"/>
      <c r="AT73" s="61">
        <f>SUM(AU73)</f>
        <v>0</v>
      </c>
      <c r="AU73" s="11"/>
      <c r="AV73" s="60">
        <f>AW73+AZ73</f>
        <v>1391209157703</v>
      </c>
      <c r="AW73" s="61">
        <f>SUM(AX73:AY73)</f>
        <v>1391209157703</v>
      </c>
      <c r="AX73" s="62">
        <v>1391209157703</v>
      </c>
      <c r="AY73" s="11"/>
      <c r="AZ73" s="61">
        <f>SUM(BA73)</f>
        <v>0</v>
      </c>
      <c r="BA73" s="11"/>
      <c r="BB73" s="63">
        <f>E73-(AI73+AV73)</f>
        <v>0</v>
      </c>
    </row>
    <row r="74" spans="1:54" ht="45" x14ac:dyDescent="0.25">
      <c r="A74" s="58" t="s">
        <v>190</v>
      </c>
      <c r="B74" s="58" t="s">
        <v>191</v>
      </c>
      <c r="C74" s="59" t="s">
        <v>1152</v>
      </c>
      <c r="D74" s="59" t="s">
        <v>1200</v>
      </c>
      <c r="E74" s="60">
        <f>F74+O74+R74+Z74+AB74+AG74</f>
        <v>978387628626.79993</v>
      </c>
      <c r="F74" s="61">
        <f>SUM(G74:N74)</f>
        <v>52885940110.43</v>
      </c>
      <c r="G74" s="62">
        <v>44069104695.580002</v>
      </c>
      <c r="H74" s="11"/>
      <c r="I74" s="62">
        <v>1653335530.0600004</v>
      </c>
      <c r="J74" s="11"/>
      <c r="K74" s="11"/>
      <c r="L74" s="62">
        <v>145560764.28</v>
      </c>
      <c r="M74" s="62">
        <v>7017939120.5100002</v>
      </c>
      <c r="N74" s="11"/>
      <c r="O74" s="61">
        <f>SUM(P74:Q74)</f>
        <v>102267209148.56</v>
      </c>
      <c r="P74" s="62">
        <v>1151483152.5</v>
      </c>
      <c r="Q74" s="62">
        <v>101115725996.06</v>
      </c>
      <c r="R74" s="61">
        <f>SUM(S74:Y74)</f>
        <v>802873919535.35999</v>
      </c>
      <c r="S74" s="62">
        <v>126430511579.89</v>
      </c>
      <c r="T74" s="62">
        <v>272149540189.75</v>
      </c>
      <c r="U74" s="62">
        <v>378151052207.69</v>
      </c>
      <c r="V74" s="62">
        <v>703187602847.68994</v>
      </c>
      <c r="W74" s="62">
        <v>51531093068.349998</v>
      </c>
      <c r="X74" s="62">
        <v>11495455475.66</v>
      </c>
      <c r="Y74" s="62">
        <v>-740071335833.67004</v>
      </c>
      <c r="Z74" s="61">
        <f>SUM(AA74)</f>
        <v>0</v>
      </c>
      <c r="AA74" s="11"/>
      <c r="AB74" s="61">
        <f>SUM(AC74:AF74)</f>
        <v>20360559832.450001</v>
      </c>
      <c r="AC74" s="62">
        <v>445501143</v>
      </c>
      <c r="AD74" s="62">
        <v>2499685000</v>
      </c>
      <c r="AE74" s="62">
        <v>2589785891</v>
      </c>
      <c r="AF74" s="62">
        <v>14825587798.450001</v>
      </c>
      <c r="AG74" s="61">
        <f>SUM(AH74)</f>
        <v>0</v>
      </c>
      <c r="AH74" s="62"/>
      <c r="AI74" s="60">
        <f>AJ74+AQ74+AT74</f>
        <v>23641056499.849998</v>
      </c>
      <c r="AJ74" s="61">
        <f>SUM(AK74:AP74)</f>
        <v>6535863729.71</v>
      </c>
      <c r="AK74" s="62">
        <v>66525000</v>
      </c>
      <c r="AL74" s="62">
        <v>1152516275.72</v>
      </c>
      <c r="AM74" s="62">
        <v>1166666666.6600001</v>
      </c>
      <c r="AN74" s="62">
        <v>20137102.329999998</v>
      </c>
      <c r="AO74" s="11"/>
      <c r="AP74" s="62">
        <v>4130018685</v>
      </c>
      <c r="AQ74" s="61">
        <f>SUM(AR74:AS74)</f>
        <v>17105192770.139999</v>
      </c>
      <c r="AR74" s="62">
        <v>17105192770.139999</v>
      </c>
      <c r="AS74" s="11"/>
      <c r="AT74" s="61">
        <f>SUM(AU74)</f>
        <v>0</v>
      </c>
      <c r="AU74" s="11"/>
      <c r="AV74" s="60">
        <f>AW74+AZ74</f>
        <v>954746572126.94995</v>
      </c>
      <c r="AW74" s="61">
        <f>SUM(AX74:AY74)</f>
        <v>954746572126.94995</v>
      </c>
      <c r="AX74" s="62">
        <v>954746572126.94995</v>
      </c>
      <c r="AY74" s="11"/>
      <c r="AZ74" s="61">
        <f>SUM(BA74)</f>
        <v>0</v>
      </c>
      <c r="BA74" s="11"/>
      <c r="BB74" s="63">
        <f>E74-(AI74+AV74)</f>
        <v>0</v>
      </c>
    </row>
    <row r="75" spans="1:54" ht="30" x14ac:dyDescent="0.25">
      <c r="A75" s="58" t="s">
        <v>192</v>
      </c>
      <c r="B75" s="58" t="s">
        <v>193</v>
      </c>
      <c r="C75" s="59" t="s">
        <v>1152</v>
      </c>
      <c r="D75" s="59" t="s">
        <v>1200</v>
      </c>
      <c r="E75" s="60">
        <f>F75+O75+R75+Z75+AB75+AG75</f>
        <v>1562414445972.6631</v>
      </c>
      <c r="F75" s="61">
        <f>SUM(G75:N75)</f>
        <v>138740001758.18301</v>
      </c>
      <c r="G75" s="62">
        <v>96301890035.660004</v>
      </c>
      <c r="H75" s="11"/>
      <c r="I75" s="62">
        <v>24966081157.16</v>
      </c>
      <c r="J75" s="11"/>
      <c r="K75" s="11"/>
      <c r="L75" s="62">
        <v>938729481.35300004</v>
      </c>
      <c r="M75" s="62">
        <v>16533301084.01</v>
      </c>
      <c r="N75" s="11"/>
      <c r="O75" s="61">
        <f>SUM(P75:Q75)</f>
        <v>177383868589.14001</v>
      </c>
      <c r="P75" s="62">
        <v>1793093757.5</v>
      </c>
      <c r="Q75" s="62">
        <v>175590774831.64001</v>
      </c>
      <c r="R75" s="61">
        <f>SUM(S75:Y75)</f>
        <v>1144983624336.6301</v>
      </c>
      <c r="S75" s="62">
        <v>188800371060.23999</v>
      </c>
      <c r="T75" s="62">
        <v>216207765399.64001</v>
      </c>
      <c r="U75" s="62">
        <v>465801300561.88</v>
      </c>
      <c r="V75" s="62">
        <v>872997600350.26001</v>
      </c>
      <c r="W75" s="62">
        <v>39235708729.580002</v>
      </c>
      <c r="X75" s="62">
        <v>26228172032.529999</v>
      </c>
      <c r="Y75" s="62">
        <v>-664287293797.5</v>
      </c>
      <c r="Z75" s="61">
        <f>SUM(AA75)</f>
        <v>0</v>
      </c>
      <c r="AA75" s="11"/>
      <c r="AB75" s="61">
        <f>SUM(AC75:AF75)</f>
        <v>101306951288.70999</v>
      </c>
      <c r="AC75" s="62">
        <v>211204158</v>
      </c>
      <c r="AD75" s="11"/>
      <c r="AE75" s="62">
        <v>1476508036.6799998</v>
      </c>
      <c r="AF75" s="62">
        <v>99619239094.029999</v>
      </c>
      <c r="AG75" s="61">
        <f>SUM(AH75)</f>
        <v>0</v>
      </c>
      <c r="AH75" s="62"/>
      <c r="AI75" s="60">
        <f>AJ75+AQ75+AT75</f>
        <v>1052758500.27</v>
      </c>
      <c r="AJ75" s="61">
        <f>SUM(AK75:AP75)</f>
        <v>1052758500.27</v>
      </c>
      <c r="AK75" s="11"/>
      <c r="AL75" s="11"/>
      <c r="AM75" s="11"/>
      <c r="AN75" s="62">
        <v>320477373.26999998</v>
      </c>
      <c r="AO75" s="62">
        <v>446816194</v>
      </c>
      <c r="AP75" s="62">
        <v>285464933</v>
      </c>
      <c r="AQ75" s="61">
        <f>SUM(AR75:AS75)</f>
        <v>0</v>
      </c>
      <c r="AR75" s="11"/>
      <c r="AS75" s="11"/>
      <c r="AT75" s="61">
        <f>SUM(AU75)</f>
        <v>0</v>
      </c>
      <c r="AU75" s="11"/>
      <c r="AV75" s="60">
        <f>AW75+AZ75</f>
        <v>1561361687472.3899</v>
      </c>
      <c r="AW75" s="61">
        <f>SUM(AX75:AY75)</f>
        <v>1561361687472.3899</v>
      </c>
      <c r="AX75" s="62">
        <v>1561361687472.3899</v>
      </c>
      <c r="AY75" s="11"/>
      <c r="AZ75" s="61">
        <f>SUM(BA75)</f>
        <v>0</v>
      </c>
      <c r="BA75" s="11"/>
      <c r="BB75" s="63">
        <f>E75-(AI75+AV75)</f>
        <v>3.173828125E-3</v>
      </c>
    </row>
    <row r="76" spans="1:54" ht="45" x14ac:dyDescent="0.25">
      <c r="A76" s="58" t="s">
        <v>194</v>
      </c>
      <c r="B76" s="58" t="s">
        <v>195</v>
      </c>
      <c r="C76" s="59" t="s">
        <v>1150</v>
      </c>
      <c r="D76" s="59" t="s">
        <v>1200</v>
      </c>
      <c r="E76" s="60">
        <f>F76+O76+R76+Z76+AB76+AG76</f>
        <v>830023711147.84607</v>
      </c>
      <c r="F76" s="61">
        <f>SUM(G76:N76)</f>
        <v>16569339723.130001</v>
      </c>
      <c r="G76" s="62">
        <v>2789492379.2600002</v>
      </c>
      <c r="H76" s="11"/>
      <c r="I76" s="62">
        <v>7165688022.8699999</v>
      </c>
      <c r="J76" s="11"/>
      <c r="K76" s="11"/>
      <c r="L76" s="11"/>
      <c r="M76" s="62">
        <v>6614159321</v>
      </c>
      <c r="N76" s="11"/>
      <c r="O76" s="61">
        <f>SUM(P76:Q76)</f>
        <v>57412138500</v>
      </c>
      <c r="P76" s="62">
        <v>739239500</v>
      </c>
      <c r="Q76" s="62">
        <v>56672899000</v>
      </c>
      <c r="R76" s="61">
        <f>SUM(S76:Y76)</f>
        <v>734398564294.00708</v>
      </c>
      <c r="S76" s="62">
        <v>99290291029.25</v>
      </c>
      <c r="T76" s="62">
        <v>228433239367.23999</v>
      </c>
      <c r="U76" s="62">
        <v>497738203155.59998</v>
      </c>
      <c r="V76" s="62">
        <v>809014409820.40002</v>
      </c>
      <c r="W76" s="62">
        <v>77608877352.559998</v>
      </c>
      <c r="X76" s="62">
        <v>59298079691</v>
      </c>
      <c r="Y76" s="62">
        <v>-1036984536122.043</v>
      </c>
      <c r="Z76" s="61">
        <f>SUM(AA76)</f>
        <v>0</v>
      </c>
      <c r="AA76" s="11"/>
      <c r="AB76" s="61">
        <f>SUM(AC76:AF76)</f>
        <v>21643668630.709</v>
      </c>
      <c r="AC76" s="11"/>
      <c r="AD76" s="11"/>
      <c r="AE76" s="62">
        <v>687162000</v>
      </c>
      <c r="AF76" s="62">
        <v>20956506630.709</v>
      </c>
      <c r="AG76" s="61">
        <f>SUM(AH76)</f>
        <v>0</v>
      </c>
      <c r="AH76" s="62"/>
      <c r="AI76" s="60">
        <f>AJ76+AQ76+AT76</f>
        <v>7775094627.5</v>
      </c>
      <c r="AJ76" s="61">
        <f>SUM(AK76:AP76)</f>
        <v>7775094627.5</v>
      </c>
      <c r="AK76" s="62">
        <v>175830629</v>
      </c>
      <c r="AL76" s="11"/>
      <c r="AM76" s="11"/>
      <c r="AN76" s="62">
        <v>19305450</v>
      </c>
      <c r="AO76" s="62">
        <v>2907592308</v>
      </c>
      <c r="AP76" s="62">
        <v>4672366240.5</v>
      </c>
      <c r="AQ76" s="61">
        <f>SUM(AR76:AS76)</f>
        <v>0</v>
      </c>
      <c r="AR76" s="11"/>
      <c r="AS76" s="11"/>
      <c r="AT76" s="61">
        <f>SUM(AU76)</f>
        <v>0</v>
      </c>
      <c r="AU76" s="11"/>
      <c r="AV76" s="60">
        <f>AW76+AZ76</f>
        <v>822248616520.39001</v>
      </c>
      <c r="AW76" s="61">
        <f>SUM(AX76:AY76)</f>
        <v>822248616520.39001</v>
      </c>
      <c r="AX76" s="62">
        <v>822248616520.39001</v>
      </c>
      <c r="AY76" s="11"/>
      <c r="AZ76" s="61">
        <f>SUM(BA76)</f>
        <v>0</v>
      </c>
      <c r="BA76" s="11"/>
      <c r="BB76" s="63">
        <f>E76-(AI76+AV76)</f>
        <v>-4.39453125E-2</v>
      </c>
    </row>
    <row r="77" spans="1:54" ht="45" x14ac:dyDescent="0.25">
      <c r="A77" s="58" t="s">
        <v>196</v>
      </c>
      <c r="B77" s="58" t="s">
        <v>197</v>
      </c>
      <c r="C77" s="59" t="s">
        <v>1152</v>
      </c>
      <c r="D77" s="59" t="s">
        <v>1199</v>
      </c>
      <c r="E77" s="60">
        <f>F77+O77+R77+Z77+AB77+AG77</f>
        <v>2365846282218.2495</v>
      </c>
      <c r="F77" s="61">
        <f>SUM(G77:N77)</f>
        <v>84589784308.600006</v>
      </c>
      <c r="G77" s="62">
        <v>45448748963.550003</v>
      </c>
      <c r="H77" s="11"/>
      <c r="I77" s="62">
        <v>22243977084.299995</v>
      </c>
      <c r="J77" s="11"/>
      <c r="K77" s="11"/>
      <c r="L77" s="11"/>
      <c r="M77" s="62">
        <v>16897058260.75</v>
      </c>
      <c r="N77" s="11"/>
      <c r="O77" s="61">
        <f>SUM(P77:Q77)</f>
        <v>51465005000</v>
      </c>
      <c r="P77" s="62">
        <v>15106000</v>
      </c>
      <c r="Q77" s="62">
        <v>51449899000</v>
      </c>
      <c r="R77" s="61">
        <f>SUM(S77:Y77)</f>
        <v>2129869608229.4597</v>
      </c>
      <c r="S77" s="62">
        <v>311860882980</v>
      </c>
      <c r="T77" s="62">
        <v>402258150773.57001</v>
      </c>
      <c r="U77" s="62">
        <v>790000931375.09998</v>
      </c>
      <c r="V77" s="62">
        <v>1625666334555.8101</v>
      </c>
      <c r="W77" s="62">
        <v>134820470893.63</v>
      </c>
      <c r="X77" s="62">
        <v>191397094181.07001</v>
      </c>
      <c r="Y77" s="62">
        <v>-1326134256529.72</v>
      </c>
      <c r="Z77" s="61">
        <f>SUM(AA77)</f>
        <v>0</v>
      </c>
      <c r="AA77" s="11"/>
      <c r="AB77" s="61">
        <f>SUM(AC77:AF77)</f>
        <v>99921884680.190002</v>
      </c>
      <c r="AC77" s="62">
        <v>96164741</v>
      </c>
      <c r="AD77" s="62">
        <v>15401867300</v>
      </c>
      <c r="AE77" s="62">
        <v>6331915459.0900002</v>
      </c>
      <c r="AF77" s="62">
        <v>78091937180.100006</v>
      </c>
      <c r="AG77" s="61">
        <f>SUM(AH77)</f>
        <v>0</v>
      </c>
      <c r="AH77" s="62"/>
      <c r="AI77" s="60">
        <f>AJ77+AQ77+AT77</f>
        <v>18223561835.34</v>
      </c>
      <c r="AJ77" s="61">
        <f>SUM(AK77:AP77)</f>
        <v>18223561835.34</v>
      </c>
      <c r="AK77" s="62">
        <v>22542683</v>
      </c>
      <c r="AL77" s="62">
        <v>34128</v>
      </c>
      <c r="AM77" s="11"/>
      <c r="AN77" s="62">
        <v>94179583.340000004</v>
      </c>
      <c r="AO77" s="62">
        <v>15656915291</v>
      </c>
      <c r="AP77" s="62">
        <v>2449890150</v>
      </c>
      <c r="AQ77" s="61">
        <f>SUM(AR77:AS77)</f>
        <v>0</v>
      </c>
      <c r="AR77" s="11"/>
      <c r="AS77" s="11"/>
      <c r="AT77" s="61">
        <f>SUM(AU77)</f>
        <v>0</v>
      </c>
      <c r="AU77" s="11"/>
      <c r="AV77" s="60">
        <f>AW77+AZ77</f>
        <v>2347622720382.9102</v>
      </c>
      <c r="AW77" s="61">
        <f>SUM(AX77:AY77)</f>
        <v>2347622720382.9102</v>
      </c>
      <c r="AX77" s="62">
        <v>2347622720382.9102</v>
      </c>
      <c r="AY77" s="11"/>
      <c r="AZ77" s="61">
        <f>SUM(BA77)</f>
        <v>0</v>
      </c>
      <c r="BA77" s="11"/>
      <c r="BB77" s="63">
        <f>E77-(AI77+AV77)</f>
        <v>0</v>
      </c>
    </row>
    <row r="78" spans="1:54" ht="45" x14ac:dyDescent="0.25">
      <c r="A78" s="58" t="s">
        <v>198</v>
      </c>
      <c r="B78" s="58" t="s">
        <v>199</v>
      </c>
      <c r="C78" s="59" t="s">
        <v>1152</v>
      </c>
      <c r="D78" s="59" t="s">
        <v>1200</v>
      </c>
      <c r="E78" s="60">
        <f>F78+O78+R78+Z78+AB78+AG78</f>
        <v>2382449848334.0898</v>
      </c>
      <c r="F78" s="61">
        <f>SUM(G78:N78)</f>
        <v>69754426351.059998</v>
      </c>
      <c r="G78" s="62">
        <v>8328171654.4899998</v>
      </c>
      <c r="H78" s="11"/>
      <c r="I78" s="62">
        <v>33975935726.569996</v>
      </c>
      <c r="J78" s="11"/>
      <c r="K78" s="11"/>
      <c r="L78" s="62">
        <v>231012527.83000001</v>
      </c>
      <c r="M78" s="62">
        <v>27219306442.169998</v>
      </c>
      <c r="N78" s="11"/>
      <c r="O78" s="61">
        <f>SUM(P78:Q78)</f>
        <v>27452000000</v>
      </c>
      <c r="P78" s="11"/>
      <c r="Q78" s="62">
        <v>27452000000</v>
      </c>
      <c r="R78" s="61">
        <f>SUM(S78:Y78)</f>
        <v>2210869132744.1099</v>
      </c>
      <c r="S78" s="62">
        <v>649170781447</v>
      </c>
      <c r="T78" s="62">
        <v>310784964569.44</v>
      </c>
      <c r="U78" s="62">
        <v>665269927412.84998</v>
      </c>
      <c r="V78" s="62">
        <v>1268023945040.4199</v>
      </c>
      <c r="W78" s="62">
        <v>105717574583</v>
      </c>
      <c r="X78" s="62">
        <v>113119888237</v>
      </c>
      <c r="Y78" s="62">
        <v>-901217948545.59998</v>
      </c>
      <c r="Z78" s="61">
        <f>SUM(AA78)</f>
        <v>0</v>
      </c>
      <c r="AA78" s="11"/>
      <c r="AB78" s="61">
        <f>SUM(AC78:AF78)</f>
        <v>74374289238.919998</v>
      </c>
      <c r="AC78" s="62">
        <v>293258963</v>
      </c>
      <c r="AD78" s="11"/>
      <c r="AE78" s="62">
        <v>2264592068.8299999</v>
      </c>
      <c r="AF78" s="62">
        <v>71816438207.089996</v>
      </c>
      <c r="AG78" s="61">
        <f>SUM(AH78)</f>
        <v>0</v>
      </c>
      <c r="AH78" s="62"/>
      <c r="AI78" s="60">
        <f>AJ78+AQ78+AT78</f>
        <v>35955981923.07</v>
      </c>
      <c r="AJ78" s="61">
        <f>SUM(AK78:AP78)</f>
        <v>35955981923.07</v>
      </c>
      <c r="AK78" s="62">
        <v>4900000</v>
      </c>
      <c r="AL78" s="11"/>
      <c r="AM78" s="11"/>
      <c r="AN78" s="62">
        <v>2661665181.0700002</v>
      </c>
      <c r="AO78" s="62">
        <v>33289416742</v>
      </c>
      <c r="AP78" s="11"/>
      <c r="AQ78" s="61">
        <f>SUM(AR78:AS78)</f>
        <v>0</v>
      </c>
      <c r="AR78" s="11"/>
      <c r="AS78" s="11"/>
      <c r="AT78" s="61">
        <f>SUM(AU78)</f>
        <v>0</v>
      </c>
      <c r="AU78" s="11"/>
      <c r="AV78" s="60">
        <f>AW78+AZ78</f>
        <v>2346493866411.02</v>
      </c>
      <c r="AW78" s="61">
        <f>SUM(AX78:AY78)</f>
        <v>2346493866411.02</v>
      </c>
      <c r="AX78" s="62">
        <v>2346493866411.02</v>
      </c>
      <c r="AY78" s="11"/>
      <c r="AZ78" s="61">
        <f>SUM(BA78)</f>
        <v>0</v>
      </c>
      <c r="BA78" s="11"/>
      <c r="BB78" s="63">
        <f>E78-(AI78+AV78)</f>
        <v>0</v>
      </c>
    </row>
    <row r="79" spans="1:54" ht="45" x14ac:dyDescent="0.25">
      <c r="A79" s="58" t="s">
        <v>200</v>
      </c>
      <c r="B79" s="58" t="s">
        <v>201</v>
      </c>
      <c r="C79" s="59" t="s">
        <v>1152</v>
      </c>
      <c r="D79" s="59" t="s">
        <v>1199</v>
      </c>
      <c r="E79" s="60">
        <f>F79+O79+R79+Z79+AB79+AG79</f>
        <v>1889498623713.9497</v>
      </c>
      <c r="F79" s="61">
        <f>SUM(G79:N79)</f>
        <v>106452808114.42</v>
      </c>
      <c r="G79" s="62">
        <v>69710682470.889999</v>
      </c>
      <c r="H79" s="11"/>
      <c r="I79" s="62">
        <v>21175461775.529999</v>
      </c>
      <c r="J79" s="11"/>
      <c r="K79" s="11"/>
      <c r="L79" s="62">
        <v>207565712</v>
      </c>
      <c r="M79" s="62">
        <v>15359098156</v>
      </c>
      <c r="N79" s="11"/>
      <c r="O79" s="61">
        <f>SUM(P79:Q79)</f>
        <v>39974706556.400002</v>
      </c>
      <c r="P79" s="11"/>
      <c r="Q79" s="62">
        <v>39974706556.400002</v>
      </c>
      <c r="R79" s="61">
        <f>SUM(S79:Y79)</f>
        <v>1742092514347.7896</v>
      </c>
      <c r="S79" s="62">
        <v>332314984366</v>
      </c>
      <c r="T79" s="62">
        <v>308877168939.94</v>
      </c>
      <c r="U79" s="62">
        <v>635256119915.19995</v>
      </c>
      <c r="V79" s="62">
        <v>1247118074686.04</v>
      </c>
      <c r="W79" s="62">
        <v>35626512748.040001</v>
      </c>
      <c r="X79" s="62">
        <v>71093634085</v>
      </c>
      <c r="Y79" s="62">
        <v>-888193980392.43005</v>
      </c>
      <c r="Z79" s="61">
        <f>SUM(AA79)</f>
        <v>0</v>
      </c>
      <c r="AA79" s="11"/>
      <c r="AB79" s="61">
        <f>SUM(AC79:AF79)</f>
        <v>978594695.33999991</v>
      </c>
      <c r="AC79" s="11"/>
      <c r="AD79" s="11"/>
      <c r="AE79" s="62">
        <v>596059000</v>
      </c>
      <c r="AF79" s="62">
        <v>382535695.33999997</v>
      </c>
      <c r="AG79" s="61">
        <f>SUM(AH79)</f>
        <v>0</v>
      </c>
      <c r="AH79" s="62"/>
      <c r="AI79" s="60">
        <f>AJ79+AQ79+AT79</f>
        <v>14551279008.4</v>
      </c>
      <c r="AJ79" s="61">
        <f>SUM(AK79:AP79)</f>
        <v>14551279008.4</v>
      </c>
      <c r="AK79" s="62">
        <v>88519643</v>
      </c>
      <c r="AL79" s="11"/>
      <c r="AM79" s="11"/>
      <c r="AN79" s="62">
        <v>88375629</v>
      </c>
      <c r="AO79" s="62">
        <v>14325540491.4</v>
      </c>
      <c r="AP79" s="62">
        <v>48843245</v>
      </c>
      <c r="AQ79" s="61">
        <f>SUM(AR79:AS79)</f>
        <v>0</v>
      </c>
      <c r="AR79" s="11"/>
      <c r="AS79" s="11"/>
      <c r="AT79" s="61">
        <f>SUM(AU79)</f>
        <v>0</v>
      </c>
      <c r="AU79" s="11"/>
      <c r="AV79" s="60">
        <f>AW79+AZ79</f>
        <v>1886788933072.29</v>
      </c>
      <c r="AW79" s="61">
        <f>SUM(AX79:AY79)</f>
        <v>1886788933072.29</v>
      </c>
      <c r="AX79" s="62">
        <v>1886788933072.29</v>
      </c>
      <c r="AY79" s="11"/>
      <c r="AZ79" s="61">
        <f>SUM(BA79)</f>
        <v>0</v>
      </c>
      <c r="BA79" s="11"/>
      <c r="BB79" s="63">
        <f>E79-(AI79+AV79)</f>
        <v>-11841588366.740234</v>
      </c>
    </row>
    <row r="80" spans="1:54" ht="30" x14ac:dyDescent="0.25">
      <c r="A80" s="58" t="s">
        <v>202</v>
      </c>
      <c r="B80" s="58" t="s">
        <v>1156</v>
      </c>
      <c r="C80" s="59" t="s">
        <v>1152</v>
      </c>
      <c r="D80" s="59" t="s">
        <v>1200</v>
      </c>
      <c r="E80" s="60">
        <f>F80+O80+R80+Z80+AB80+AG80</f>
        <v>33046060172047.195</v>
      </c>
      <c r="F80" s="61">
        <f>SUM(G80:N80)</f>
        <v>1149164363920.04</v>
      </c>
      <c r="G80" s="62">
        <v>531684029445.73004</v>
      </c>
      <c r="H80" s="11"/>
      <c r="I80" s="62">
        <v>275047518216.65997</v>
      </c>
      <c r="J80" s="11"/>
      <c r="K80" s="11"/>
      <c r="L80" s="62">
        <v>396788169.32999998</v>
      </c>
      <c r="M80" s="62">
        <v>342036028088.32001</v>
      </c>
      <c r="N80" s="11"/>
      <c r="O80" s="61">
        <f>SUM(P80:Q80)</f>
        <v>1614521036919.6199</v>
      </c>
      <c r="P80" s="62">
        <v>1840154755.4200001</v>
      </c>
      <c r="Q80" s="62">
        <v>1612680882164.2</v>
      </c>
      <c r="R80" s="61">
        <f>SUM(S80:Y80)</f>
        <v>30035685584228.516</v>
      </c>
      <c r="S80" s="62">
        <v>14042346132868</v>
      </c>
      <c r="T80" s="62">
        <v>3488528275241.7002</v>
      </c>
      <c r="U80" s="62">
        <v>7114390228169.4004</v>
      </c>
      <c r="V80" s="62">
        <v>15073280773280</v>
      </c>
      <c r="W80" s="62">
        <v>1989351293169.8</v>
      </c>
      <c r="X80" s="62">
        <v>706485015479.62</v>
      </c>
      <c r="Y80" s="62">
        <v>-12378696133980</v>
      </c>
      <c r="Z80" s="61">
        <f>SUM(AA80)</f>
        <v>0</v>
      </c>
      <c r="AA80" s="11"/>
      <c r="AB80" s="61">
        <f>SUM(AC80:AF80)</f>
        <v>246689186979.01999</v>
      </c>
      <c r="AC80" s="62">
        <v>9368264906.4899998</v>
      </c>
      <c r="AD80" s="62">
        <v>165545500003</v>
      </c>
      <c r="AE80" s="62">
        <v>28923992031.119999</v>
      </c>
      <c r="AF80" s="62">
        <v>42851430038.410004</v>
      </c>
      <c r="AG80" s="61">
        <f>SUM(AH80)</f>
        <v>0</v>
      </c>
      <c r="AH80" s="62"/>
      <c r="AI80" s="60">
        <f>AJ80+AQ80+AT80</f>
        <v>234272884343.42999</v>
      </c>
      <c r="AJ80" s="61">
        <f>SUM(AK80:AP80)</f>
        <v>234272884343.42999</v>
      </c>
      <c r="AK80" s="62">
        <v>40000</v>
      </c>
      <c r="AL80" s="11"/>
      <c r="AM80" s="11"/>
      <c r="AN80" s="62">
        <v>13394628808.549999</v>
      </c>
      <c r="AO80" s="62">
        <v>220733582879.88</v>
      </c>
      <c r="AP80" s="62">
        <v>144632655</v>
      </c>
      <c r="AQ80" s="61">
        <f>SUM(AR80:AS80)</f>
        <v>0</v>
      </c>
      <c r="AR80" s="11"/>
      <c r="AS80" s="11"/>
      <c r="AT80" s="61">
        <f>SUM(AU80)</f>
        <v>0</v>
      </c>
      <c r="AU80" s="11"/>
      <c r="AV80" s="60">
        <f>AW80+AZ80</f>
        <v>32811787287704</v>
      </c>
      <c r="AW80" s="61">
        <f>SUM(AX80:AY80)</f>
        <v>32811787287704</v>
      </c>
      <c r="AX80" s="62">
        <v>32811787287704</v>
      </c>
      <c r="AY80" s="11"/>
      <c r="AZ80" s="61">
        <f>SUM(BA80)</f>
        <v>0</v>
      </c>
      <c r="BA80" s="11"/>
      <c r="BB80" s="63">
        <f>E80-(AI80+AV80)</f>
        <v>-0.234375</v>
      </c>
    </row>
    <row r="81" spans="1:54" ht="45" x14ac:dyDescent="0.25">
      <c r="A81" s="58" t="s">
        <v>203</v>
      </c>
      <c r="B81" s="58" t="s">
        <v>204</v>
      </c>
      <c r="C81" s="59" t="s">
        <v>1150</v>
      </c>
      <c r="D81" s="59" t="s">
        <v>1199</v>
      </c>
      <c r="E81" s="60">
        <f>F81+O81+R81+Z81+AB81+AG81</f>
        <v>5827752968259.1699</v>
      </c>
      <c r="F81" s="61">
        <f>SUM(G81:N81)</f>
        <v>368453451353.87</v>
      </c>
      <c r="G81" s="62">
        <v>45233109815.82</v>
      </c>
      <c r="H81" s="11"/>
      <c r="I81" s="62">
        <v>102388516417.62999</v>
      </c>
      <c r="J81" s="11"/>
      <c r="K81" s="11"/>
      <c r="L81" s="62">
        <v>22440866.670000002</v>
      </c>
      <c r="M81" s="62">
        <v>220809384253.75</v>
      </c>
      <c r="N81" s="11"/>
      <c r="O81" s="61">
        <f>SUM(P81:Q81)</f>
        <v>845380202</v>
      </c>
      <c r="P81" s="62">
        <v>155147016</v>
      </c>
      <c r="Q81" s="62">
        <v>690233186</v>
      </c>
      <c r="R81" s="61">
        <f>SUM(S81:Y81)</f>
        <v>5357272536286</v>
      </c>
      <c r="S81" s="62">
        <v>1341654088390.8701</v>
      </c>
      <c r="T81" s="62">
        <v>223333147741.44003</v>
      </c>
      <c r="U81" s="62">
        <v>236480924853.33002</v>
      </c>
      <c r="V81" s="62">
        <v>2069229873512.3899</v>
      </c>
      <c r="W81" s="62">
        <v>10705494479</v>
      </c>
      <c r="X81" s="62">
        <v>472084418689.95001</v>
      </c>
      <c r="Y81" s="62">
        <v>1003784588619.02</v>
      </c>
      <c r="Z81" s="61">
        <f>SUM(AA81)</f>
        <v>0</v>
      </c>
      <c r="AA81" s="11"/>
      <c r="AB81" s="61">
        <f>SUM(AC81:AF81)</f>
        <v>101181600417.3</v>
      </c>
      <c r="AC81" s="11"/>
      <c r="AD81" s="11"/>
      <c r="AE81" s="62">
        <v>4430255106.9200001</v>
      </c>
      <c r="AF81" s="62">
        <v>96751345310.380005</v>
      </c>
      <c r="AG81" s="61">
        <f>SUM(AH81)</f>
        <v>0</v>
      </c>
      <c r="AH81" s="62"/>
      <c r="AI81" s="60">
        <f>AJ81+AQ81+AT81</f>
        <v>90295490448.350006</v>
      </c>
      <c r="AJ81" s="61">
        <f>SUM(AK81:AP81)</f>
        <v>90295490448.350006</v>
      </c>
      <c r="AK81" s="62">
        <v>30689369437</v>
      </c>
      <c r="AL81" s="11"/>
      <c r="AM81" s="11"/>
      <c r="AN81" s="62">
        <v>57352759083.349998</v>
      </c>
      <c r="AO81" s="62">
        <v>1966949633</v>
      </c>
      <c r="AP81" s="62">
        <v>286412295</v>
      </c>
      <c r="AQ81" s="61">
        <f>SUM(AR81:AS81)</f>
        <v>0</v>
      </c>
      <c r="AR81" s="11"/>
      <c r="AS81" s="11"/>
      <c r="AT81" s="61">
        <f>SUM(AU81)</f>
        <v>0</v>
      </c>
      <c r="AU81" s="11"/>
      <c r="AV81" s="60">
        <f>AW81+AZ81</f>
        <v>1115626649748.04</v>
      </c>
      <c r="AW81" s="61">
        <f>SUM(AX81:AY81)</f>
        <v>1115626649748.04</v>
      </c>
      <c r="AX81" s="62">
        <v>1046024689132.86</v>
      </c>
      <c r="AY81" s="62">
        <v>69601960615.179993</v>
      </c>
      <c r="AZ81" s="61">
        <f>SUM(BA81)</f>
        <v>0</v>
      </c>
      <c r="BA81" s="62"/>
      <c r="BB81" s="63">
        <f>E81-(AI81+AV81)</f>
        <v>4621830828062.7793</v>
      </c>
    </row>
    <row r="82" spans="1:54" ht="45" x14ac:dyDescent="0.25">
      <c r="A82" s="58" t="s">
        <v>205</v>
      </c>
      <c r="B82" s="58" t="s">
        <v>206</v>
      </c>
      <c r="C82" s="59" t="s">
        <v>1152</v>
      </c>
      <c r="D82" s="59" t="s">
        <v>1200</v>
      </c>
      <c r="E82" s="60">
        <f>F82+O82+R82+Z82+AB82+AG82</f>
        <v>2104800612755.71</v>
      </c>
      <c r="F82" s="61">
        <f>SUM(G82:N82)</f>
        <v>1558574093139.8699</v>
      </c>
      <c r="G82" s="62">
        <v>23564174892.339996</v>
      </c>
      <c r="H82" s="11"/>
      <c r="I82" s="62">
        <v>78669712142.320007</v>
      </c>
      <c r="J82" s="11"/>
      <c r="K82" s="11"/>
      <c r="L82" s="62">
        <v>149428332.63999999</v>
      </c>
      <c r="M82" s="62">
        <v>854684523.08999991</v>
      </c>
      <c r="N82" s="62">
        <v>1455336093249.48</v>
      </c>
      <c r="O82" s="61">
        <f>SUM(P82:Q82)</f>
        <v>6343708139.3400002</v>
      </c>
      <c r="P82" s="62">
        <v>2845234355.6399999</v>
      </c>
      <c r="Q82" s="62">
        <v>3498473783.6999998</v>
      </c>
      <c r="R82" s="61">
        <f>SUM(S82:Y82)</f>
        <v>538137516820.5</v>
      </c>
      <c r="S82" s="62">
        <v>9379518350</v>
      </c>
      <c r="T82" s="62">
        <v>112716664257.44</v>
      </c>
      <c r="U82" s="62">
        <v>58296694966.290001</v>
      </c>
      <c r="V82" s="62">
        <v>69174643235.300003</v>
      </c>
      <c r="W82" s="62">
        <v>1227346741.1800001</v>
      </c>
      <c r="X82" s="62">
        <v>30168026989.689999</v>
      </c>
      <c r="Y82" s="62">
        <v>257174622280.59998</v>
      </c>
      <c r="Z82" s="61">
        <f>SUM(AA82)</f>
        <v>0</v>
      </c>
      <c r="AA82" s="11"/>
      <c r="AB82" s="61">
        <f>SUM(AC82:AF82)</f>
        <v>1745294656</v>
      </c>
      <c r="AC82" s="62">
        <v>459302926</v>
      </c>
      <c r="AD82" s="62">
        <v>186118000</v>
      </c>
      <c r="AE82" s="62">
        <v>410673720</v>
      </c>
      <c r="AF82" s="62">
        <v>689200010</v>
      </c>
      <c r="AG82" s="61">
        <f>SUM(AH82)</f>
        <v>0</v>
      </c>
      <c r="AH82" s="62"/>
      <c r="AI82" s="60">
        <f>AJ82+AQ82+AT82</f>
        <v>89538830242.819992</v>
      </c>
      <c r="AJ82" s="61">
        <f>SUM(AK82:AP82)</f>
        <v>89538830242.819992</v>
      </c>
      <c r="AK82" s="62">
        <v>58238254.629999995</v>
      </c>
      <c r="AL82" s="11"/>
      <c r="AM82" s="11"/>
      <c r="AN82" s="62">
        <v>13218154444.92</v>
      </c>
      <c r="AO82" s="62">
        <v>72890618125.899994</v>
      </c>
      <c r="AP82" s="62">
        <v>3371819417.3699999</v>
      </c>
      <c r="AQ82" s="61">
        <f>SUM(AR82:AS82)</f>
        <v>0</v>
      </c>
      <c r="AR82" s="11"/>
      <c r="AS82" s="11"/>
      <c r="AT82" s="61">
        <f>SUM(AU82)</f>
        <v>0</v>
      </c>
      <c r="AU82" s="11"/>
      <c r="AV82" s="60">
        <f>AW82+AZ82</f>
        <v>5751738992012.04</v>
      </c>
      <c r="AW82" s="61">
        <f>SUM(AX82:AY82)</f>
        <v>5751738992012.04</v>
      </c>
      <c r="AX82" s="62">
        <v>1558452763791.1299</v>
      </c>
      <c r="AY82" s="62">
        <v>4193286228220.9102</v>
      </c>
      <c r="AZ82" s="61">
        <f>SUM(BA82)</f>
        <v>0</v>
      </c>
      <c r="BA82" s="62"/>
      <c r="BB82" s="63">
        <f>E82-(AI82+AV82)</f>
        <v>-3736477209499.1504</v>
      </c>
    </row>
    <row r="83" spans="1:54" ht="45" x14ac:dyDescent="0.25">
      <c r="A83" s="58" t="s">
        <v>207</v>
      </c>
      <c r="B83" s="58" t="s">
        <v>208</v>
      </c>
      <c r="C83" s="59" t="s">
        <v>1152</v>
      </c>
      <c r="D83" s="59" t="s">
        <v>1199</v>
      </c>
      <c r="E83" s="60">
        <f>F83+O83+R83+Z83+AB83+AG83</f>
        <v>3380913598177.7109</v>
      </c>
      <c r="F83" s="61">
        <f>SUM(G83:N83)</f>
        <v>361033353751.91003</v>
      </c>
      <c r="G83" s="62">
        <v>323899060084.17999</v>
      </c>
      <c r="H83" s="11"/>
      <c r="I83" s="62">
        <v>24618909792.089996</v>
      </c>
      <c r="J83" s="11"/>
      <c r="K83" s="11"/>
      <c r="L83" s="11"/>
      <c r="M83" s="62">
        <v>12515383875.639999</v>
      </c>
      <c r="N83" s="11"/>
      <c r="O83" s="61">
        <f>SUM(P83:Q83)</f>
        <v>61165343829</v>
      </c>
      <c r="P83" s="11"/>
      <c r="Q83" s="62">
        <v>61165343829</v>
      </c>
      <c r="R83" s="61">
        <f>SUM(S83:Y83)</f>
        <v>2794361113778.8008</v>
      </c>
      <c r="S83" s="62">
        <v>686064350462.08997</v>
      </c>
      <c r="T83" s="62">
        <v>488490214842.57007</v>
      </c>
      <c r="U83" s="62">
        <v>1394495320565.0303</v>
      </c>
      <c r="V83" s="62">
        <v>1841985800886.8</v>
      </c>
      <c r="W83" s="62">
        <v>27837339915.66</v>
      </c>
      <c r="X83" s="62">
        <v>14156577406.280001</v>
      </c>
      <c r="Y83" s="62">
        <v>-1658668490299.6299</v>
      </c>
      <c r="Z83" s="61">
        <f>SUM(AA83)</f>
        <v>0</v>
      </c>
      <c r="AA83" s="11"/>
      <c r="AB83" s="61">
        <f>SUM(AC83:AF83)</f>
        <v>164353786818</v>
      </c>
      <c r="AC83" s="62">
        <v>75199161736.300003</v>
      </c>
      <c r="AD83" s="11"/>
      <c r="AE83" s="62">
        <v>400110639.99999905</v>
      </c>
      <c r="AF83" s="62">
        <v>88754514441.699997</v>
      </c>
      <c r="AG83" s="61">
        <f>SUM(AH83)</f>
        <v>0</v>
      </c>
      <c r="AH83" s="62"/>
      <c r="AI83" s="60">
        <f>AJ83+AQ83+AT83</f>
        <v>13436825324.619999</v>
      </c>
      <c r="AJ83" s="61">
        <f>SUM(AK83:AP83)</f>
        <v>13436825324.619999</v>
      </c>
      <c r="AK83" s="11"/>
      <c r="AL83" s="11"/>
      <c r="AM83" s="11"/>
      <c r="AN83" s="62">
        <v>317987670.89999998</v>
      </c>
      <c r="AO83" s="62">
        <v>3051493557.7199998</v>
      </c>
      <c r="AP83" s="62">
        <v>10067344096</v>
      </c>
      <c r="AQ83" s="61">
        <f>SUM(AR83:AS83)</f>
        <v>0</v>
      </c>
      <c r="AR83" s="11"/>
      <c r="AS83" s="11"/>
      <c r="AT83" s="61">
        <f>SUM(AU83)</f>
        <v>0</v>
      </c>
      <c r="AU83" s="11"/>
      <c r="AV83" s="60">
        <f>AW83+AZ83</f>
        <v>4183638512295.1201</v>
      </c>
      <c r="AW83" s="61">
        <f>SUM(AX83:AY83)</f>
        <v>4183638512295.1201</v>
      </c>
      <c r="AX83" s="62">
        <v>3367476772853.0898</v>
      </c>
      <c r="AY83" s="62">
        <v>816161739442.03003</v>
      </c>
      <c r="AZ83" s="61">
        <f>SUM(BA83)</f>
        <v>0</v>
      </c>
      <c r="BA83" s="62"/>
      <c r="BB83" s="63">
        <f>E83-(AI83+AV83)</f>
        <v>-816161739442.0293</v>
      </c>
    </row>
    <row r="84" spans="1:54" ht="30" x14ac:dyDescent="0.25">
      <c r="A84" s="58" t="s">
        <v>209</v>
      </c>
      <c r="B84" s="58" t="s">
        <v>210</v>
      </c>
      <c r="C84" s="59" t="s">
        <v>1152</v>
      </c>
      <c r="D84" s="59" t="s">
        <v>1200</v>
      </c>
      <c r="E84" s="60">
        <f>F84+O84+R84+Z84+AB84+AG84</f>
        <v>4554156297698.9912</v>
      </c>
      <c r="F84" s="61">
        <f>SUM(G84:N84)</f>
        <v>317861867266.21002</v>
      </c>
      <c r="G84" s="62">
        <v>96659862664.589996</v>
      </c>
      <c r="H84" s="11"/>
      <c r="I84" s="62">
        <v>197217432994.81</v>
      </c>
      <c r="J84" s="11"/>
      <c r="K84" s="11"/>
      <c r="L84" s="11"/>
      <c r="M84" s="62">
        <v>23984571606.810001</v>
      </c>
      <c r="N84" s="11"/>
      <c r="O84" s="61">
        <f>SUM(P84:Q84)</f>
        <v>180071774762.57001</v>
      </c>
      <c r="P84" s="62">
        <v>10568401482.51001</v>
      </c>
      <c r="Q84" s="62">
        <v>169503373280.06</v>
      </c>
      <c r="R84" s="61">
        <f>SUM(S84:Y84)</f>
        <v>4013352436918.291</v>
      </c>
      <c r="S84" s="62">
        <v>489764967564.59998</v>
      </c>
      <c r="T84" s="62">
        <v>894837885136.29004</v>
      </c>
      <c r="U84" s="62">
        <v>1831692609816</v>
      </c>
      <c r="V84" s="62">
        <v>5450386533337.5</v>
      </c>
      <c r="W84" s="62">
        <v>137295245498.34</v>
      </c>
      <c r="X84" s="62">
        <v>93141440989.660004</v>
      </c>
      <c r="Y84" s="62">
        <v>-4883766245424.0996</v>
      </c>
      <c r="Z84" s="61">
        <f>SUM(AA84)</f>
        <v>0</v>
      </c>
      <c r="AA84" s="11"/>
      <c r="AB84" s="61">
        <f>SUM(AC84:AF84)</f>
        <v>42870218751.919998</v>
      </c>
      <c r="AC84" s="62">
        <v>3970034395.1399999</v>
      </c>
      <c r="AD84" s="62">
        <v>2246500000</v>
      </c>
      <c r="AE84" s="62">
        <v>272799341</v>
      </c>
      <c r="AF84" s="62">
        <v>36380885015.779999</v>
      </c>
      <c r="AG84" s="61">
        <f>SUM(AH84)</f>
        <v>0</v>
      </c>
      <c r="AH84" s="62"/>
      <c r="AI84" s="60">
        <f>AJ84+AQ84+AT84</f>
        <v>35273626817.32</v>
      </c>
      <c r="AJ84" s="61">
        <f>SUM(AK84:AP84)</f>
        <v>35273626817.32</v>
      </c>
      <c r="AK84" s="62">
        <v>416815487</v>
      </c>
      <c r="AL84" s="11"/>
      <c r="AM84" s="11"/>
      <c r="AN84" s="62">
        <v>390159772</v>
      </c>
      <c r="AO84" s="62">
        <v>34466651558.32</v>
      </c>
      <c r="AP84" s="11"/>
      <c r="AQ84" s="61">
        <f>SUM(AR84:AS84)</f>
        <v>0</v>
      </c>
      <c r="AR84" s="11"/>
      <c r="AS84" s="11"/>
      <c r="AT84" s="61">
        <f>SUM(AU84)</f>
        <v>0</v>
      </c>
      <c r="AU84" s="11"/>
      <c r="AV84" s="60">
        <f>AW84+AZ84</f>
        <v>4518882670881.5996</v>
      </c>
      <c r="AW84" s="61">
        <f>SUM(AX84:AY84)</f>
        <v>4518882670881.5996</v>
      </c>
      <c r="AX84" s="62">
        <v>4518882670881.5996</v>
      </c>
      <c r="AY84" s="11"/>
      <c r="AZ84" s="61">
        <f>SUM(BA84)</f>
        <v>0</v>
      </c>
      <c r="BA84" s="11"/>
      <c r="BB84" s="63">
        <f>E84-(AI84+AV84)</f>
        <v>7.12890625E-2</v>
      </c>
    </row>
    <row r="85" spans="1:54" ht="45" x14ac:dyDescent="0.25">
      <c r="A85" s="58" t="s">
        <v>211</v>
      </c>
      <c r="B85" s="58" t="s">
        <v>212</v>
      </c>
      <c r="C85" s="59" t="s">
        <v>1150</v>
      </c>
      <c r="D85" s="59" t="s">
        <v>1200</v>
      </c>
      <c r="E85" s="60">
        <f>F85+O85+R85+Z85+AB85+AG85</f>
        <v>2774953853754.5806</v>
      </c>
      <c r="F85" s="61">
        <f>SUM(G85:N85)</f>
        <v>207600907063.84</v>
      </c>
      <c r="G85" s="62">
        <v>61403883707.119995</v>
      </c>
      <c r="H85" s="11"/>
      <c r="I85" s="62">
        <v>129435470303.69</v>
      </c>
      <c r="J85" s="11"/>
      <c r="K85" s="11"/>
      <c r="L85" s="11"/>
      <c r="M85" s="62">
        <v>16761553053.030001</v>
      </c>
      <c r="N85" s="11"/>
      <c r="O85" s="61">
        <f>SUM(P85:Q85)</f>
        <v>19451180790.220001</v>
      </c>
      <c r="P85" s="62">
        <v>992580790.22000003</v>
      </c>
      <c r="Q85" s="62">
        <v>18458600000</v>
      </c>
      <c r="R85" s="61">
        <f>SUM(S85:Y85)</f>
        <v>2465936863123.2305</v>
      </c>
      <c r="S85" s="62">
        <v>693108257855.97998</v>
      </c>
      <c r="T85" s="62">
        <v>577614231638.03003</v>
      </c>
      <c r="U85" s="62">
        <v>1071584792494.8</v>
      </c>
      <c r="V85" s="62">
        <v>3000252392925.8999</v>
      </c>
      <c r="W85" s="62">
        <v>24681895732.919998</v>
      </c>
      <c r="X85" s="62">
        <v>97067771783.399994</v>
      </c>
      <c r="Y85" s="62">
        <v>-2998372479307.7998</v>
      </c>
      <c r="Z85" s="61">
        <f>SUM(AA85)</f>
        <v>0</v>
      </c>
      <c r="AA85" s="11"/>
      <c r="AB85" s="61">
        <f>SUM(AC85:AF85)</f>
        <v>81964902777.289993</v>
      </c>
      <c r="AC85" s="11"/>
      <c r="AD85" s="11"/>
      <c r="AE85" s="62">
        <v>2331053450.6199999</v>
      </c>
      <c r="AF85" s="62">
        <v>79633849326.669998</v>
      </c>
      <c r="AG85" s="61">
        <f>SUM(AH85)</f>
        <v>0</v>
      </c>
      <c r="AH85" s="62"/>
      <c r="AI85" s="60">
        <f>AJ85+AQ85+AT85</f>
        <v>24691429055.299999</v>
      </c>
      <c r="AJ85" s="61">
        <f>SUM(AK85:AP85)</f>
        <v>24691429055.299999</v>
      </c>
      <c r="AK85" s="62">
        <v>228539830</v>
      </c>
      <c r="AL85" s="11"/>
      <c r="AM85" s="11"/>
      <c r="AN85" s="62">
        <v>162282291.66999999</v>
      </c>
      <c r="AO85" s="62">
        <v>24300606933.630001</v>
      </c>
      <c r="AP85" s="11"/>
      <c r="AQ85" s="61">
        <f>SUM(AR85:AS85)</f>
        <v>0</v>
      </c>
      <c r="AR85" s="11"/>
      <c r="AS85" s="11"/>
      <c r="AT85" s="61">
        <f>SUM(AU85)</f>
        <v>0</v>
      </c>
      <c r="AU85" s="11"/>
      <c r="AV85" s="60">
        <f>AW85+AZ85</f>
        <v>2750262424699.3301</v>
      </c>
      <c r="AW85" s="61">
        <f>SUM(AX85:AY85)</f>
        <v>2750262424699.3301</v>
      </c>
      <c r="AX85" s="62">
        <v>2750262424699.3301</v>
      </c>
      <c r="AY85" s="11"/>
      <c r="AZ85" s="61">
        <f>SUM(BA85)</f>
        <v>0</v>
      </c>
      <c r="BA85" s="11"/>
      <c r="BB85" s="63">
        <f>E85-(AI85+AV85)</f>
        <v>-4.931640625E-2</v>
      </c>
    </row>
    <row r="86" spans="1:54" ht="45" x14ac:dyDescent="0.25">
      <c r="A86" s="58" t="s">
        <v>213</v>
      </c>
      <c r="B86" s="58" t="s">
        <v>214</v>
      </c>
      <c r="C86" s="59" t="s">
        <v>1152</v>
      </c>
      <c r="D86" s="59" t="s">
        <v>1199</v>
      </c>
      <c r="E86" s="60">
        <f>F86+O86+R86+Z86+AB86+AG86</f>
        <v>4050526940740.7886</v>
      </c>
      <c r="F86" s="61">
        <f>SUM(G86:N86)</f>
        <v>377966675187.83099</v>
      </c>
      <c r="G86" s="62">
        <v>280449172131.41998</v>
      </c>
      <c r="H86" s="11"/>
      <c r="I86" s="62">
        <v>66834620766.401009</v>
      </c>
      <c r="J86" s="11"/>
      <c r="K86" s="11"/>
      <c r="L86" s="62">
        <v>19453551.899999999</v>
      </c>
      <c r="M86" s="62">
        <v>30663428738.110001</v>
      </c>
      <c r="N86" s="11"/>
      <c r="O86" s="61">
        <f>SUM(P86:Q86)</f>
        <v>56645738769.43</v>
      </c>
      <c r="P86" s="11"/>
      <c r="Q86" s="62">
        <v>56645738769.43</v>
      </c>
      <c r="R86" s="61">
        <f>SUM(S86:Y86)</f>
        <v>3499914410875.1274</v>
      </c>
      <c r="S86" s="62">
        <v>1187379112457.03</v>
      </c>
      <c r="T86" s="62">
        <v>598676399759.33997</v>
      </c>
      <c r="U86" s="62">
        <v>1229744599010.425</v>
      </c>
      <c r="V86" s="62">
        <v>2655647651856.2568</v>
      </c>
      <c r="W86" s="62">
        <v>27929667504.439999</v>
      </c>
      <c r="X86" s="62">
        <v>86040500949.779007</v>
      </c>
      <c r="Y86" s="62">
        <v>-2285503520662.144</v>
      </c>
      <c r="Z86" s="61">
        <f>SUM(AA86)</f>
        <v>0</v>
      </c>
      <c r="AA86" s="11"/>
      <c r="AB86" s="61">
        <f>SUM(AC86:AF86)</f>
        <v>116000115908.39999</v>
      </c>
      <c r="AC86" s="62">
        <v>120500000</v>
      </c>
      <c r="AD86" s="62">
        <v>28000542254.439999</v>
      </c>
      <c r="AE86" s="62">
        <v>565609486.70999908</v>
      </c>
      <c r="AF86" s="62">
        <v>87313464167.25</v>
      </c>
      <c r="AG86" s="61">
        <f>SUM(AH86)</f>
        <v>0</v>
      </c>
      <c r="AH86" s="62"/>
      <c r="AI86" s="60">
        <f>AJ86+AQ86+AT86</f>
        <v>16343008885.472</v>
      </c>
      <c r="AJ86" s="61">
        <f>SUM(AK86:AP86)</f>
        <v>16343008885.472</v>
      </c>
      <c r="AK86" s="62">
        <v>15999737670.969999</v>
      </c>
      <c r="AL86" s="11"/>
      <c r="AM86" s="11"/>
      <c r="AN86" s="62">
        <v>343271214.5</v>
      </c>
      <c r="AO86" s="11"/>
      <c r="AP86" s="62">
        <v>2E-3</v>
      </c>
      <c r="AQ86" s="61">
        <f>SUM(AR86:AS86)</f>
        <v>0</v>
      </c>
      <c r="AR86" s="11"/>
      <c r="AS86" s="11"/>
      <c r="AT86" s="61">
        <f>SUM(AU86)</f>
        <v>0</v>
      </c>
      <c r="AU86" s="11"/>
      <c r="AV86" s="60">
        <f>AW86+AZ86</f>
        <v>4034183931855.2939</v>
      </c>
      <c r="AW86" s="61">
        <f>SUM(AX86:AY86)</f>
        <v>4034183931855.2939</v>
      </c>
      <c r="AX86" s="62">
        <v>4034183931855.2939</v>
      </c>
      <c r="AY86" s="11"/>
      <c r="AZ86" s="61">
        <f>SUM(BA86)</f>
        <v>0</v>
      </c>
      <c r="BA86" s="11"/>
      <c r="BB86" s="63">
        <f>E86-(AI86+AV86)</f>
        <v>2.24609375E-2</v>
      </c>
    </row>
    <row r="87" spans="1:54" ht="45" x14ac:dyDescent="0.25">
      <c r="A87" s="58" t="s">
        <v>215</v>
      </c>
      <c r="B87" s="58" t="s">
        <v>216</v>
      </c>
      <c r="C87" s="59" t="s">
        <v>1150</v>
      </c>
      <c r="D87" s="59" t="s">
        <v>1199</v>
      </c>
      <c r="E87" s="60">
        <f>F87+O87+R87+Z87+AB87+AG87</f>
        <v>5793498950013.2881</v>
      </c>
      <c r="F87" s="61">
        <f>SUM(G87:N87)</f>
        <v>285623078682.08002</v>
      </c>
      <c r="G87" s="62">
        <v>94819406063.610001</v>
      </c>
      <c r="H87" s="11"/>
      <c r="I87" s="62">
        <v>170723059443.07999</v>
      </c>
      <c r="J87" s="11"/>
      <c r="K87" s="11"/>
      <c r="L87" s="11"/>
      <c r="M87" s="62">
        <v>20080613175.389999</v>
      </c>
      <c r="N87" s="11"/>
      <c r="O87" s="61">
        <f>SUM(P87:Q87)</f>
        <v>79711590924.309998</v>
      </c>
      <c r="P87" s="11"/>
      <c r="Q87" s="62">
        <v>79711590924.309998</v>
      </c>
      <c r="R87" s="61">
        <f>SUM(S87:Y87)</f>
        <v>5361939581729.5488</v>
      </c>
      <c r="S87" s="62">
        <v>1121347633680</v>
      </c>
      <c r="T87" s="62">
        <v>855362848400.39001</v>
      </c>
      <c r="U87" s="62">
        <v>1869497773772.27</v>
      </c>
      <c r="V87" s="62">
        <v>6579050346882.3604</v>
      </c>
      <c r="W87" s="62">
        <v>238047887660.91</v>
      </c>
      <c r="X87" s="62">
        <v>5417344150</v>
      </c>
      <c r="Y87" s="62">
        <v>-5306784252816.3809</v>
      </c>
      <c r="Z87" s="61">
        <f>SUM(AA87)</f>
        <v>0</v>
      </c>
      <c r="AA87" s="11"/>
      <c r="AB87" s="61">
        <f>SUM(AC87:AF87)</f>
        <v>66224698677.349998</v>
      </c>
      <c r="AC87" s="62">
        <v>1041521568</v>
      </c>
      <c r="AD87" s="62">
        <v>4141244500</v>
      </c>
      <c r="AE87" s="62">
        <v>854783800</v>
      </c>
      <c r="AF87" s="62">
        <v>60187148809.349998</v>
      </c>
      <c r="AG87" s="61">
        <f>SUM(AH87)</f>
        <v>0</v>
      </c>
      <c r="AH87" s="62"/>
      <c r="AI87" s="60">
        <f>AJ87+AQ87+AT87</f>
        <v>51803518766.919998</v>
      </c>
      <c r="AJ87" s="61">
        <f>SUM(AK87:AP87)</f>
        <v>51803518766.919998</v>
      </c>
      <c r="AK87" s="11"/>
      <c r="AL87" s="11"/>
      <c r="AM87" s="11"/>
      <c r="AN87" s="62">
        <v>386278635.92000002</v>
      </c>
      <c r="AO87" s="62">
        <v>23402252987</v>
      </c>
      <c r="AP87" s="62">
        <v>28014987144</v>
      </c>
      <c r="AQ87" s="61">
        <f>SUM(AR87:AS87)</f>
        <v>0</v>
      </c>
      <c r="AR87" s="11"/>
      <c r="AS87" s="11"/>
      <c r="AT87" s="61">
        <f>SUM(AU87)</f>
        <v>0</v>
      </c>
      <c r="AU87" s="11"/>
      <c r="AV87" s="60">
        <f>AW87+AZ87</f>
        <v>5741695431246.3701</v>
      </c>
      <c r="AW87" s="61">
        <f>SUM(AX87:AY87)</f>
        <v>5741695431246.3701</v>
      </c>
      <c r="AX87" s="62">
        <v>5741695431246.3701</v>
      </c>
      <c r="AY87" s="11"/>
      <c r="AZ87" s="61">
        <f>SUM(BA87)</f>
        <v>0</v>
      </c>
      <c r="BA87" s="11"/>
      <c r="BB87" s="63">
        <f>E87-(AI87+AV87)</f>
        <v>0</v>
      </c>
    </row>
    <row r="88" spans="1:54" ht="45" x14ac:dyDescent="0.25">
      <c r="A88" s="58" t="s">
        <v>217</v>
      </c>
      <c r="B88" s="58" t="s">
        <v>218</v>
      </c>
      <c r="C88" s="59" t="s">
        <v>1152</v>
      </c>
      <c r="D88" s="59" t="s">
        <v>1200</v>
      </c>
      <c r="E88" s="60">
        <f>F88+O88+R88+Z88+AB88+AG88</f>
        <v>3415079915794.5898</v>
      </c>
      <c r="F88" s="61">
        <f>SUM(G88:N88)</f>
        <v>96694403368.160004</v>
      </c>
      <c r="G88" s="62">
        <v>6793465765.1000004</v>
      </c>
      <c r="H88" s="11"/>
      <c r="I88" s="62">
        <v>74029216571.979996</v>
      </c>
      <c r="J88" s="11"/>
      <c r="K88" s="11"/>
      <c r="L88" s="11"/>
      <c r="M88" s="62">
        <v>15871721031.08</v>
      </c>
      <c r="N88" s="11"/>
      <c r="O88" s="61">
        <f>SUM(P88:Q88)</f>
        <v>69669540765</v>
      </c>
      <c r="P88" s="11"/>
      <c r="Q88" s="62">
        <v>69669540765</v>
      </c>
      <c r="R88" s="61">
        <f>SUM(S88:Y88)</f>
        <v>3176731879838.4097</v>
      </c>
      <c r="S88" s="62">
        <v>400730099868.07001</v>
      </c>
      <c r="T88" s="62">
        <v>546132450200.89001</v>
      </c>
      <c r="U88" s="62">
        <v>1445339920171.5</v>
      </c>
      <c r="V88" s="62">
        <v>2655115463403.7002</v>
      </c>
      <c r="W88" s="62">
        <v>91043132811.809998</v>
      </c>
      <c r="X88" s="62">
        <v>118190080521.84</v>
      </c>
      <c r="Y88" s="62">
        <v>-2079819267139.3999</v>
      </c>
      <c r="Z88" s="61">
        <f>SUM(AA88)</f>
        <v>0</v>
      </c>
      <c r="AA88" s="11"/>
      <c r="AB88" s="61">
        <f>SUM(AC88:AF88)</f>
        <v>71984091823.020004</v>
      </c>
      <c r="AC88" s="11"/>
      <c r="AD88" s="62">
        <v>54360700644</v>
      </c>
      <c r="AE88" s="62">
        <v>1274983696.0799999</v>
      </c>
      <c r="AF88" s="62">
        <v>16348407482.940001</v>
      </c>
      <c r="AG88" s="61">
        <f>SUM(AH88)</f>
        <v>0</v>
      </c>
      <c r="AH88" s="62"/>
      <c r="AI88" s="60">
        <f>AJ88+AQ88+AT88</f>
        <v>92333113481.540009</v>
      </c>
      <c r="AJ88" s="61">
        <f>SUM(AK88:AP88)</f>
        <v>92333113481.540009</v>
      </c>
      <c r="AK88" s="62">
        <v>43071886</v>
      </c>
      <c r="AL88" s="11"/>
      <c r="AM88" s="11"/>
      <c r="AN88" s="62">
        <v>735942547</v>
      </c>
      <c r="AO88" s="62">
        <v>21526736759.310001</v>
      </c>
      <c r="AP88" s="62">
        <v>70027362289.230011</v>
      </c>
      <c r="AQ88" s="61">
        <f>SUM(AR88:AS88)</f>
        <v>0</v>
      </c>
      <c r="AR88" s="11"/>
      <c r="AS88" s="11"/>
      <c r="AT88" s="61">
        <f>SUM(AU88)</f>
        <v>0</v>
      </c>
      <c r="AU88" s="11"/>
      <c r="AV88" s="60">
        <f>AW88+AZ88</f>
        <v>3322746802313.2002</v>
      </c>
      <c r="AW88" s="61">
        <f>SUM(AX88:AY88)</f>
        <v>3322746802313.2002</v>
      </c>
      <c r="AX88" s="62">
        <v>3322746802313.2002</v>
      </c>
      <c r="AY88" s="11"/>
      <c r="AZ88" s="61">
        <f>SUM(BA88)</f>
        <v>0</v>
      </c>
      <c r="BA88" s="11"/>
      <c r="BB88" s="63">
        <f>E88-(AI88+AV88)</f>
        <v>-0.150390625</v>
      </c>
    </row>
    <row r="89" spans="1:54" x14ac:dyDescent="0.25">
      <c r="A89" s="58" t="s">
        <v>219</v>
      </c>
      <c r="B89" s="58" t="s">
        <v>220</v>
      </c>
      <c r="C89" s="59" t="s">
        <v>1152</v>
      </c>
      <c r="D89" s="59" t="s">
        <v>1199</v>
      </c>
      <c r="E89" s="60">
        <f>F89+O89+R89+Z89+AB89+AG89</f>
        <v>6089733519488.2891</v>
      </c>
      <c r="F89" s="61">
        <f>SUM(G89:N89)</f>
        <v>405771050083.80005</v>
      </c>
      <c r="G89" s="62">
        <v>264312876854.76004</v>
      </c>
      <c r="H89" s="11"/>
      <c r="I89" s="62">
        <v>85780102896.309998</v>
      </c>
      <c r="J89" s="11"/>
      <c r="K89" s="11"/>
      <c r="L89" s="62">
        <v>181394191.66999999</v>
      </c>
      <c r="M89" s="62">
        <v>55496676141.059998</v>
      </c>
      <c r="N89" s="11"/>
      <c r="O89" s="61">
        <f>SUM(P89:Q89)</f>
        <v>918810068648.45996</v>
      </c>
      <c r="P89" s="11"/>
      <c r="Q89" s="62">
        <v>918810068648.45996</v>
      </c>
      <c r="R89" s="61">
        <f>SUM(S89:Y89)</f>
        <v>4558412731168.7998</v>
      </c>
      <c r="S89" s="62">
        <v>971794998519.39001</v>
      </c>
      <c r="T89" s="62">
        <v>895231465644.32996</v>
      </c>
      <c r="U89" s="62">
        <v>2101531305820.3</v>
      </c>
      <c r="V89" s="62">
        <v>6555948755838.0996</v>
      </c>
      <c r="W89" s="62">
        <v>94023187514</v>
      </c>
      <c r="X89" s="62">
        <v>27925413017.880001</v>
      </c>
      <c r="Y89" s="62">
        <v>-6088042395185.2002</v>
      </c>
      <c r="Z89" s="61">
        <f>SUM(AA89)</f>
        <v>0</v>
      </c>
      <c r="AA89" s="11"/>
      <c r="AB89" s="61">
        <f>SUM(AC89:AF89)</f>
        <v>206739669587.22998</v>
      </c>
      <c r="AC89" s="11"/>
      <c r="AD89" s="62">
        <v>88816232637.029999</v>
      </c>
      <c r="AE89" s="62">
        <v>19558226228.09</v>
      </c>
      <c r="AF89" s="62">
        <v>98365210722.110001</v>
      </c>
      <c r="AG89" s="61">
        <f>SUM(AH89)</f>
        <v>0</v>
      </c>
      <c r="AH89" s="62"/>
      <c r="AI89" s="60">
        <f>AJ89+AQ89+AT89</f>
        <v>62278005276.389999</v>
      </c>
      <c r="AJ89" s="61">
        <f>SUM(AK89:AP89)</f>
        <v>35077498628.75</v>
      </c>
      <c r="AK89" s="62">
        <v>2512640360.3600001</v>
      </c>
      <c r="AL89" s="11"/>
      <c r="AM89" s="11"/>
      <c r="AN89" s="62">
        <v>2134109798.2</v>
      </c>
      <c r="AO89" s="62">
        <v>1652168568.3</v>
      </c>
      <c r="AP89" s="62">
        <v>28778579901.889999</v>
      </c>
      <c r="AQ89" s="61">
        <f>SUM(AR89:AS89)</f>
        <v>27200506647.639999</v>
      </c>
      <c r="AR89" s="11"/>
      <c r="AS89" s="62">
        <v>27200506647.639999</v>
      </c>
      <c r="AT89" s="61">
        <f>SUM(AU89)</f>
        <v>0</v>
      </c>
      <c r="AU89" s="62"/>
      <c r="AV89" s="60">
        <f>AW89+AZ89</f>
        <v>6014662953465.7998</v>
      </c>
      <c r="AW89" s="61">
        <f>SUM(AX89:AY89)</f>
        <v>6014662953465.7998</v>
      </c>
      <c r="AX89" s="62">
        <v>6014662953465.7998</v>
      </c>
      <c r="AY89" s="11"/>
      <c r="AZ89" s="61">
        <f>SUM(BA89)</f>
        <v>0</v>
      </c>
      <c r="BA89" s="11"/>
      <c r="BB89" s="63">
        <f>E89-(AI89+AV89)</f>
        <v>12792560746.099609</v>
      </c>
    </row>
    <row r="90" spans="1:54" ht="30" x14ac:dyDescent="0.25">
      <c r="A90" s="58" t="s">
        <v>221</v>
      </c>
      <c r="B90" s="58" t="s">
        <v>222</v>
      </c>
      <c r="C90" s="59" t="s">
        <v>1152</v>
      </c>
      <c r="D90" s="59" t="s">
        <v>1199</v>
      </c>
      <c r="E90" s="60">
        <f>F90+O90+R90+Z90+AB90+AG90</f>
        <v>3005693796788.2402</v>
      </c>
      <c r="F90" s="61">
        <f>SUM(G90:N90)</f>
        <v>298375137399.87097</v>
      </c>
      <c r="G90" s="62">
        <v>195493254736.496</v>
      </c>
      <c r="H90" s="11"/>
      <c r="I90" s="62">
        <v>73100533032.059982</v>
      </c>
      <c r="J90" s="11"/>
      <c r="K90" s="11"/>
      <c r="L90" s="62">
        <v>156888851.49399999</v>
      </c>
      <c r="M90" s="62">
        <v>29624460779.820999</v>
      </c>
      <c r="N90" s="11"/>
      <c r="O90" s="61">
        <f>SUM(P90:Q90)</f>
        <v>71346217241.690002</v>
      </c>
      <c r="P90" s="62">
        <v>233000000</v>
      </c>
      <c r="Q90" s="62">
        <v>71113217241.690002</v>
      </c>
      <c r="R90" s="61">
        <f>SUM(S90:Y90)</f>
        <v>2620303716016.1294</v>
      </c>
      <c r="S90" s="62">
        <v>653472484715.03003</v>
      </c>
      <c r="T90" s="62">
        <v>699978979229.79004</v>
      </c>
      <c r="U90" s="62">
        <v>936675745669.97998</v>
      </c>
      <c r="V90" s="62">
        <v>2331528624882.8999</v>
      </c>
      <c r="W90" s="62">
        <v>50807956455.739998</v>
      </c>
      <c r="X90" s="62">
        <v>211542081250.59</v>
      </c>
      <c r="Y90" s="62">
        <v>-2263702156187.8999</v>
      </c>
      <c r="Z90" s="61">
        <f>SUM(AA90)</f>
        <v>0</v>
      </c>
      <c r="AA90" s="11"/>
      <c r="AB90" s="61">
        <f>SUM(AC90:AF90)</f>
        <v>15668726130.549999</v>
      </c>
      <c r="AC90" s="62">
        <v>915588500</v>
      </c>
      <c r="AD90" s="62">
        <v>8683960421.4699993</v>
      </c>
      <c r="AE90" s="62">
        <v>1042845512.4910001</v>
      </c>
      <c r="AF90" s="62">
        <v>5026331696.5889997</v>
      </c>
      <c r="AG90" s="61">
        <f>SUM(AH90)</f>
        <v>0</v>
      </c>
      <c r="AH90" s="62"/>
      <c r="AI90" s="60">
        <f>AJ90+AQ90+AT90</f>
        <v>48191615328.660004</v>
      </c>
      <c r="AJ90" s="61">
        <f>SUM(AK90:AP90)</f>
        <v>48191615328.660004</v>
      </c>
      <c r="AK90" s="62">
        <v>11944763.33</v>
      </c>
      <c r="AL90" s="11"/>
      <c r="AM90" s="11"/>
      <c r="AN90" s="62">
        <v>11459946072.33</v>
      </c>
      <c r="AO90" s="62">
        <v>35097760585</v>
      </c>
      <c r="AP90" s="62">
        <v>1621963908</v>
      </c>
      <c r="AQ90" s="61">
        <f>SUM(AR90:AS90)</f>
        <v>0</v>
      </c>
      <c r="AR90" s="11"/>
      <c r="AS90" s="11"/>
      <c r="AT90" s="61">
        <f>SUM(AU90)</f>
        <v>0</v>
      </c>
      <c r="AU90" s="11"/>
      <c r="AV90" s="60">
        <f>AW90+AZ90</f>
        <v>2957502181459.5801</v>
      </c>
      <c r="AW90" s="61">
        <f>SUM(AX90:AY90)</f>
        <v>2957502181459.5801</v>
      </c>
      <c r="AX90" s="62">
        <v>2957502181459.5801</v>
      </c>
      <c r="AY90" s="11"/>
      <c r="AZ90" s="61">
        <f>SUM(BA90)</f>
        <v>0</v>
      </c>
      <c r="BA90" s="11"/>
      <c r="BB90" s="63">
        <f>E90-(AI90+AV90)</f>
        <v>0</v>
      </c>
    </row>
    <row r="91" spans="1:54" ht="45" x14ac:dyDescent="0.25">
      <c r="A91" s="58" t="s">
        <v>223</v>
      </c>
      <c r="B91" s="58" t="s">
        <v>224</v>
      </c>
      <c r="C91" s="59" t="s">
        <v>1150</v>
      </c>
      <c r="D91" s="59" t="s">
        <v>1199</v>
      </c>
      <c r="E91" s="60">
        <f>F91+O91+R91+Z91+AB91+AG91</f>
        <v>7785316719145.4297</v>
      </c>
      <c r="F91" s="61">
        <f>SUM(G91:N91)</f>
        <v>293272492718.18994</v>
      </c>
      <c r="G91" s="62">
        <v>12706052994.65</v>
      </c>
      <c r="H91" s="11"/>
      <c r="I91" s="62">
        <v>207177280143.53998</v>
      </c>
      <c r="J91" s="11"/>
      <c r="K91" s="11"/>
      <c r="L91" s="62">
        <v>202499995</v>
      </c>
      <c r="M91" s="62">
        <v>73186659585</v>
      </c>
      <c r="N91" s="11"/>
      <c r="O91" s="61">
        <f>SUM(P91:Q91)</f>
        <v>236699299290.29999</v>
      </c>
      <c r="P91" s="11"/>
      <c r="Q91" s="62">
        <v>236699299290.29999</v>
      </c>
      <c r="R91" s="61">
        <f>SUM(S91:Y91)</f>
        <v>7003688736042.3398</v>
      </c>
      <c r="S91" s="62">
        <v>3185099372800</v>
      </c>
      <c r="T91" s="62">
        <v>1009862594066.8</v>
      </c>
      <c r="U91" s="62">
        <v>2053811841232.8</v>
      </c>
      <c r="V91" s="62">
        <v>4411667152682.5996</v>
      </c>
      <c r="W91" s="62">
        <v>49899834177</v>
      </c>
      <c r="X91" s="62">
        <v>323140719176.14001</v>
      </c>
      <c r="Y91" s="62">
        <v>-4029792778093</v>
      </c>
      <c r="Z91" s="61">
        <f>SUM(AA91)</f>
        <v>0</v>
      </c>
      <c r="AA91" s="11"/>
      <c r="AB91" s="61">
        <f>SUM(AC91:AF91)</f>
        <v>251656191094.60001</v>
      </c>
      <c r="AC91" s="11"/>
      <c r="AD91" s="62">
        <v>154659645032</v>
      </c>
      <c r="AE91" s="62">
        <v>8370912841.6000004</v>
      </c>
      <c r="AF91" s="62">
        <v>88625633221</v>
      </c>
      <c r="AG91" s="61">
        <f>SUM(AH91)</f>
        <v>0</v>
      </c>
      <c r="AH91" s="62"/>
      <c r="AI91" s="60">
        <f>AJ91+AQ91+AT91</f>
        <v>301875011266.29004</v>
      </c>
      <c r="AJ91" s="61">
        <f>SUM(AK91:AP91)</f>
        <v>301875011266.29004</v>
      </c>
      <c r="AK91" s="62">
        <v>557385450</v>
      </c>
      <c r="AL91" s="11"/>
      <c r="AM91" s="11"/>
      <c r="AN91" s="11"/>
      <c r="AO91" s="62">
        <v>184673860955.29001</v>
      </c>
      <c r="AP91" s="62">
        <v>116643764861</v>
      </c>
      <c r="AQ91" s="61">
        <f>SUM(AR91:AS91)</f>
        <v>0</v>
      </c>
      <c r="AR91" s="11"/>
      <c r="AS91" s="11"/>
      <c r="AT91" s="61">
        <f>SUM(AU91)</f>
        <v>0</v>
      </c>
      <c r="AU91" s="11"/>
      <c r="AV91" s="60">
        <f>AW91+AZ91</f>
        <v>7486355287765.2002</v>
      </c>
      <c r="AW91" s="61">
        <f>SUM(AX91:AY91)</f>
        <v>7486355287765.2002</v>
      </c>
      <c r="AX91" s="62">
        <v>7486355287765.2002</v>
      </c>
      <c r="AY91" s="11"/>
      <c r="AZ91" s="61">
        <f>SUM(BA91)</f>
        <v>0</v>
      </c>
      <c r="BA91" s="11"/>
      <c r="BB91" s="63">
        <f>E91-(AI91+AV91)</f>
        <v>-2913579886.0605469</v>
      </c>
    </row>
    <row r="92" spans="1:54" ht="60" x14ac:dyDescent="0.25">
      <c r="A92" s="58" t="s">
        <v>225</v>
      </c>
      <c r="B92" s="58" t="s">
        <v>226</v>
      </c>
      <c r="C92" s="59" t="s">
        <v>1150</v>
      </c>
      <c r="D92" s="59" t="s">
        <v>1199</v>
      </c>
      <c r="E92" s="60">
        <f>F92+O92+R92+Z92+AB92+AG92</f>
        <v>2937618721611.3696</v>
      </c>
      <c r="F92" s="61">
        <f>SUM(G92:N92)</f>
        <v>30273251271.529999</v>
      </c>
      <c r="G92" s="62">
        <v>3453131612.02</v>
      </c>
      <c r="H92" s="11"/>
      <c r="I92" s="62">
        <v>6743007561.6999969</v>
      </c>
      <c r="J92" s="11"/>
      <c r="K92" s="11"/>
      <c r="L92" s="11"/>
      <c r="M92" s="62">
        <v>20077112097.810001</v>
      </c>
      <c r="N92" s="11"/>
      <c r="O92" s="61">
        <f>SUM(P92:Q92)</f>
        <v>60000000000</v>
      </c>
      <c r="P92" s="11"/>
      <c r="Q92" s="62">
        <v>60000000000</v>
      </c>
      <c r="R92" s="61">
        <f>SUM(S92:Y92)</f>
        <v>2733681699633.5</v>
      </c>
      <c r="S92" s="62">
        <v>306841730849.29999</v>
      </c>
      <c r="T92" s="62">
        <v>509337564347.95001</v>
      </c>
      <c r="U92" s="62">
        <v>836946915331.68994</v>
      </c>
      <c r="V92" s="62">
        <v>2357205838390.5</v>
      </c>
      <c r="W92" s="62">
        <v>71634362348.600006</v>
      </c>
      <c r="X92" s="62">
        <v>279575868337.02002</v>
      </c>
      <c r="Y92" s="62">
        <v>-1627860579971.5601</v>
      </c>
      <c r="Z92" s="61">
        <f>SUM(AA92)</f>
        <v>0</v>
      </c>
      <c r="AA92" s="11"/>
      <c r="AB92" s="61">
        <f>SUM(AC92:AF92)</f>
        <v>113663770706.34</v>
      </c>
      <c r="AC92" s="62">
        <v>3884391905.7600002</v>
      </c>
      <c r="AD92" s="11"/>
      <c r="AE92" s="62">
        <v>613218816.24000001</v>
      </c>
      <c r="AF92" s="62">
        <v>109166159984.34</v>
      </c>
      <c r="AG92" s="61">
        <f>SUM(AH92)</f>
        <v>0</v>
      </c>
      <c r="AH92" s="62"/>
      <c r="AI92" s="60">
        <f>AJ92+AQ92+AT92</f>
        <v>100709847349.64999</v>
      </c>
      <c r="AJ92" s="61">
        <f>SUM(AK92:AP92)</f>
        <v>100709847349.64999</v>
      </c>
      <c r="AK92" s="62">
        <v>165098257.40000001</v>
      </c>
      <c r="AL92" s="11"/>
      <c r="AM92" s="11"/>
      <c r="AN92" s="62">
        <v>238549298.31999999</v>
      </c>
      <c r="AO92" s="62">
        <v>100306199793.92999</v>
      </c>
      <c r="AP92" s="11"/>
      <c r="AQ92" s="61">
        <f>SUM(AR92:AS92)</f>
        <v>0</v>
      </c>
      <c r="AR92" s="11"/>
      <c r="AS92" s="11"/>
      <c r="AT92" s="61">
        <f>SUM(AU92)</f>
        <v>0</v>
      </c>
      <c r="AU92" s="11"/>
      <c r="AV92" s="60">
        <f>AW92+AZ92</f>
        <v>2836908874261.7202</v>
      </c>
      <c r="AW92" s="61">
        <f>SUM(AX92:AY92)</f>
        <v>2836908874261.7202</v>
      </c>
      <c r="AX92" s="62">
        <v>2836908874261.7202</v>
      </c>
      <c r="AY92" s="11"/>
      <c r="AZ92" s="61">
        <f>SUM(BA92)</f>
        <v>0</v>
      </c>
      <c r="BA92" s="11"/>
      <c r="BB92" s="63">
        <f>E92-(AI92+AV92)</f>
        <v>0</v>
      </c>
    </row>
    <row r="93" spans="1:54" ht="30" x14ac:dyDescent="0.25">
      <c r="A93" s="58" t="s">
        <v>227</v>
      </c>
      <c r="B93" s="58" t="s">
        <v>1157</v>
      </c>
      <c r="C93" s="59" t="s">
        <v>1152</v>
      </c>
      <c r="D93" s="59" t="s">
        <v>1200</v>
      </c>
      <c r="E93" s="60">
        <f>F93+O93+R93+Z93+AB93+AG93</f>
        <v>9058798239794.0898</v>
      </c>
      <c r="F93" s="61">
        <f>SUM(G93:N93)</f>
        <v>760878316469.06006</v>
      </c>
      <c r="G93" s="62">
        <v>432451382482.59003</v>
      </c>
      <c r="H93" s="11"/>
      <c r="I93" s="62">
        <v>51260527586.959999</v>
      </c>
      <c r="J93" s="11"/>
      <c r="K93" s="11"/>
      <c r="L93" s="62">
        <v>661979657.15999997</v>
      </c>
      <c r="M93" s="62">
        <v>276504426742.34998</v>
      </c>
      <c r="N93" s="11"/>
      <c r="O93" s="61">
        <f>SUM(P93:Q93)</f>
        <v>418238060504.67004</v>
      </c>
      <c r="P93" s="62">
        <v>17411608221.59</v>
      </c>
      <c r="Q93" s="62">
        <v>400826452283.08002</v>
      </c>
      <c r="R93" s="61">
        <f>SUM(S93:Y93)</f>
        <v>6563955091027.6719</v>
      </c>
      <c r="S93" s="62">
        <v>746820630097.46997</v>
      </c>
      <c r="T93" s="62">
        <v>1667913033378.6001</v>
      </c>
      <c r="U93" s="62">
        <v>1720231317702.2</v>
      </c>
      <c r="V93" s="62">
        <v>7727796254785.2002</v>
      </c>
      <c r="W93" s="62">
        <v>466335510863.40002</v>
      </c>
      <c r="X93" s="62">
        <v>94622912486.720001</v>
      </c>
      <c r="Y93" s="62">
        <v>-5859764568285.9199</v>
      </c>
      <c r="Z93" s="61">
        <f>SUM(AA93)</f>
        <v>0</v>
      </c>
      <c r="AA93" s="11"/>
      <c r="AB93" s="61">
        <f>SUM(AC93:AF93)</f>
        <v>1315726771792.687</v>
      </c>
      <c r="AC93" s="62">
        <v>120562000</v>
      </c>
      <c r="AD93" s="62">
        <v>397742089055</v>
      </c>
      <c r="AE93" s="62">
        <v>2706360466.2769995</v>
      </c>
      <c r="AF93" s="62">
        <v>915157760271.41003</v>
      </c>
      <c r="AG93" s="61">
        <f>SUM(AH93)</f>
        <v>0</v>
      </c>
      <c r="AH93" s="62"/>
      <c r="AI93" s="60">
        <f>AJ93+AQ93+AT93</f>
        <v>389279172269.92004</v>
      </c>
      <c r="AJ93" s="61">
        <f>SUM(AK93:AP93)</f>
        <v>389279172269.92004</v>
      </c>
      <c r="AK93" s="11"/>
      <c r="AL93" s="11"/>
      <c r="AM93" s="11"/>
      <c r="AN93" s="11"/>
      <c r="AO93" s="62">
        <v>244663792361.66</v>
      </c>
      <c r="AP93" s="62">
        <v>144615379908.26001</v>
      </c>
      <c r="AQ93" s="61">
        <f>SUM(AR93:AS93)</f>
        <v>0</v>
      </c>
      <c r="AR93" s="11"/>
      <c r="AS93" s="11"/>
      <c r="AT93" s="61">
        <f>SUM(AU93)</f>
        <v>0</v>
      </c>
      <c r="AU93" s="11"/>
      <c r="AV93" s="60">
        <f>AW93+AZ93</f>
        <v>8669519067524.0996</v>
      </c>
      <c r="AW93" s="61">
        <f>SUM(AX93:AY93)</f>
        <v>8669519067524.0996</v>
      </c>
      <c r="AX93" s="62">
        <v>8669519067524.0996</v>
      </c>
      <c r="AY93" s="11"/>
      <c r="AZ93" s="61">
        <f>SUM(BA93)</f>
        <v>0</v>
      </c>
      <c r="BA93" s="11"/>
      <c r="BB93" s="63">
        <f>E93-(AI93+AV93)</f>
        <v>7.03125E-2</v>
      </c>
    </row>
    <row r="94" spans="1:54" ht="45" x14ac:dyDescent="0.25">
      <c r="A94" s="58" t="s">
        <v>228</v>
      </c>
      <c r="B94" s="58" t="s">
        <v>229</v>
      </c>
      <c r="C94" s="59" t="s">
        <v>1152</v>
      </c>
      <c r="D94" s="59" t="s">
        <v>1199</v>
      </c>
      <c r="E94" s="60">
        <f>F94+O94+R94+Z94+AB94+AG94</f>
        <v>481895176052.60992</v>
      </c>
      <c r="F94" s="61">
        <f>SUM(G94:N94)</f>
        <v>75608909061.619995</v>
      </c>
      <c r="G94" s="62">
        <v>53956060541.199997</v>
      </c>
      <c r="H94" s="11"/>
      <c r="I94" s="62">
        <v>14984626349.34</v>
      </c>
      <c r="J94" s="11"/>
      <c r="K94" s="11"/>
      <c r="L94" s="62">
        <v>11666666.699999999</v>
      </c>
      <c r="M94" s="62">
        <v>6656555504.3800001</v>
      </c>
      <c r="N94" s="11"/>
      <c r="O94" s="61">
        <f>SUM(P94:Q94)</f>
        <v>4103331331.79</v>
      </c>
      <c r="P94" s="11"/>
      <c r="Q94" s="62">
        <v>4103331331.79</v>
      </c>
      <c r="R94" s="61">
        <f>SUM(S94:Y94)</f>
        <v>345661468213.59998</v>
      </c>
      <c r="S94" s="62">
        <v>250950000</v>
      </c>
      <c r="T94" s="62">
        <v>52074021972.799995</v>
      </c>
      <c r="U94" s="62">
        <v>46649472820.419998</v>
      </c>
      <c r="V94" s="62">
        <v>41227647365.209999</v>
      </c>
      <c r="W94" s="62">
        <v>6043521732.8699999</v>
      </c>
      <c r="X94" s="62">
        <v>1978858664</v>
      </c>
      <c r="Y94" s="62">
        <v>197436995658.30002</v>
      </c>
      <c r="Z94" s="61">
        <f>SUM(AA94)</f>
        <v>0</v>
      </c>
      <c r="AA94" s="11"/>
      <c r="AB94" s="61">
        <f>SUM(AC94:AF94)</f>
        <v>56521467445.599998</v>
      </c>
      <c r="AC94" s="11"/>
      <c r="AD94" s="11"/>
      <c r="AE94" s="62">
        <v>1257220771.1499999</v>
      </c>
      <c r="AF94" s="62">
        <v>55264246674.449997</v>
      </c>
      <c r="AG94" s="61">
        <f>SUM(AH94)</f>
        <v>0</v>
      </c>
      <c r="AH94" s="62"/>
      <c r="AI94" s="60">
        <f>AJ94+AQ94+AT94</f>
        <v>114606365501.64001</v>
      </c>
      <c r="AJ94" s="61">
        <f>SUM(AK94:AP94)</f>
        <v>114606365501.64001</v>
      </c>
      <c r="AK94" s="62">
        <v>44473621301</v>
      </c>
      <c r="AL94" s="11"/>
      <c r="AM94" s="11"/>
      <c r="AN94" s="62">
        <v>1884870979.6300001</v>
      </c>
      <c r="AO94" s="62">
        <v>40279511674.660004</v>
      </c>
      <c r="AP94" s="62">
        <v>27968361546.349998</v>
      </c>
      <c r="AQ94" s="61">
        <f>SUM(AR94:AS94)</f>
        <v>0</v>
      </c>
      <c r="AR94" s="11"/>
      <c r="AS94" s="11"/>
      <c r="AT94" s="61">
        <f>SUM(AU94)</f>
        <v>0</v>
      </c>
      <c r="AU94" s="11"/>
      <c r="AV94" s="60">
        <f>AW94+AZ94</f>
        <v>1553350619391.1699</v>
      </c>
      <c r="AW94" s="61">
        <f>SUM(AX94:AY94)</f>
        <v>1553350619391.1699</v>
      </c>
      <c r="AX94" s="62">
        <v>1551012482991.3499</v>
      </c>
      <c r="AY94" s="62">
        <v>2338136399.8200002</v>
      </c>
      <c r="AZ94" s="61">
        <f>SUM(BA94)</f>
        <v>0</v>
      </c>
      <c r="BA94" s="62"/>
      <c r="BB94" s="63">
        <f>E94-(AI94+AV94)</f>
        <v>-1186061808840.2002</v>
      </c>
    </row>
    <row r="95" spans="1:54" ht="30" x14ac:dyDescent="0.25">
      <c r="A95" s="58" t="s">
        <v>230</v>
      </c>
      <c r="B95" s="58" t="s">
        <v>231</v>
      </c>
      <c r="C95" s="59" t="s">
        <v>1152</v>
      </c>
      <c r="D95" s="59" t="s">
        <v>1199</v>
      </c>
      <c r="E95" s="60">
        <f>F95+O95+R95+Z95+AB95+AG95</f>
        <v>1754979053356.3618</v>
      </c>
      <c r="F95" s="61">
        <f>SUM(G95:N95)</f>
        <v>57508167947.021996</v>
      </c>
      <c r="G95" s="62">
        <v>5950888139.2319994</v>
      </c>
      <c r="H95" s="11"/>
      <c r="I95" s="62">
        <v>23393658641.649994</v>
      </c>
      <c r="J95" s="11"/>
      <c r="K95" s="11"/>
      <c r="L95" s="62">
        <v>204448523.99000001</v>
      </c>
      <c r="M95" s="62">
        <v>27959172642.150002</v>
      </c>
      <c r="N95" s="11"/>
      <c r="O95" s="61">
        <f>SUM(P95:Q95)</f>
        <v>88527640133.580002</v>
      </c>
      <c r="P95" s="11"/>
      <c r="Q95" s="62">
        <v>88527640133.580002</v>
      </c>
      <c r="R95" s="61">
        <f>SUM(S95:Y95)</f>
        <v>1576782968734.2197</v>
      </c>
      <c r="S95" s="62">
        <v>148031675806.67001</v>
      </c>
      <c r="T95" s="62">
        <v>528499914932.31</v>
      </c>
      <c r="U95" s="62">
        <v>798420767713.76001</v>
      </c>
      <c r="V95" s="62">
        <v>1484270934780.8899</v>
      </c>
      <c r="W95" s="62">
        <v>24030963315.860001</v>
      </c>
      <c r="X95" s="62">
        <v>35982456852</v>
      </c>
      <c r="Y95" s="62">
        <v>-1442453744667.27</v>
      </c>
      <c r="Z95" s="61">
        <f>SUM(AA95)</f>
        <v>0</v>
      </c>
      <c r="AA95" s="11"/>
      <c r="AB95" s="61">
        <f>SUM(AC95:AF95)</f>
        <v>32160276541.540001</v>
      </c>
      <c r="AC95" s="11"/>
      <c r="AD95" s="62">
        <v>5818856759</v>
      </c>
      <c r="AE95" s="62">
        <v>4499263474.21</v>
      </c>
      <c r="AF95" s="62">
        <v>21842156308.330002</v>
      </c>
      <c r="AG95" s="61">
        <f>SUM(AH95)</f>
        <v>0</v>
      </c>
      <c r="AH95" s="62"/>
      <c r="AI95" s="60">
        <f>AJ95+AQ95+AT95</f>
        <v>107312324860.87</v>
      </c>
      <c r="AJ95" s="61">
        <f>SUM(AK95:AP95)</f>
        <v>107312324860.87</v>
      </c>
      <c r="AK95" s="62">
        <v>132809439.27</v>
      </c>
      <c r="AL95" s="11"/>
      <c r="AM95" s="11"/>
      <c r="AN95" s="62">
        <v>862951132</v>
      </c>
      <c r="AO95" s="62">
        <v>63328242554.599998</v>
      </c>
      <c r="AP95" s="62">
        <v>42988321735</v>
      </c>
      <c r="AQ95" s="61">
        <f>SUM(AR95:AS95)</f>
        <v>0</v>
      </c>
      <c r="AR95" s="11"/>
      <c r="AS95" s="11"/>
      <c r="AT95" s="61">
        <f>SUM(AU95)</f>
        <v>0</v>
      </c>
      <c r="AU95" s="11"/>
      <c r="AV95" s="60">
        <f>AW95+AZ95</f>
        <v>1647666728495.49</v>
      </c>
      <c r="AW95" s="61">
        <f>SUM(AX95:AY95)</f>
        <v>1647666728495.49</v>
      </c>
      <c r="AX95" s="62">
        <v>1647666728495.49</v>
      </c>
      <c r="AY95" s="11"/>
      <c r="AZ95" s="61">
        <f>SUM(BA95)</f>
        <v>0</v>
      </c>
      <c r="BA95" s="11"/>
      <c r="BB95" s="63">
        <f>E95-(AI95+AV95)</f>
        <v>1.953125E-3</v>
      </c>
    </row>
    <row r="96" spans="1:54" ht="30" x14ac:dyDescent="0.25">
      <c r="A96" s="58" t="s">
        <v>232</v>
      </c>
      <c r="B96" s="58" t="s">
        <v>233</v>
      </c>
      <c r="C96" s="59" t="s">
        <v>1152</v>
      </c>
      <c r="D96" s="59" t="s">
        <v>1199</v>
      </c>
      <c r="E96" s="60">
        <f>F96+O96+R96+Z96+AB96+AG96</f>
        <v>1687884021946.3694</v>
      </c>
      <c r="F96" s="61">
        <f>SUM(G96:N96)</f>
        <v>71029766869.389999</v>
      </c>
      <c r="G96" s="62">
        <v>35693127478.209999</v>
      </c>
      <c r="H96" s="11"/>
      <c r="I96" s="62">
        <v>26216747588.080002</v>
      </c>
      <c r="J96" s="11"/>
      <c r="K96" s="11"/>
      <c r="L96" s="62">
        <v>675527184.10000002</v>
      </c>
      <c r="M96" s="62">
        <v>8444364619</v>
      </c>
      <c r="N96" s="11"/>
      <c r="O96" s="61">
        <f>SUM(P96:Q96)</f>
        <v>167370162805.57001</v>
      </c>
      <c r="P96" s="62">
        <v>2301688097.5700002</v>
      </c>
      <c r="Q96" s="62">
        <v>165068474708</v>
      </c>
      <c r="R96" s="61">
        <f>SUM(S96:Y96)</f>
        <v>1440298325965.6194</v>
      </c>
      <c r="S96" s="62">
        <v>123497285782</v>
      </c>
      <c r="T96" s="62">
        <v>407635333468.28998</v>
      </c>
      <c r="U96" s="62">
        <v>681195783548.08997</v>
      </c>
      <c r="V96" s="62">
        <v>1413245873440.8</v>
      </c>
      <c r="W96" s="62">
        <v>16618179119.34</v>
      </c>
      <c r="X96" s="62">
        <v>20139789596.400002</v>
      </c>
      <c r="Y96" s="62">
        <v>-1222033918989.3</v>
      </c>
      <c r="Z96" s="61">
        <f>SUM(AA96)</f>
        <v>0</v>
      </c>
      <c r="AA96" s="11"/>
      <c r="AB96" s="61">
        <f>SUM(AC96:AF96)</f>
        <v>9185766305.7900009</v>
      </c>
      <c r="AC96" s="11"/>
      <c r="AD96" s="11"/>
      <c r="AE96" s="62">
        <v>587593046</v>
      </c>
      <c r="AF96" s="62">
        <v>8598173259.7900009</v>
      </c>
      <c r="AG96" s="61">
        <f>SUM(AH96)</f>
        <v>0</v>
      </c>
      <c r="AH96" s="62"/>
      <c r="AI96" s="60">
        <f>AJ96+AQ96+AT96</f>
        <v>12889381653</v>
      </c>
      <c r="AJ96" s="61">
        <f>SUM(AK96:AP96)</f>
        <v>12889381653</v>
      </c>
      <c r="AK96" s="11"/>
      <c r="AL96" s="11"/>
      <c r="AM96" s="11"/>
      <c r="AN96" s="62">
        <v>25597492</v>
      </c>
      <c r="AO96" s="62">
        <v>640713496</v>
      </c>
      <c r="AP96" s="62">
        <v>12223070665</v>
      </c>
      <c r="AQ96" s="61">
        <f>SUM(AR96:AS96)</f>
        <v>0</v>
      </c>
      <c r="AR96" s="11"/>
      <c r="AS96" s="11"/>
      <c r="AT96" s="61">
        <f>SUM(AU96)</f>
        <v>0</v>
      </c>
      <c r="AU96" s="11"/>
      <c r="AV96" s="60">
        <f>AW96+AZ96</f>
        <v>1674994640293.4004</v>
      </c>
      <c r="AW96" s="61">
        <f>SUM(AX96:AY96)</f>
        <v>1674994640293.4004</v>
      </c>
      <c r="AX96" s="62">
        <v>1674994640293.4004</v>
      </c>
      <c r="AY96" s="11"/>
      <c r="AZ96" s="61">
        <f>SUM(BA96)</f>
        <v>0</v>
      </c>
      <c r="BA96" s="11"/>
      <c r="BB96" s="63">
        <f>E96-(AI96+AV96)</f>
        <v>-3.1005859375E-2</v>
      </c>
    </row>
    <row r="97" spans="1:54" ht="45" x14ac:dyDescent="0.25">
      <c r="A97" s="58" t="s">
        <v>234</v>
      </c>
      <c r="B97" s="58" t="s">
        <v>235</v>
      </c>
      <c r="C97" s="59" t="s">
        <v>1152</v>
      </c>
      <c r="D97" s="59" t="s">
        <v>1199</v>
      </c>
      <c r="E97" s="60">
        <f>F97+O97+R97+Z97+AB97+AG97</f>
        <v>2270812864942.041</v>
      </c>
      <c r="F97" s="61">
        <f>SUM(G97:N97)</f>
        <v>97384728552.360992</v>
      </c>
      <c r="G97" s="62">
        <v>64614527305.102989</v>
      </c>
      <c r="H97" s="11"/>
      <c r="I97" s="62">
        <v>26261142904.417995</v>
      </c>
      <c r="J97" s="11"/>
      <c r="K97" s="11"/>
      <c r="L97" s="62">
        <v>845322935.01999998</v>
      </c>
      <c r="M97" s="62">
        <v>5663735407.8199997</v>
      </c>
      <c r="N97" s="11"/>
      <c r="O97" s="61">
        <f>SUM(P97:Q97)</f>
        <v>55911508610.980003</v>
      </c>
      <c r="P97" s="62">
        <v>139588041.75</v>
      </c>
      <c r="Q97" s="62">
        <v>55771920569.230003</v>
      </c>
      <c r="R97" s="61">
        <f>SUM(S97:Y97)</f>
        <v>2079160775183.28</v>
      </c>
      <c r="S97" s="62">
        <v>81484483285</v>
      </c>
      <c r="T97" s="62">
        <v>514767994896.27002</v>
      </c>
      <c r="U97" s="62">
        <v>892908194978.83997</v>
      </c>
      <c r="V97" s="62">
        <v>2034078115337.3501</v>
      </c>
      <c r="W97" s="62">
        <v>73787231419</v>
      </c>
      <c r="X97" s="62">
        <v>171562857278.10001</v>
      </c>
      <c r="Y97" s="62">
        <v>-1689428102011.28</v>
      </c>
      <c r="Z97" s="61">
        <f>SUM(AA97)</f>
        <v>0</v>
      </c>
      <c r="AA97" s="11"/>
      <c r="AB97" s="61">
        <f>SUM(AC97:AF97)</f>
        <v>38355852595.419998</v>
      </c>
      <c r="AC97" s="11"/>
      <c r="AD97" s="11"/>
      <c r="AE97" s="62">
        <v>498147930</v>
      </c>
      <c r="AF97" s="62">
        <v>37857704665.419998</v>
      </c>
      <c r="AG97" s="61">
        <f>SUM(AH97)</f>
        <v>0</v>
      </c>
      <c r="AH97" s="62"/>
      <c r="AI97" s="60">
        <f>AJ97+AQ97+AT97</f>
        <v>107221782703.78</v>
      </c>
      <c r="AJ97" s="61">
        <f>SUM(AK97:AP97)</f>
        <v>85908602952.779999</v>
      </c>
      <c r="AK97" s="62">
        <v>100875925</v>
      </c>
      <c r="AL97" s="11"/>
      <c r="AM97" s="11"/>
      <c r="AN97" s="62">
        <v>347560440.24000001</v>
      </c>
      <c r="AO97" s="62">
        <v>8829032169.3199997</v>
      </c>
      <c r="AP97" s="62">
        <v>76631134418.220001</v>
      </c>
      <c r="AQ97" s="61">
        <f>SUM(AR97:AS97)</f>
        <v>21313179751</v>
      </c>
      <c r="AR97" s="62">
        <v>21313179751</v>
      </c>
      <c r="AS97" s="11"/>
      <c r="AT97" s="61">
        <f>SUM(AU97)</f>
        <v>0</v>
      </c>
      <c r="AU97" s="11"/>
      <c r="AV97" s="60">
        <f>AW97+AZ97</f>
        <v>2163591082238.26</v>
      </c>
      <c r="AW97" s="61">
        <f>SUM(AX97:AY97)</f>
        <v>2163591082238.26</v>
      </c>
      <c r="AX97" s="62">
        <v>2163591082238.26</v>
      </c>
      <c r="AY97" s="11"/>
      <c r="AZ97" s="61">
        <f>SUM(BA97)</f>
        <v>0</v>
      </c>
      <c r="BA97" s="11"/>
      <c r="BB97" s="63">
        <f>E97-(AI97+AV97)</f>
        <v>0</v>
      </c>
    </row>
    <row r="98" spans="1:54" ht="45" x14ac:dyDescent="0.25">
      <c r="A98" s="58" t="s">
        <v>236</v>
      </c>
      <c r="B98" s="58" t="s">
        <v>237</v>
      </c>
      <c r="C98" s="59" t="s">
        <v>1150</v>
      </c>
      <c r="D98" s="59" t="s">
        <v>1199</v>
      </c>
      <c r="E98" s="60">
        <f>F98+O98+R98+Z98+AB98+AG98</f>
        <v>2441303166443.4399</v>
      </c>
      <c r="F98" s="61">
        <f>SUM(G98:N98)</f>
        <v>81472282328.299988</v>
      </c>
      <c r="G98" s="62">
        <v>26575908194.219997</v>
      </c>
      <c r="H98" s="11"/>
      <c r="I98" s="62">
        <v>20703622661.499996</v>
      </c>
      <c r="J98" s="11"/>
      <c r="K98" s="11"/>
      <c r="L98" s="62">
        <v>422370281.83999997</v>
      </c>
      <c r="M98" s="62">
        <v>33770381190.740002</v>
      </c>
      <c r="N98" s="11"/>
      <c r="O98" s="61">
        <f>SUM(P98:Q98)</f>
        <v>97720013860</v>
      </c>
      <c r="P98" s="11"/>
      <c r="Q98" s="62">
        <v>97720013860</v>
      </c>
      <c r="R98" s="61">
        <f>SUM(S98:Y98)</f>
        <v>2120769072879.9302</v>
      </c>
      <c r="S98" s="62">
        <v>170044439040.32999</v>
      </c>
      <c r="T98" s="62">
        <v>663134210777.30005</v>
      </c>
      <c r="U98" s="62">
        <v>833655428355.65002</v>
      </c>
      <c r="V98" s="62">
        <v>2481516876993.1704</v>
      </c>
      <c r="W98" s="62">
        <v>70588930942.729996</v>
      </c>
      <c r="X98" s="62">
        <v>9861505383</v>
      </c>
      <c r="Y98" s="62">
        <v>-2108032318612.25</v>
      </c>
      <c r="Z98" s="61">
        <f>SUM(AA98)</f>
        <v>0</v>
      </c>
      <c r="AA98" s="11"/>
      <c r="AB98" s="61">
        <f>SUM(AC98:AF98)</f>
        <v>141341797375.20999</v>
      </c>
      <c r="AC98" s="62">
        <v>3896028780.1300001</v>
      </c>
      <c r="AD98" s="11"/>
      <c r="AE98" s="62">
        <v>207462500</v>
      </c>
      <c r="AF98" s="62">
        <v>137238306095.08</v>
      </c>
      <c r="AG98" s="61">
        <f>SUM(AH98)</f>
        <v>0</v>
      </c>
      <c r="AH98" s="62"/>
      <c r="AI98" s="60">
        <f>AJ98+AQ98+AT98</f>
        <v>5458837151</v>
      </c>
      <c r="AJ98" s="61">
        <f>SUM(AK98:AP98)</f>
        <v>5458837151</v>
      </c>
      <c r="AK98" s="62">
        <v>2969330</v>
      </c>
      <c r="AL98" s="11"/>
      <c r="AM98" s="11"/>
      <c r="AN98" s="62">
        <v>161096175</v>
      </c>
      <c r="AO98" s="62">
        <v>5294771646</v>
      </c>
      <c r="AP98" s="11"/>
      <c r="AQ98" s="61">
        <f>SUM(AR98:AS98)</f>
        <v>0</v>
      </c>
      <c r="AR98" s="11"/>
      <c r="AS98" s="11"/>
      <c r="AT98" s="61">
        <f>SUM(AU98)</f>
        <v>0</v>
      </c>
      <c r="AU98" s="11"/>
      <c r="AV98" s="60">
        <f>AW98+AZ98</f>
        <v>2435844329292.3999</v>
      </c>
      <c r="AW98" s="61">
        <f>SUM(AX98:AY98)</f>
        <v>2435844329292.3999</v>
      </c>
      <c r="AX98" s="62">
        <v>2435844329292.3999</v>
      </c>
      <c r="AY98" s="11"/>
      <c r="AZ98" s="61">
        <f>SUM(BA98)</f>
        <v>0</v>
      </c>
      <c r="BA98" s="11"/>
      <c r="BB98" s="63">
        <f>E98-(AI98+AV98)</f>
        <v>4.00390625E-2</v>
      </c>
    </row>
    <row r="99" spans="1:54" ht="45" x14ac:dyDescent="0.25">
      <c r="A99" s="58" t="s">
        <v>238</v>
      </c>
      <c r="B99" s="58" t="s">
        <v>239</v>
      </c>
      <c r="C99" s="59" t="s">
        <v>1152</v>
      </c>
      <c r="D99" s="59" t="s">
        <v>1200</v>
      </c>
      <c r="E99" s="60">
        <f>F99+O99+R99+Z99+AB99+AG99</f>
        <v>340835634479.26001</v>
      </c>
      <c r="F99" s="61">
        <f>SUM(G99:N99)</f>
        <v>74705030045.690002</v>
      </c>
      <c r="G99" s="62">
        <v>36473887327.190002</v>
      </c>
      <c r="H99" s="11"/>
      <c r="I99" s="62">
        <v>37083381499.279999</v>
      </c>
      <c r="J99" s="11"/>
      <c r="K99" s="11"/>
      <c r="L99" s="62">
        <v>48504846.420000002</v>
      </c>
      <c r="M99" s="62">
        <v>1099256372.8</v>
      </c>
      <c r="N99" s="11"/>
      <c r="O99" s="61">
        <f>SUM(P99:Q99)</f>
        <v>14469412953.65</v>
      </c>
      <c r="P99" s="11"/>
      <c r="Q99" s="62">
        <v>14469412953.65</v>
      </c>
      <c r="R99" s="61">
        <f>SUM(S99:Y99)</f>
        <v>241472107808.12003</v>
      </c>
      <c r="S99" s="62">
        <v>811259207</v>
      </c>
      <c r="T99" s="62">
        <v>34549885488</v>
      </c>
      <c r="U99" s="62">
        <v>32855520505.279999</v>
      </c>
      <c r="V99" s="62">
        <v>113256571850.11</v>
      </c>
      <c r="W99" s="62">
        <v>8493825591</v>
      </c>
      <c r="X99" s="62">
        <v>2606902336</v>
      </c>
      <c r="Y99" s="62">
        <v>48898142830.730011</v>
      </c>
      <c r="Z99" s="61">
        <f>SUM(AA99)</f>
        <v>0</v>
      </c>
      <c r="AA99" s="11"/>
      <c r="AB99" s="61">
        <f>SUM(AC99:AF99)</f>
        <v>10189083671.799999</v>
      </c>
      <c r="AC99" s="11"/>
      <c r="AD99" s="11"/>
      <c r="AE99" s="62">
        <v>834684000</v>
      </c>
      <c r="AF99" s="62">
        <v>9354399671.7999992</v>
      </c>
      <c r="AG99" s="61">
        <f>SUM(AH99)</f>
        <v>0</v>
      </c>
      <c r="AH99" s="62"/>
      <c r="AI99" s="60">
        <f>AJ99+AQ99+AT99</f>
        <v>40227831613.970001</v>
      </c>
      <c r="AJ99" s="61">
        <f>SUM(AK99:AP99)</f>
        <v>40227831613.970001</v>
      </c>
      <c r="AK99" s="62">
        <v>33519196112</v>
      </c>
      <c r="AL99" s="11"/>
      <c r="AM99" s="11"/>
      <c r="AN99" s="62">
        <v>92275416.670000002</v>
      </c>
      <c r="AO99" s="62">
        <v>6616360085.3000002</v>
      </c>
      <c r="AP99" s="11"/>
      <c r="AQ99" s="61">
        <f>SUM(AR99:AS99)</f>
        <v>0</v>
      </c>
      <c r="AR99" s="11"/>
      <c r="AS99" s="11"/>
      <c r="AT99" s="61">
        <f>SUM(AU99)</f>
        <v>0</v>
      </c>
      <c r="AU99" s="11"/>
      <c r="AV99" s="60">
        <f>AW99+AZ99</f>
        <v>113209386440.41</v>
      </c>
      <c r="AW99" s="61">
        <f>SUM(AX99:AY99)</f>
        <v>113209386440.41</v>
      </c>
      <c r="AX99" s="62">
        <v>43548365857.220001</v>
      </c>
      <c r="AY99" s="62">
        <v>69661020583.190002</v>
      </c>
      <c r="AZ99" s="61">
        <f>SUM(BA99)</f>
        <v>0</v>
      </c>
      <c r="BA99" s="62"/>
      <c r="BB99" s="63">
        <f>E99-(AI99+AV99)</f>
        <v>187398416424.88</v>
      </c>
    </row>
    <row r="100" spans="1:54" ht="60" x14ac:dyDescent="0.25">
      <c r="A100" s="58" t="s">
        <v>240</v>
      </c>
      <c r="B100" s="58" t="s">
        <v>241</v>
      </c>
      <c r="C100" s="59" t="s">
        <v>1152</v>
      </c>
      <c r="D100" s="59" t="s">
        <v>1199</v>
      </c>
      <c r="E100" s="60">
        <f>F100+O100+R100+Z100+AB100+AG100</f>
        <v>4350534540441.001</v>
      </c>
      <c r="F100" s="61">
        <f>SUM(G100:N100)</f>
        <v>275747003560.38</v>
      </c>
      <c r="G100" s="62">
        <v>237415647426.13</v>
      </c>
      <c r="H100" s="11"/>
      <c r="I100" s="62">
        <v>18518017801.369999</v>
      </c>
      <c r="J100" s="11"/>
      <c r="K100" s="11"/>
      <c r="L100" s="62">
        <v>477897860.51999998</v>
      </c>
      <c r="M100" s="62">
        <v>19335440472.360001</v>
      </c>
      <c r="N100" s="11"/>
      <c r="O100" s="61">
        <f>SUM(P100:Q100)</f>
        <v>143862711923.35001</v>
      </c>
      <c r="P100" s="11"/>
      <c r="Q100" s="62">
        <v>143862711923.35001</v>
      </c>
      <c r="R100" s="61">
        <f>SUM(S100:Y100)</f>
        <v>3893316148071.1011</v>
      </c>
      <c r="S100" s="62">
        <v>162884266784.17001</v>
      </c>
      <c r="T100" s="62">
        <v>391841889398.85999</v>
      </c>
      <c r="U100" s="62">
        <v>1064673227571.24</v>
      </c>
      <c r="V100" s="62">
        <v>3815642302926.7002</v>
      </c>
      <c r="W100" s="62">
        <v>24811719594.029999</v>
      </c>
      <c r="X100" s="62">
        <v>33455733029</v>
      </c>
      <c r="Y100" s="62">
        <v>-1599992991232.8999</v>
      </c>
      <c r="Z100" s="61">
        <f>SUM(AA100)</f>
        <v>0</v>
      </c>
      <c r="AA100" s="11"/>
      <c r="AB100" s="61">
        <f>SUM(AC100:AF100)</f>
        <v>37608676886.169998</v>
      </c>
      <c r="AC100" s="11"/>
      <c r="AD100" s="11"/>
      <c r="AE100" s="62">
        <v>534322827</v>
      </c>
      <c r="AF100" s="62">
        <v>37074354059.169998</v>
      </c>
      <c r="AG100" s="61">
        <f>SUM(AH100)</f>
        <v>0</v>
      </c>
      <c r="AH100" s="62"/>
      <c r="AI100" s="60">
        <f>AJ100+AQ100+AT100</f>
        <v>18533782485.419998</v>
      </c>
      <c r="AJ100" s="61">
        <f>SUM(AK100:AP100)</f>
        <v>18533782485.419998</v>
      </c>
      <c r="AK100" s="62">
        <v>24001572</v>
      </c>
      <c r="AL100" s="11"/>
      <c r="AM100" s="11"/>
      <c r="AN100" s="62">
        <v>464832587</v>
      </c>
      <c r="AO100" s="62">
        <v>18044948326.419998</v>
      </c>
      <c r="AP100" s="11"/>
      <c r="AQ100" s="61">
        <f>SUM(AR100:AS100)</f>
        <v>0</v>
      </c>
      <c r="AR100" s="11"/>
      <c r="AS100" s="11"/>
      <c r="AT100" s="61">
        <f>SUM(AU100)</f>
        <v>0</v>
      </c>
      <c r="AU100" s="11"/>
      <c r="AV100" s="60">
        <f>AW100+AZ100</f>
        <v>4332000757955.5801</v>
      </c>
      <c r="AW100" s="61">
        <f>SUM(AX100:AY100)</f>
        <v>4332000757955.5801</v>
      </c>
      <c r="AX100" s="62">
        <v>4332000757955.5801</v>
      </c>
      <c r="AY100" s="11"/>
      <c r="AZ100" s="61">
        <f>SUM(BA100)</f>
        <v>0</v>
      </c>
      <c r="BA100" s="11"/>
      <c r="BB100" s="63">
        <f>E100-(AI100+AV100)</f>
        <v>0</v>
      </c>
    </row>
    <row r="101" spans="1:54" ht="60" x14ac:dyDescent="0.25">
      <c r="A101" s="58" t="s">
        <v>242</v>
      </c>
      <c r="B101" s="58" t="s">
        <v>243</v>
      </c>
      <c r="C101" s="59" t="s">
        <v>1152</v>
      </c>
      <c r="D101" s="59" t="s">
        <v>1200</v>
      </c>
      <c r="E101" s="60">
        <f>F101+O101+R101+Z101+AB101+AG101</f>
        <v>2105115398002.9106</v>
      </c>
      <c r="F101" s="61">
        <f>SUM(G101:N101)</f>
        <v>81461026695.679993</v>
      </c>
      <c r="G101" s="62">
        <v>38330337070.440002</v>
      </c>
      <c r="H101" s="11"/>
      <c r="I101" s="62">
        <v>29068148701.779999</v>
      </c>
      <c r="J101" s="11"/>
      <c r="K101" s="11"/>
      <c r="L101" s="62">
        <v>247551747.84</v>
      </c>
      <c r="M101" s="62">
        <v>13814989175.620001</v>
      </c>
      <c r="N101" s="11"/>
      <c r="O101" s="61">
        <f>SUM(P101:Q101)</f>
        <v>46014357000</v>
      </c>
      <c r="P101" s="11"/>
      <c r="Q101" s="62">
        <v>46014357000</v>
      </c>
      <c r="R101" s="61">
        <f>SUM(S101:Y101)</f>
        <v>1884410850092.0107</v>
      </c>
      <c r="S101" s="62">
        <v>26023325856.279999</v>
      </c>
      <c r="T101" s="62">
        <v>407505117601.39001</v>
      </c>
      <c r="U101" s="62">
        <v>703198595324.32996</v>
      </c>
      <c r="V101" s="62">
        <v>3120506271939.0703</v>
      </c>
      <c r="W101" s="62">
        <v>14373249017</v>
      </c>
      <c r="X101" s="62">
        <v>21714082359.73</v>
      </c>
      <c r="Y101" s="62">
        <v>-2408909792005.7896</v>
      </c>
      <c r="Z101" s="61">
        <f>SUM(AA101)</f>
        <v>0</v>
      </c>
      <c r="AA101" s="11"/>
      <c r="AB101" s="61">
        <f>SUM(AC101:AF101)</f>
        <v>93229164215.220001</v>
      </c>
      <c r="AC101" s="11"/>
      <c r="AD101" s="11"/>
      <c r="AE101" s="62">
        <v>607857200</v>
      </c>
      <c r="AF101" s="62">
        <v>92621307015.220001</v>
      </c>
      <c r="AG101" s="61">
        <f>SUM(AH101)</f>
        <v>0</v>
      </c>
      <c r="AH101" s="62"/>
      <c r="AI101" s="60">
        <f>AJ101+AQ101+AT101</f>
        <v>3964367583.4899998</v>
      </c>
      <c r="AJ101" s="61">
        <f>SUM(AK101:AP101)</f>
        <v>3964367583.4899998</v>
      </c>
      <c r="AK101" s="62">
        <v>35187315</v>
      </c>
      <c r="AL101" s="11"/>
      <c r="AM101" s="11"/>
      <c r="AN101" s="62">
        <v>77385158.329999998</v>
      </c>
      <c r="AO101" s="62">
        <v>3065719162.1599998</v>
      </c>
      <c r="AP101" s="62">
        <v>786075948</v>
      </c>
      <c r="AQ101" s="61">
        <f>SUM(AR101:AS101)</f>
        <v>0</v>
      </c>
      <c r="AR101" s="11"/>
      <c r="AS101" s="11"/>
      <c r="AT101" s="61">
        <f>SUM(AU101)</f>
        <v>0</v>
      </c>
      <c r="AU101" s="11"/>
      <c r="AV101" s="60">
        <f>AW101+AZ101</f>
        <v>2101151030419.4199</v>
      </c>
      <c r="AW101" s="61">
        <f>SUM(AX101:AY101)</f>
        <v>2101151030419.4199</v>
      </c>
      <c r="AX101" s="62">
        <v>2101151030419.4199</v>
      </c>
      <c r="AY101" s="11"/>
      <c r="AZ101" s="61">
        <f>SUM(BA101)</f>
        <v>0</v>
      </c>
      <c r="BA101" s="11"/>
      <c r="BB101" s="63">
        <f>E101-(AI101+AV101)</f>
        <v>0</v>
      </c>
    </row>
    <row r="102" spans="1:54" ht="30" x14ac:dyDescent="0.25">
      <c r="A102" s="58" t="s">
        <v>244</v>
      </c>
      <c r="B102" s="58" t="s">
        <v>245</v>
      </c>
      <c r="C102" s="59" t="s">
        <v>1152</v>
      </c>
      <c r="D102" s="59" t="s">
        <v>1199</v>
      </c>
      <c r="E102" s="60">
        <f>F102+O102+R102+Z102+AB102+AG102</f>
        <v>2320597925175.4795</v>
      </c>
      <c r="F102" s="61">
        <f>SUM(G102:N102)</f>
        <v>170281864861.87399</v>
      </c>
      <c r="G102" s="62">
        <v>129087942028.564</v>
      </c>
      <c r="H102" s="11"/>
      <c r="I102" s="62">
        <v>24900443383.649998</v>
      </c>
      <c r="J102" s="11"/>
      <c r="K102" s="11"/>
      <c r="L102" s="62">
        <v>477411433.74000001</v>
      </c>
      <c r="M102" s="62">
        <v>15816068015.92</v>
      </c>
      <c r="N102" s="11"/>
      <c r="O102" s="61">
        <f>SUM(P102:Q102)</f>
        <v>125920453718</v>
      </c>
      <c r="P102" s="11"/>
      <c r="Q102" s="62">
        <v>125920453718</v>
      </c>
      <c r="R102" s="61">
        <f>SUM(S102:Y102)</f>
        <v>1995777997076.6055</v>
      </c>
      <c r="S102" s="62">
        <v>113981778945.39999</v>
      </c>
      <c r="T102" s="62">
        <v>417188598106.66998</v>
      </c>
      <c r="U102" s="62">
        <v>953047751187.75806</v>
      </c>
      <c r="V102" s="62">
        <v>2541249210730.2012</v>
      </c>
      <c r="W102" s="62">
        <v>32744953867</v>
      </c>
      <c r="X102" s="62">
        <v>31033608502.745998</v>
      </c>
      <c r="Y102" s="62">
        <v>-2093467904263.1699</v>
      </c>
      <c r="Z102" s="61">
        <f>SUM(AA102)</f>
        <v>0</v>
      </c>
      <c r="AA102" s="11"/>
      <c r="AB102" s="61">
        <f>SUM(AC102:AF102)</f>
        <v>28617609519</v>
      </c>
      <c r="AC102" s="11"/>
      <c r="AD102" s="62">
        <v>1466004800</v>
      </c>
      <c r="AE102" s="62">
        <v>119456000</v>
      </c>
      <c r="AF102" s="62">
        <v>27032148719</v>
      </c>
      <c r="AG102" s="61">
        <f>SUM(AH102)</f>
        <v>0</v>
      </c>
      <c r="AH102" s="62"/>
      <c r="AI102" s="60">
        <f>AJ102+AQ102+AT102</f>
        <v>2080106275.8099999</v>
      </c>
      <c r="AJ102" s="61">
        <f>SUM(AK102:AP102)</f>
        <v>2080106275.8099999</v>
      </c>
      <c r="AK102" s="62">
        <v>42934510</v>
      </c>
      <c r="AL102" s="11"/>
      <c r="AM102" s="11"/>
      <c r="AN102" s="62">
        <v>141018707</v>
      </c>
      <c r="AO102" s="11"/>
      <c r="AP102" s="62">
        <v>1896153058.8099999</v>
      </c>
      <c r="AQ102" s="61">
        <f>SUM(AR102:AS102)</f>
        <v>0</v>
      </c>
      <c r="AR102" s="11"/>
      <c r="AS102" s="11"/>
      <c r="AT102" s="61">
        <f>SUM(AU102)</f>
        <v>0</v>
      </c>
      <c r="AU102" s="11"/>
      <c r="AV102" s="60">
        <f>AW102+AZ102</f>
        <v>2318517818899.6699</v>
      </c>
      <c r="AW102" s="61">
        <f>SUM(AX102:AY102)</f>
        <v>2318517818899.6699</v>
      </c>
      <c r="AX102" s="62">
        <v>2318517818899.6699</v>
      </c>
      <c r="AY102" s="11"/>
      <c r="AZ102" s="61">
        <f>SUM(BA102)</f>
        <v>0</v>
      </c>
      <c r="BA102" s="11"/>
      <c r="BB102" s="63">
        <f>E102-(AI102+AV102)</f>
        <v>0</v>
      </c>
    </row>
    <row r="103" spans="1:54" ht="30" x14ac:dyDescent="0.25">
      <c r="A103" s="58" t="s">
        <v>246</v>
      </c>
      <c r="B103" s="58" t="s">
        <v>247</v>
      </c>
      <c r="C103" s="59" t="s">
        <v>1152</v>
      </c>
      <c r="D103" s="59" t="s">
        <v>1199</v>
      </c>
      <c r="E103" s="60">
        <f>F103+O103+R103+Z103+AB103+AG103</f>
        <v>3986265563307.5303</v>
      </c>
      <c r="F103" s="61">
        <f>SUM(G103:N103)</f>
        <v>292363502166.20001</v>
      </c>
      <c r="G103" s="62">
        <v>166377478151.86002</v>
      </c>
      <c r="H103" s="11"/>
      <c r="I103" s="62">
        <v>100167450136.33998</v>
      </c>
      <c r="J103" s="11"/>
      <c r="K103" s="11"/>
      <c r="L103" s="62">
        <v>334343898.91000003</v>
      </c>
      <c r="M103" s="62">
        <v>25484229979.09</v>
      </c>
      <c r="N103" s="11"/>
      <c r="O103" s="61">
        <f>SUM(P103:Q103)</f>
        <v>282174577550.58002</v>
      </c>
      <c r="P103" s="11"/>
      <c r="Q103" s="62">
        <v>282174577550.58002</v>
      </c>
      <c r="R103" s="61">
        <f>SUM(S103:Y103)</f>
        <v>3279423649153.6606</v>
      </c>
      <c r="S103" s="62">
        <v>532078576169</v>
      </c>
      <c r="T103" s="62">
        <v>856569347811.13</v>
      </c>
      <c r="U103" s="62">
        <v>1259108922869.7</v>
      </c>
      <c r="V103" s="62">
        <v>2446262820544.8999</v>
      </c>
      <c r="W103" s="62">
        <v>206542105332.34</v>
      </c>
      <c r="X103" s="62">
        <v>21372814499.990002</v>
      </c>
      <c r="Y103" s="62">
        <v>-2042510938073.3999</v>
      </c>
      <c r="Z103" s="61">
        <f>SUM(AA103)</f>
        <v>0</v>
      </c>
      <c r="AA103" s="11"/>
      <c r="AB103" s="61">
        <f>SUM(AC103:AF103)</f>
        <v>132303834437.09001</v>
      </c>
      <c r="AC103" s="11"/>
      <c r="AD103" s="62">
        <v>41117000000</v>
      </c>
      <c r="AE103" s="62">
        <v>6688836527.7700005</v>
      </c>
      <c r="AF103" s="62">
        <v>84497997909.320007</v>
      </c>
      <c r="AG103" s="61">
        <f>SUM(AH103)</f>
        <v>0</v>
      </c>
      <c r="AH103" s="62"/>
      <c r="AI103" s="60">
        <f>AJ103+AQ103+AT103</f>
        <v>46701763075.339996</v>
      </c>
      <c r="AJ103" s="61">
        <f>SUM(AK103:AP103)</f>
        <v>19042093075.34</v>
      </c>
      <c r="AK103" s="62">
        <v>501036728.26999998</v>
      </c>
      <c r="AL103" s="11"/>
      <c r="AM103" s="11"/>
      <c r="AN103" s="62">
        <v>4263139399.0700002</v>
      </c>
      <c r="AO103" s="62">
        <v>14277916948</v>
      </c>
      <c r="AP103" s="11"/>
      <c r="AQ103" s="61">
        <f>SUM(AR103:AS103)</f>
        <v>27659670000</v>
      </c>
      <c r="AR103" s="11"/>
      <c r="AS103" s="62">
        <v>27659670000</v>
      </c>
      <c r="AT103" s="61">
        <f>SUM(AU103)</f>
        <v>0</v>
      </c>
      <c r="AU103" s="62"/>
      <c r="AV103" s="60">
        <f>AW103+AZ103</f>
        <v>3939563800232.1001</v>
      </c>
      <c r="AW103" s="61">
        <f>SUM(AX103:AY103)</f>
        <v>3939563800232.1001</v>
      </c>
      <c r="AX103" s="62">
        <v>3939563800232.1001</v>
      </c>
      <c r="AY103" s="11"/>
      <c r="AZ103" s="61">
        <f>SUM(BA103)</f>
        <v>0</v>
      </c>
      <c r="BA103" s="11"/>
      <c r="BB103" s="63">
        <f>E103-(AI103+AV103)</f>
        <v>9.033203125E-2</v>
      </c>
    </row>
    <row r="104" spans="1:54" ht="45" x14ac:dyDescent="0.25">
      <c r="A104" s="58" t="s">
        <v>248</v>
      </c>
      <c r="B104" s="58" t="s">
        <v>249</v>
      </c>
      <c r="C104" s="59" t="s">
        <v>1152</v>
      </c>
      <c r="D104" s="59" t="s">
        <v>1199</v>
      </c>
      <c r="E104" s="60">
        <f>F104+O104+R104+Z104+AB104+AG104</f>
        <v>1419142146985.2996</v>
      </c>
      <c r="F104" s="61">
        <f>SUM(G104:N104)</f>
        <v>109228969836.19998</v>
      </c>
      <c r="G104" s="62">
        <v>90238141651.029999</v>
      </c>
      <c r="H104" s="11"/>
      <c r="I104" s="62">
        <v>12098890559.68</v>
      </c>
      <c r="J104" s="11"/>
      <c r="K104" s="11"/>
      <c r="L104" s="62">
        <v>507959172.14999998</v>
      </c>
      <c r="M104" s="62">
        <v>6383978453.3400002</v>
      </c>
      <c r="N104" s="11"/>
      <c r="O104" s="61">
        <f>SUM(P104:Q104)</f>
        <v>93352418494.639999</v>
      </c>
      <c r="P104" s="11"/>
      <c r="Q104" s="62">
        <v>93352418494.639999</v>
      </c>
      <c r="R104" s="61">
        <f>SUM(S104:Y104)</f>
        <v>1181090407220.4194</v>
      </c>
      <c r="S104" s="62">
        <v>96915882593.039001</v>
      </c>
      <c r="T104" s="62">
        <v>292646419108.84998</v>
      </c>
      <c r="U104" s="62">
        <v>404483853614.90002</v>
      </c>
      <c r="V104" s="62">
        <v>1018769327510.3</v>
      </c>
      <c r="W104" s="62">
        <v>24289158335.330002</v>
      </c>
      <c r="X104" s="62">
        <v>37802735296.830002</v>
      </c>
      <c r="Y104" s="62">
        <v>-693816969238.82996</v>
      </c>
      <c r="Z104" s="61">
        <f>SUM(AA104)</f>
        <v>0</v>
      </c>
      <c r="AA104" s="11"/>
      <c r="AB104" s="61">
        <f>SUM(AC104:AF104)</f>
        <v>35470351434.040199</v>
      </c>
      <c r="AC104" s="62">
        <v>202331023</v>
      </c>
      <c r="AD104" s="11"/>
      <c r="AE104" s="62">
        <v>4109802189.9921999</v>
      </c>
      <c r="AF104" s="62">
        <v>31158218221.048</v>
      </c>
      <c r="AG104" s="61">
        <f>SUM(AH104)</f>
        <v>0</v>
      </c>
      <c r="AH104" s="62"/>
      <c r="AI104" s="60">
        <f>AJ104+AQ104+AT104</f>
        <v>2419679728.0699997</v>
      </c>
      <c r="AJ104" s="61">
        <f>SUM(AK104:AP104)</f>
        <v>2419679728.0699997</v>
      </c>
      <c r="AK104" s="62">
        <v>94433727</v>
      </c>
      <c r="AL104" s="11"/>
      <c r="AM104" s="11"/>
      <c r="AN104" s="11"/>
      <c r="AO104" s="62">
        <v>701995809.26999998</v>
      </c>
      <c r="AP104" s="62">
        <v>1623250191.8</v>
      </c>
      <c r="AQ104" s="61">
        <f>SUM(AR104:AS104)</f>
        <v>0</v>
      </c>
      <c r="AR104" s="11"/>
      <c r="AS104" s="11"/>
      <c r="AT104" s="61">
        <f>SUM(AU104)</f>
        <v>0</v>
      </c>
      <c r="AU104" s="11"/>
      <c r="AV104" s="60">
        <f>AW104+AZ104</f>
        <v>1416722467257.2</v>
      </c>
      <c r="AW104" s="61">
        <f>SUM(AX104:AY104)</f>
        <v>1416722467257.2</v>
      </c>
      <c r="AX104" s="62">
        <v>1416722467257.2</v>
      </c>
      <c r="AY104" s="11"/>
      <c r="AZ104" s="61">
        <f>SUM(BA104)</f>
        <v>0</v>
      </c>
      <c r="BA104" s="11"/>
      <c r="BB104" s="63">
        <f>E104-(AI104+AV104)</f>
        <v>2.9541015625E-2</v>
      </c>
    </row>
    <row r="105" spans="1:54" ht="45" x14ac:dyDescent="0.25">
      <c r="A105" s="58" t="s">
        <v>250</v>
      </c>
      <c r="B105" s="58" t="s">
        <v>1158</v>
      </c>
      <c r="C105" s="59" t="s">
        <v>1150</v>
      </c>
      <c r="D105" s="59" t="s">
        <v>1200</v>
      </c>
      <c r="E105" s="60">
        <f>F105+O105+R105+Z105+AB105+AG105</f>
        <v>31995191846614.949</v>
      </c>
      <c r="F105" s="61">
        <f>SUM(G105:N105)</f>
        <v>263889725861.117</v>
      </c>
      <c r="G105" s="62">
        <v>124537952473.57999</v>
      </c>
      <c r="H105" s="11"/>
      <c r="I105" s="62">
        <v>42891865318.396996</v>
      </c>
      <c r="J105" s="11"/>
      <c r="K105" s="11"/>
      <c r="L105" s="62">
        <v>2600265276.5700002</v>
      </c>
      <c r="M105" s="62">
        <v>93859642792.570007</v>
      </c>
      <c r="N105" s="11"/>
      <c r="O105" s="61">
        <f>SUM(P105:Q105)</f>
        <v>7267323138467.5996</v>
      </c>
      <c r="P105" s="11"/>
      <c r="Q105" s="62">
        <v>7267323138467.5996</v>
      </c>
      <c r="R105" s="61">
        <f>SUM(S105:Y105)</f>
        <v>21371820120037.43</v>
      </c>
      <c r="S105" s="62">
        <v>10573586020616</v>
      </c>
      <c r="T105" s="62">
        <v>2460507732869.7998</v>
      </c>
      <c r="U105" s="62">
        <v>4215821795215.6001</v>
      </c>
      <c r="V105" s="62">
        <v>12175895778612</v>
      </c>
      <c r="W105" s="62">
        <v>793406131269.25</v>
      </c>
      <c r="X105" s="62">
        <v>100163923630.28</v>
      </c>
      <c r="Y105" s="62">
        <v>-8947561262175.5</v>
      </c>
      <c r="Z105" s="61">
        <f>SUM(AA105)</f>
        <v>0</v>
      </c>
      <c r="AA105" s="11"/>
      <c r="AB105" s="61">
        <f>SUM(AC105:AF105)</f>
        <v>3092158862248.8003</v>
      </c>
      <c r="AC105" s="62">
        <v>17750000</v>
      </c>
      <c r="AD105" s="62">
        <v>1669475073000</v>
      </c>
      <c r="AE105" s="62">
        <v>-1104075608516.8999</v>
      </c>
      <c r="AF105" s="62">
        <v>2526741647765.7002</v>
      </c>
      <c r="AG105" s="61">
        <f>SUM(AH105)</f>
        <v>0</v>
      </c>
      <c r="AH105" s="62"/>
      <c r="AI105" s="60">
        <f>AJ105+AQ105+AT105</f>
        <v>852701096596.92004</v>
      </c>
      <c r="AJ105" s="61">
        <f>SUM(AK105:AP105)</f>
        <v>726957586260.92004</v>
      </c>
      <c r="AK105" s="62">
        <v>103487804387.02</v>
      </c>
      <c r="AL105" s="11"/>
      <c r="AM105" s="11"/>
      <c r="AN105" s="62">
        <v>1185425170.8299999</v>
      </c>
      <c r="AO105" s="62">
        <v>125956437708.55</v>
      </c>
      <c r="AP105" s="62">
        <v>496327918994.52002</v>
      </c>
      <c r="AQ105" s="61">
        <f>SUM(AR105:AS105)</f>
        <v>125743510336</v>
      </c>
      <c r="AR105" s="62">
        <v>125743510336</v>
      </c>
      <c r="AS105" s="11"/>
      <c r="AT105" s="61">
        <f>SUM(AU105)</f>
        <v>0</v>
      </c>
      <c r="AU105" s="11"/>
      <c r="AV105" s="60">
        <f>AW105+AZ105</f>
        <v>31142490750017</v>
      </c>
      <c r="AW105" s="61">
        <f>SUM(AX105:AY105)</f>
        <v>31142490750017</v>
      </c>
      <c r="AX105" s="62">
        <v>31142490750017</v>
      </c>
      <c r="AY105" s="11"/>
      <c r="AZ105" s="61">
        <f>SUM(BA105)</f>
        <v>0</v>
      </c>
      <c r="BA105" s="11"/>
      <c r="BB105" s="63">
        <f>E105-(AI105+AV105)</f>
        <v>1.02734375</v>
      </c>
    </row>
    <row r="106" spans="1:54" ht="30" x14ac:dyDescent="0.25">
      <c r="A106" s="58" t="s">
        <v>251</v>
      </c>
      <c r="B106" s="58" t="s">
        <v>252</v>
      </c>
      <c r="C106" s="59" t="s">
        <v>1152</v>
      </c>
      <c r="D106" s="59" t="s">
        <v>1151</v>
      </c>
      <c r="E106" s="60">
        <f>F106+O106+R106+Z106+AB106+AG106</f>
        <v>3185117734723.3184</v>
      </c>
      <c r="F106" s="61">
        <f>SUM(G106:N106)</f>
        <v>382372288867.77002</v>
      </c>
      <c r="G106" s="62">
        <v>287492508627.25</v>
      </c>
      <c r="H106" s="11"/>
      <c r="I106" s="62">
        <v>75880916997.720001</v>
      </c>
      <c r="J106" s="11"/>
      <c r="K106" s="11"/>
      <c r="L106" s="62">
        <v>57373333.340000004</v>
      </c>
      <c r="M106" s="62">
        <v>18941489909.459999</v>
      </c>
      <c r="N106" s="11"/>
      <c r="O106" s="61">
        <f>SUM(P106:Q106)</f>
        <v>74298548795.210007</v>
      </c>
      <c r="P106" s="62">
        <v>387353437</v>
      </c>
      <c r="Q106" s="62">
        <v>73911195358.210007</v>
      </c>
      <c r="R106" s="61">
        <f>SUM(S106:Y106)</f>
        <v>2644767402082.1084</v>
      </c>
      <c r="S106" s="62">
        <v>96095070498.5</v>
      </c>
      <c r="T106" s="62">
        <v>642017316032.69495</v>
      </c>
      <c r="U106" s="62">
        <v>1033709979245.91</v>
      </c>
      <c r="V106" s="62">
        <v>2928949481945.21</v>
      </c>
      <c r="W106" s="62">
        <v>92019862118.619995</v>
      </c>
      <c r="X106" s="62">
        <v>7214207797.3900003</v>
      </c>
      <c r="Y106" s="62">
        <v>-2155238515556.2158</v>
      </c>
      <c r="Z106" s="61">
        <f>SUM(AA106)</f>
        <v>0</v>
      </c>
      <c r="AA106" s="11"/>
      <c r="AB106" s="61">
        <f>SUM(AC106:AF106)</f>
        <v>83679494978.229996</v>
      </c>
      <c r="AC106" s="62">
        <v>58854200</v>
      </c>
      <c r="AD106" s="11"/>
      <c r="AE106" s="62">
        <v>783070000</v>
      </c>
      <c r="AF106" s="62">
        <v>82837570778.229996</v>
      </c>
      <c r="AG106" s="61">
        <f>SUM(AH106)</f>
        <v>0</v>
      </c>
      <c r="AH106" s="62"/>
      <c r="AI106" s="60">
        <f>AJ106+AQ106+AT106</f>
        <v>9054017271.1599998</v>
      </c>
      <c r="AJ106" s="61">
        <f>SUM(AK106:AP106)</f>
        <v>9054017271.1599998</v>
      </c>
      <c r="AK106" s="62">
        <v>59606844</v>
      </c>
      <c r="AL106" s="11"/>
      <c r="AM106" s="11"/>
      <c r="AN106" s="62">
        <v>283380369.80000001</v>
      </c>
      <c r="AO106" s="62">
        <v>7068532117.3599997</v>
      </c>
      <c r="AP106" s="62">
        <v>1642497940</v>
      </c>
      <c r="AQ106" s="61">
        <f>SUM(AR106:AS106)</f>
        <v>0</v>
      </c>
      <c r="AR106" s="11"/>
      <c r="AS106" s="11"/>
      <c r="AT106" s="61">
        <f>SUM(AU106)</f>
        <v>0</v>
      </c>
      <c r="AU106" s="11"/>
      <c r="AV106" s="60">
        <f>AW106+AZ106</f>
        <v>3176063717452.1592</v>
      </c>
      <c r="AW106" s="61">
        <f>SUM(AX106:AY106)</f>
        <v>3176063717452.1592</v>
      </c>
      <c r="AX106" s="62">
        <v>3176063717452.1592</v>
      </c>
      <c r="AY106" s="11"/>
      <c r="AZ106" s="61">
        <f>SUM(BA106)</f>
        <v>0</v>
      </c>
      <c r="BA106" s="11"/>
      <c r="BB106" s="63">
        <f>E106-(AI106+AV106)</f>
        <v>0</v>
      </c>
    </row>
    <row r="107" spans="1:54" ht="60" x14ac:dyDescent="0.25">
      <c r="A107" s="58" t="s">
        <v>253</v>
      </c>
      <c r="B107" s="58" t="s">
        <v>254</v>
      </c>
      <c r="C107" s="59" t="s">
        <v>1152</v>
      </c>
      <c r="D107" s="59" t="s">
        <v>1151</v>
      </c>
      <c r="E107" s="60">
        <f>F107+O107+R107+Z107+AB107+AG107</f>
        <v>8136627143180.8779</v>
      </c>
      <c r="F107" s="61">
        <f>SUM(G107:N107)</f>
        <v>1084016216891.0374</v>
      </c>
      <c r="G107" s="62">
        <v>675605322695.47998</v>
      </c>
      <c r="H107" s="11"/>
      <c r="I107" s="62">
        <v>368860251192.94995</v>
      </c>
      <c r="J107" s="11"/>
      <c r="K107" s="11"/>
      <c r="L107" s="62">
        <v>2319058175.7574</v>
      </c>
      <c r="M107" s="62">
        <v>37231584826.849998</v>
      </c>
      <c r="N107" s="11"/>
      <c r="O107" s="61">
        <f>SUM(P107:Q107)</f>
        <v>604375681486.63</v>
      </c>
      <c r="P107" s="62">
        <v>2092056977</v>
      </c>
      <c r="Q107" s="62">
        <v>602283624509.63</v>
      </c>
      <c r="R107" s="61">
        <f>SUM(S107:Y107)</f>
        <v>6228463863931.1768</v>
      </c>
      <c r="S107" s="62">
        <v>597645176618.18005</v>
      </c>
      <c r="T107" s="62">
        <v>1243474850543.3701</v>
      </c>
      <c r="U107" s="62">
        <v>2674484770948.9502</v>
      </c>
      <c r="V107" s="62">
        <v>8299814577410</v>
      </c>
      <c r="W107" s="62">
        <v>87459809642.25</v>
      </c>
      <c r="X107" s="62">
        <v>23598828075.799999</v>
      </c>
      <c r="Y107" s="62">
        <v>-6698014149307.374</v>
      </c>
      <c r="Z107" s="61">
        <f>SUM(AA107)</f>
        <v>0</v>
      </c>
      <c r="AA107" s="11"/>
      <c r="AB107" s="61">
        <f>SUM(AC107:AF107)</f>
        <v>219771380872.034</v>
      </c>
      <c r="AC107" s="62">
        <v>370017129</v>
      </c>
      <c r="AD107" s="11"/>
      <c r="AE107" s="62">
        <v>52065907056.156998</v>
      </c>
      <c r="AF107" s="62">
        <v>167335456686.87701</v>
      </c>
      <c r="AG107" s="61">
        <f>SUM(AH107)</f>
        <v>0</v>
      </c>
      <c r="AH107" s="62"/>
      <c r="AI107" s="60">
        <f>AJ107+AQ107+AT107</f>
        <v>240777874175.32001</v>
      </c>
      <c r="AJ107" s="61">
        <f>SUM(AK107:AP107)</f>
        <v>144911528129.32001</v>
      </c>
      <c r="AK107" s="11"/>
      <c r="AL107" s="11"/>
      <c r="AM107" s="62">
        <v>123594091208</v>
      </c>
      <c r="AN107" s="62">
        <v>49673287.670000002</v>
      </c>
      <c r="AO107" s="62">
        <v>12354232947.65</v>
      </c>
      <c r="AP107" s="62">
        <v>8913530686</v>
      </c>
      <c r="AQ107" s="61">
        <f>SUM(AR107:AS107)</f>
        <v>95866346046</v>
      </c>
      <c r="AR107" s="62">
        <v>95866346046</v>
      </c>
      <c r="AS107" s="11"/>
      <c r="AT107" s="61">
        <f>SUM(AU107)</f>
        <v>0</v>
      </c>
      <c r="AU107" s="11"/>
      <c r="AV107" s="60">
        <f>AW107+AZ107</f>
        <v>7895849269005.5576</v>
      </c>
      <c r="AW107" s="61">
        <f>SUM(AX107:AY107)</f>
        <v>7895849269005.5576</v>
      </c>
      <c r="AX107" s="62">
        <v>7895849269005.5576</v>
      </c>
      <c r="AY107" s="11"/>
      <c r="AZ107" s="61">
        <f>SUM(BA107)</f>
        <v>0</v>
      </c>
      <c r="BA107" s="11"/>
      <c r="BB107" s="63">
        <f>E107-(AI107+AV107)</f>
        <v>0</v>
      </c>
    </row>
    <row r="108" spans="1:54" ht="45" x14ac:dyDescent="0.25">
      <c r="A108" s="58" t="s">
        <v>255</v>
      </c>
      <c r="B108" s="58" t="s">
        <v>256</v>
      </c>
      <c r="C108" s="59" t="s">
        <v>1150</v>
      </c>
      <c r="D108" s="59" t="s">
        <v>1151</v>
      </c>
      <c r="E108" s="60">
        <f>F108+O108+R108+Z108+AB108+AG108</f>
        <v>3996956269388.8398</v>
      </c>
      <c r="F108" s="61">
        <f>SUM(G108:N108)</f>
        <v>178698749824.45001</v>
      </c>
      <c r="G108" s="62">
        <v>134286903705.39</v>
      </c>
      <c r="H108" s="11"/>
      <c r="I108" s="62">
        <v>26773275736.299999</v>
      </c>
      <c r="J108" s="11"/>
      <c r="K108" s="11"/>
      <c r="L108" s="11"/>
      <c r="M108" s="62">
        <v>17638570382.759998</v>
      </c>
      <c r="N108" s="11"/>
      <c r="O108" s="61">
        <f>SUM(P108:Q108)</f>
        <v>37330848507.07</v>
      </c>
      <c r="P108" s="11"/>
      <c r="Q108" s="62">
        <v>37330848507.07</v>
      </c>
      <c r="R108" s="61">
        <f>SUM(S108:Y108)</f>
        <v>3759891351618.8198</v>
      </c>
      <c r="S108" s="62">
        <v>322989996595.29999</v>
      </c>
      <c r="T108" s="62">
        <v>566030970382.41003</v>
      </c>
      <c r="U108" s="62">
        <v>1211881976883</v>
      </c>
      <c r="V108" s="62">
        <v>4386052864200</v>
      </c>
      <c r="W108" s="62">
        <v>48785634389.099998</v>
      </c>
      <c r="X108" s="62">
        <v>63786754040.110001</v>
      </c>
      <c r="Y108" s="62">
        <v>-2839636844871.1001</v>
      </c>
      <c r="Z108" s="61">
        <f>SUM(AA108)</f>
        <v>0</v>
      </c>
      <c r="AA108" s="11"/>
      <c r="AB108" s="61">
        <f>SUM(AC108:AF108)</f>
        <v>21035319438.5</v>
      </c>
      <c r="AC108" s="62">
        <v>257323050</v>
      </c>
      <c r="AD108" s="11"/>
      <c r="AE108" s="62">
        <v>482581353.5</v>
      </c>
      <c r="AF108" s="62">
        <v>20295415035</v>
      </c>
      <c r="AG108" s="61">
        <f>SUM(AH108)</f>
        <v>0</v>
      </c>
      <c r="AH108" s="62"/>
      <c r="AI108" s="60">
        <f>AJ108+AQ108+AT108</f>
        <v>23550620787.049999</v>
      </c>
      <c r="AJ108" s="61">
        <f>SUM(AK108:AP108)</f>
        <v>23550620787.049999</v>
      </c>
      <c r="AK108" s="11"/>
      <c r="AL108" s="11"/>
      <c r="AM108" s="11"/>
      <c r="AN108" s="62">
        <v>332403833</v>
      </c>
      <c r="AO108" s="62">
        <v>19478384112.689999</v>
      </c>
      <c r="AP108" s="62">
        <v>3739832841.3600001</v>
      </c>
      <c r="AQ108" s="61">
        <f>SUM(AR108:AS108)</f>
        <v>0</v>
      </c>
      <c r="AR108" s="11"/>
      <c r="AS108" s="11"/>
      <c r="AT108" s="61">
        <f>SUM(AU108)</f>
        <v>0</v>
      </c>
      <c r="AU108" s="11"/>
      <c r="AV108" s="60">
        <f>AW108+AZ108</f>
        <v>3973405648601.7998</v>
      </c>
      <c r="AW108" s="61">
        <f>SUM(AX108:AY108)</f>
        <v>3973405648601.7998</v>
      </c>
      <c r="AX108" s="62">
        <v>3973405648601.7998</v>
      </c>
      <c r="AY108" s="11"/>
      <c r="AZ108" s="61">
        <f>SUM(BA108)</f>
        <v>0</v>
      </c>
      <c r="BA108" s="11"/>
      <c r="BB108" s="63">
        <f>E108-(AI108+AV108)</f>
        <v>-9.765625E-3</v>
      </c>
    </row>
    <row r="109" spans="1:54" ht="45" x14ac:dyDescent="0.25">
      <c r="A109" s="58" t="s">
        <v>257</v>
      </c>
      <c r="B109" s="58" t="s">
        <v>258</v>
      </c>
      <c r="C109" s="59" t="s">
        <v>1152</v>
      </c>
      <c r="D109" s="59" t="s">
        <v>1151</v>
      </c>
      <c r="E109" s="60">
        <f>F109+O109+R109+Z109+AB109+AG109</f>
        <v>6075203768451.5098</v>
      </c>
      <c r="F109" s="61">
        <f>SUM(G109:N109)</f>
        <v>686516711876.53003</v>
      </c>
      <c r="G109" s="62">
        <v>265058954765.98999</v>
      </c>
      <c r="H109" s="11"/>
      <c r="I109" s="62">
        <v>258508072116.91998</v>
      </c>
      <c r="J109" s="11"/>
      <c r="K109" s="11"/>
      <c r="L109" s="62">
        <v>4165477680.7399998</v>
      </c>
      <c r="M109" s="62">
        <v>158784207312.88</v>
      </c>
      <c r="N109" s="11"/>
      <c r="O109" s="61">
        <f>SUM(P109:Q109)</f>
        <v>313530159045.34003</v>
      </c>
      <c r="P109" s="11"/>
      <c r="Q109" s="62">
        <v>313530159045.34003</v>
      </c>
      <c r="R109" s="61">
        <f>SUM(S109:Y109)</f>
        <v>5001152442426.6797</v>
      </c>
      <c r="S109" s="62">
        <v>313685514020.52002</v>
      </c>
      <c r="T109" s="62">
        <v>917780384710.79004</v>
      </c>
      <c r="U109" s="62">
        <v>1806149566187.3</v>
      </c>
      <c r="V109" s="62">
        <v>4419154075730.7998</v>
      </c>
      <c r="W109" s="62">
        <v>112870697608.17</v>
      </c>
      <c r="X109" s="62">
        <v>48280600149.599998</v>
      </c>
      <c r="Y109" s="62">
        <v>-2616768395980.5</v>
      </c>
      <c r="Z109" s="61">
        <f>SUM(AA109)</f>
        <v>0</v>
      </c>
      <c r="AA109" s="11"/>
      <c r="AB109" s="61">
        <f>SUM(AC109:AF109)</f>
        <v>74004455102.960007</v>
      </c>
      <c r="AC109" s="62">
        <v>891877985</v>
      </c>
      <c r="AD109" s="11"/>
      <c r="AE109" s="62">
        <v>3344232864.3200002</v>
      </c>
      <c r="AF109" s="62">
        <v>69768344253.639999</v>
      </c>
      <c r="AG109" s="61">
        <f>SUM(AH109)</f>
        <v>0</v>
      </c>
      <c r="AH109" s="62"/>
      <c r="AI109" s="60">
        <f>AJ109+AQ109+AT109</f>
        <v>105538447821.7</v>
      </c>
      <c r="AJ109" s="61">
        <f>SUM(AK109:AP109)</f>
        <v>30364601453.339996</v>
      </c>
      <c r="AK109" s="62">
        <v>1475000</v>
      </c>
      <c r="AL109" s="62">
        <v>729733109.04999995</v>
      </c>
      <c r="AM109" s="62">
        <v>6278516129.04</v>
      </c>
      <c r="AN109" s="62">
        <v>468373075.69</v>
      </c>
      <c r="AO109" s="62">
        <v>10396855120</v>
      </c>
      <c r="AP109" s="62">
        <v>12489649019.559999</v>
      </c>
      <c r="AQ109" s="61">
        <f>SUM(AR109:AS109)</f>
        <v>75173846368.360001</v>
      </c>
      <c r="AR109" s="62">
        <v>75173846368.360001</v>
      </c>
      <c r="AS109" s="11"/>
      <c r="AT109" s="61">
        <f>SUM(AU109)</f>
        <v>0</v>
      </c>
      <c r="AU109" s="11"/>
      <c r="AV109" s="60">
        <f>AW109+AZ109</f>
        <v>5969665320629.9004</v>
      </c>
      <c r="AW109" s="61">
        <f>SUM(AX109:AY109)</f>
        <v>5969665320629.9004</v>
      </c>
      <c r="AX109" s="62">
        <v>5969665320629.9004</v>
      </c>
      <c r="AY109" s="11"/>
      <c r="AZ109" s="61">
        <f>SUM(BA109)</f>
        <v>0</v>
      </c>
      <c r="BA109" s="11"/>
      <c r="BB109" s="63">
        <f>E109-(AI109+AV109)</f>
        <v>-9.08203125E-2</v>
      </c>
    </row>
    <row r="110" spans="1:54" ht="60" x14ac:dyDescent="0.25">
      <c r="A110" s="58" t="s">
        <v>259</v>
      </c>
      <c r="B110" s="58" t="s">
        <v>260</v>
      </c>
      <c r="C110" s="59" t="s">
        <v>1150</v>
      </c>
      <c r="D110" s="59" t="s">
        <v>1151</v>
      </c>
      <c r="E110" s="60">
        <f>F110+O110+R110+Z110+AB110+AG110</f>
        <v>4439805317163.8867</v>
      </c>
      <c r="F110" s="61">
        <f>SUM(G110:N110)</f>
        <v>254270763793.65027</v>
      </c>
      <c r="G110" s="62">
        <v>165578314321.14999</v>
      </c>
      <c r="H110" s="11"/>
      <c r="I110" s="62">
        <v>72751704447.874008</v>
      </c>
      <c r="J110" s="11"/>
      <c r="K110" s="11"/>
      <c r="L110" s="62">
        <v>299742706.50629997</v>
      </c>
      <c r="M110" s="62">
        <v>15641002318.120001</v>
      </c>
      <c r="N110" s="11"/>
      <c r="O110" s="61">
        <f>SUM(P110:Q110)</f>
        <v>197981868830.73999</v>
      </c>
      <c r="P110" s="11"/>
      <c r="Q110" s="62">
        <v>197981868830.73999</v>
      </c>
      <c r="R110" s="61">
        <f>SUM(S110:Y110)</f>
        <v>3496645006999.48</v>
      </c>
      <c r="S110" s="62">
        <v>338369153610</v>
      </c>
      <c r="T110" s="62">
        <v>604589556874.39001</v>
      </c>
      <c r="U110" s="62">
        <v>1181663126667.3999</v>
      </c>
      <c r="V110" s="62">
        <v>3903558457140.7998</v>
      </c>
      <c r="W110" s="62">
        <v>113890806750.99001</v>
      </c>
      <c r="X110" s="62">
        <v>2042049600</v>
      </c>
      <c r="Y110" s="62">
        <v>-2647468143644.1001</v>
      </c>
      <c r="Z110" s="61">
        <f>SUM(AA110)</f>
        <v>0</v>
      </c>
      <c r="AA110" s="11"/>
      <c r="AB110" s="61">
        <f>SUM(AC110:AF110)</f>
        <v>490907677540.01666</v>
      </c>
      <c r="AC110" s="62">
        <v>424312078.5</v>
      </c>
      <c r="AD110" s="11"/>
      <c r="AE110" s="62">
        <v>134416666.66670001</v>
      </c>
      <c r="AF110" s="62">
        <v>490348948794.84998</v>
      </c>
      <c r="AG110" s="61">
        <f>SUM(AH110)</f>
        <v>0</v>
      </c>
      <c r="AH110" s="62"/>
      <c r="AI110" s="60">
        <f>AJ110+AQ110+AT110</f>
        <v>28247095010.660004</v>
      </c>
      <c r="AJ110" s="61">
        <f>SUM(AK110:AP110)</f>
        <v>28247095010.660004</v>
      </c>
      <c r="AK110" s="62">
        <v>7992231</v>
      </c>
      <c r="AL110" s="11"/>
      <c r="AM110" s="11"/>
      <c r="AN110" s="62">
        <v>108958333.33</v>
      </c>
      <c r="AO110" s="62">
        <v>19315102100</v>
      </c>
      <c r="AP110" s="62">
        <v>8815042346.3299999</v>
      </c>
      <c r="AQ110" s="61">
        <f>SUM(AR110:AS110)</f>
        <v>0</v>
      </c>
      <c r="AR110" s="11"/>
      <c r="AS110" s="11"/>
      <c r="AT110" s="61">
        <f>SUM(AU110)</f>
        <v>0</v>
      </c>
      <c r="AU110" s="11"/>
      <c r="AV110" s="60">
        <f>AW110+AZ110</f>
        <v>4411558222153.2002</v>
      </c>
      <c r="AW110" s="61">
        <f>SUM(AX110:AY110)</f>
        <v>4411558222153.2002</v>
      </c>
      <c r="AX110" s="62">
        <v>4411558222153.2002</v>
      </c>
      <c r="AY110" s="11"/>
      <c r="AZ110" s="61">
        <f>SUM(BA110)</f>
        <v>0</v>
      </c>
      <c r="BA110" s="11"/>
      <c r="BB110" s="63">
        <f>E110-(AI110+AV110)</f>
        <v>2.63671875E-2</v>
      </c>
    </row>
    <row r="111" spans="1:54" ht="60" x14ac:dyDescent="0.25">
      <c r="A111" s="58" t="s">
        <v>261</v>
      </c>
      <c r="B111" s="58" t="s">
        <v>262</v>
      </c>
      <c r="C111" s="59" t="s">
        <v>1150</v>
      </c>
      <c r="D111" s="59" t="s">
        <v>1151</v>
      </c>
      <c r="E111" s="60">
        <f>F111+O111+R111+Z111+AB111+AG111</f>
        <v>3171388951585.96</v>
      </c>
      <c r="F111" s="61">
        <f>SUM(G111:N111)</f>
        <v>166062437835</v>
      </c>
      <c r="G111" s="62">
        <v>35461696874.709999</v>
      </c>
      <c r="H111" s="11"/>
      <c r="I111" s="62">
        <v>17275379934.929996</v>
      </c>
      <c r="J111" s="11"/>
      <c r="K111" s="11"/>
      <c r="L111" s="62">
        <v>131708458.43000001</v>
      </c>
      <c r="M111" s="62">
        <v>113193652566.92999</v>
      </c>
      <c r="N111" s="11"/>
      <c r="O111" s="61">
        <f>SUM(P111:Q111)</f>
        <v>84601350552.419998</v>
      </c>
      <c r="P111" s="11"/>
      <c r="Q111" s="62">
        <v>84601350552.419998</v>
      </c>
      <c r="R111" s="61">
        <f>SUM(S111:Y111)</f>
        <v>2657994946664.54</v>
      </c>
      <c r="S111" s="62">
        <v>581618738497.5</v>
      </c>
      <c r="T111" s="62">
        <v>478731179523.20001</v>
      </c>
      <c r="U111" s="62">
        <v>685538880611.94995</v>
      </c>
      <c r="V111" s="62">
        <v>2698108346072</v>
      </c>
      <c r="W111" s="62">
        <v>52886236712</v>
      </c>
      <c r="X111" s="62">
        <v>56317031339.589996</v>
      </c>
      <c r="Y111" s="62">
        <v>-1895205466091.7</v>
      </c>
      <c r="Z111" s="61">
        <f>SUM(AA111)</f>
        <v>0</v>
      </c>
      <c r="AA111" s="11"/>
      <c r="AB111" s="61">
        <f>SUM(AC111:AF111)</f>
        <v>262730216534</v>
      </c>
      <c r="AC111" s="11"/>
      <c r="AD111" s="62">
        <v>49500800000</v>
      </c>
      <c r="AE111" s="62">
        <v>1947679499.24</v>
      </c>
      <c r="AF111" s="62">
        <v>211281737034.76001</v>
      </c>
      <c r="AG111" s="61">
        <f>SUM(AH111)</f>
        <v>0</v>
      </c>
      <c r="AH111" s="62"/>
      <c r="AI111" s="60">
        <f>AJ111+AQ111+AT111</f>
        <v>39911532941</v>
      </c>
      <c r="AJ111" s="61">
        <f>SUM(AK111:AP111)</f>
        <v>39911532941</v>
      </c>
      <c r="AK111" s="62">
        <v>66776098</v>
      </c>
      <c r="AL111" s="11"/>
      <c r="AM111" s="11"/>
      <c r="AN111" s="11"/>
      <c r="AO111" s="62">
        <v>39818431843</v>
      </c>
      <c r="AP111" s="62">
        <v>26325000</v>
      </c>
      <c r="AQ111" s="61">
        <f>SUM(AR111:AS111)</f>
        <v>0</v>
      </c>
      <c r="AR111" s="11"/>
      <c r="AS111" s="11"/>
      <c r="AT111" s="61">
        <f>SUM(AU111)</f>
        <v>0</v>
      </c>
      <c r="AU111" s="11"/>
      <c r="AV111" s="60">
        <f>AW111+AZ111</f>
        <v>3131477418644.9697</v>
      </c>
      <c r="AW111" s="61">
        <f>SUM(AX111:AY111)</f>
        <v>3131477418644.9697</v>
      </c>
      <c r="AX111" s="62">
        <v>3131477418644.9697</v>
      </c>
      <c r="AY111" s="11"/>
      <c r="AZ111" s="61">
        <f>SUM(BA111)</f>
        <v>0</v>
      </c>
      <c r="BA111" s="11"/>
      <c r="BB111" s="63">
        <f>E111-(AI111+AV111)</f>
        <v>-9.765625E-3</v>
      </c>
    </row>
    <row r="112" spans="1:54" ht="45" x14ac:dyDescent="0.25">
      <c r="A112" s="58" t="s">
        <v>263</v>
      </c>
      <c r="B112" s="58" t="s">
        <v>264</v>
      </c>
      <c r="C112" s="59" t="s">
        <v>1150</v>
      </c>
      <c r="D112" s="59" t="s">
        <v>1201</v>
      </c>
      <c r="E112" s="60">
        <f>F112+O112+R112+Z112+AB112+AG112</f>
        <v>18467565430070.379</v>
      </c>
      <c r="F112" s="61">
        <f>SUM(G112:N112)</f>
        <v>412255799869.70001</v>
      </c>
      <c r="G112" s="62">
        <v>56214394071.32</v>
      </c>
      <c r="H112" s="11"/>
      <c r="I112" s="62">
        <v>296143849221.58002</v>
      </c>
      <c r="J112" s="11"/>
      <c r="K112" s="11"/>
      <c r="L112" s="62">
        <v>267043076</v>
      </c>
      <c r="M112" s="62">
        <v>59630513500.800003</v>
      </c>
      <c r="N112" s="11"/>
      <c r="O112" s="61">
        <f>SUM(P112:Q112)</f>
        <v>1298963685908.2</v>
      </c>
      <c r="P112" s="11"/>
      <c r="Q112" s="62">
        <v>1298963685908.2</v>
      </c>
      <c r="R112" s="61">
        <f>SUM(S112:Y112)</f>
        <v>13663235904310.809</v>
      </c>
      <c r="S112" s="62">
        <v>6785961574197.7998</v>
      </c>
      <c r="T112" s="62">
        <v>1684532410962</v>
      </c>
      <c r="U112" s="62">
        <v>2025333102089.8</v>
      </c>
      <c r="V112" s="62">
        <v>5161374380325.5996</v>
      </c>
      <c r="W112" s="62">
        <v>325570506142.90997</v>
      </c>
      <c r="X112" s="62">
        <v>94648057676.199997</v>
      </c>
      <c r="Y112" s="62">
        <v>-2414184127083.5</v>
      </c>
      <c r="Z112" s="61">
        <f>SUM(AA112)</f>
        <v>0</v>
      </c>
      <c r="AA112" s="11"/>
      <c r="AB112" s="61">
        <f>SUM(AC112:AF112)</f>
        <v>3093110039981.6699</v>
      </c>
      <c r="AC112" s="62">
        <v>201385459.5</v>
      </c>
      <c r="AD112" s="11"/>
      <c r="AE112" s="62">
        <v>99737172412.770004</v>
      </c>
      <c r="AF112" s="62">
        <v>2993171482109.3999</v>
      </c>
      <c r="AG112" s="61">
        <f>SUM(AH112)</f>
        <v>0</v>
      </c>
      <c r="AH112" s="62"/>
      <c r="AI112" s="60">
        <f>AJ112+AQ112+AT112</f>
        <v>282937244843.82996</v>
      </c>
      <c r="AJ112" s="61">
        <f>SUM(AK112:AP112)</f>
        <v>282937244843.82996</v>
      </c>
      <c r="AK112" s="62">
        <v>529852446</v>
      </c>
      <c r="AL112" s="11"/>
      <c r="AM112" s="11"/>
      <c r="AN112" s="62">
        <v>10414029079.709999</v>
      </c>
      <c r="AO112" s="62">
        <v>70474049646.339996</v>
      </c>
      <c r="AP112" s="62">
        <v>201519313671.78</v>
      </c>
      <c r="AQ112" s="61">
        <f>SUM(AR112:AS112)</f>
        <v>0</v>
      </c>
      <c r="AR112" s="11"/>
      <c r="AS112" s="11"/>
      <c r="AT112" s="61">
        <f>SUM(AU112)</f>
        <v>0</v>
      </c>
      <c r="AU112" s="11"/>
      <c r="AV112" s="60">
        <f>AW112+AZ112</f>
        <v>18168718669457</v>
      </c>
      <c r="AW112" s="61">
        <f>SUM(AX112:AY112)</f>
        <v>18168718669457</v>
      </c>
      <c r="AX112" s="62">
        <v>18168718669457</v>
      </c>
      <c r="AY112" s="11"/>
      <c r="AZ112" s="61">
        <f>SUM(BA112)</f>
        <v>0</v>
      </c>
      <c r="BA112" s="11"/>
      <c r="BB112" s="63">
        <f>E112-(AI112+AV112)</f>
        <v>15909515769.550781</v>
      </c>
    </row>
    <row r="113" spans="1:54" ht="45" x14ac:dyDescent="0.25">
      <c r="A113" s="58" t="s">
        <v>265</v>
      </c>
      <c r="B113" s="58" t="s">
        <v>266</v>
      </c>
      <c r="C113" s="59" t="s">
        <v>1150</v>
      </c>
      <c r="D113" s="59" t="s">
        <v>1151</v>
      </c>
      <c r="E113" s="60">
        <f>F113+O113+R113+Z113+AB113+AG113</f>
        <v>2633860508464.3696</v>
      </c>
      <c r="F113" s="61">
        <f>SUM(G113:N113)</f>
        <v>161148017787.32999</v>
      </c>
      <c r="G113" s="62">
        <v>89757216580.360001</v>
      </c>
      <c r="H113" s="11"/>
      <c r="I113" s="62">
        <v>55716154160.790001</v>
      </c>
      <c r="J113" s="11"/>
      <c r="K113" s="11"/>
      <c r="L113" s="62">
        <v>40450011</v>
      </c>
      <c r="M113" s="62">
        <v>15634197035.18</v>
      </c>
      <c r="N113" s="11"/>
      <c r="O113" s="61">
        <f>SUM(P113:Q113)</f>
        <v>67487436703.25</v>
      </c>
      <c r="P113" s="11"/>
      <c r="Q113" s="62">
        <v>67487436703.25</v>
      </c>
      <c r="R113" s="61">
        <f>SUM(S113:Y113)</f>
        <v>2368980508106.7695</v>
      </c>
      <c r="S113" s="62">
        <v>623415161111</v>
      </c>
      <c r="T113" s="62">
        <v>355786501877.09003</v>
      </c>
      <c r="U113" s="62">
        <v>891057208724.68005</v>
      </c>
      <c r="V113" s="62">
        <v>2115553110231.1001</v>
      </c>
      <c r="W113" s="62">
        <v>30994280421.610001</v>
      </c>
      <c r="X113" s="62">
        <v>47201469715.589996</v>
      </c>
      <c r="Y113" s="62">
        <v>-1695027223974.3</v>
      </c>
      <c r="Z113" s="61">
        <f>SUM(AA113)</f>
        <v>0</v>
      </c>
      <c r="AA113" s="11"/>
      <c r="AB113" s="61">
        <f>SUM(AC113:AF113)</f>
        <v>36244545867.020004</v>
      </c>
      <c r="AC113" s="11"/>
      <c r="AD113" s="11"/>
      <c r="AE113" s="62">
        <v>2474325062.1399999</v>
      </c>
      <c r="AF113" s="62">
        <v>33770220804.880001</v>
      </c>
      <c r="AG113" s="61">
        <f>SUM(AH113)</f>
        <v>0</v>
      </c>
      <c r="AH113" s="62"/>
      <c r="AI113" s="60">
        <f>AJ113+AQ113+AT113</f>
        <v>24505424468.5</v>
      </c>
      <c r="AJ113" s="61">
        <f>SUM(AK113:AP113)</f>
        <v>24505424468.5</v>
      </c>
      <c r="AK113" s="11"/>
      <c r="AL113" s="11"/>
      <c r="AM113" s="11"/>
      <c r="AN113" s="62">
        <v>183061374.5</v>
      </c>
      <c r="AO113" s="62">
        <v>19668149204</v>
      </c>
      <c r="AP113" s="62">
        <v>4654213890</v>
      </c>
      <c r="AQ113" s="61">
        <f>SUM(AR113:AS113)</f>
        <v>0</v>
      </c>
      <c r="AR113" s="11"/>
      <c r="AS113" s="11"/>
      <c r="AT113" s="61">
        <f>SUM(AU113)</f>
        <v>0</v>
      </c>
      <c r="AU113" s="11"/>
      <c r="AV113" s="60">
        <f>AW113+AZ113</f>
        <v>2609355083995.8999</v>
      </c>
      <c r="AW113" s="61">
        <f>SUM(AX113:AY113)</f>
        <v>2609355083995.8999</v>
      </c>
      <c r="AX113" s="62">
        <v>2609355083995.8999</v>
      </c>
      <c r="AY113" s="11"/>
      <c r="AZ113" s="61">
        <f>SUM(BA113)</f>
        <v>0</v>
      </c>
      <c r="BA113" s="11"/>
      <c r="BB113" s="63">
        <f>E113-(AI113+AV113)</f>
        <v>-3.02734375E-2</v>
      </c>
    </row>
    <row r="114" spans="1:54" ht="45" x14ac:dyDescent="0.25">
      <c r="A114" s="58" t="s">
        <v>267</v>
      </c>
      <c r="B114" s="58" t="s">
        <v>268</v>
      </c>
      <c r="C114" s="59" t="s">
        <v>1152</v>
      </c>
      <c r="D114" s="59" t="s">
        <v>1151</v>
      </c>
      <c r="E114" s="60">
        <f>F114+O114+R114+Z114+AB114+AG114</f>
        <v>2308655196279.75</v>
      </c>
      <c r="F114" s="61">
        <f>SUM(G114:N114)</f>
        <v>136424116524.21001</v>
      </c>
      <c r="G114" s="62">
        <v>93306428604.330002</v>
      </c>
      <c r="H114" s="11"/>
      <c r="I114" s="62">
        <v>18867203875.400002</v>
      </c>
      <c r="J114" s="11"/>
      <c r="K114" s="11"/>
      <c r="L114" s="62">
        <v>858097454.84000003</v>
      </c>
      <c r="M114" s="62">
        <v>23392386589.639999</v>
      </c>
      <c r="N114" s="11"/>
      <c r="O114" s="61">
        <f>SUM(P114:Q114)</f>
        <v>49889110000</v>
      </c>
      <c r="P114" s="11"/>
      <c r="Q114" s="62">
        <v>49889110000</v>
      </c>
      <c r="R114" s="61">
        <f>SUM(S114:Y114)</f>
        <v>2048784004170.4998</v>
      </c>
      <c r="S114" s="62">
        <v>272458728733</v>
      </c>
      <c r="T114" s="62">
        <v>417018628392.73999</v>
      </c>
      <c r="U114" s="62">
        <v>694812105071.56006</v>
      </c>
      <c r="V114" s="62">
        <v>2003748063971</v>
      </c>
      <c r="W114" s="62">
        <v>33752613241.919998</v>
      </c>
      <c r="X114" s="62">
        <v>38804329499.559998</v>
      </c>
      <c r="Y114" s="62">
        <v>-1411810464739.28</v>
      </c>
      <c r="Z114" s="61">
        <f>SUM(AA114)</f>
        <v>0</v>
      </c>
      <c r="AA114" s="11"/>
      <c r="AB114" s="61">
        <f>SUM(AC114:AF114)</f>
        <v>73557965585.040009</v>
      </c>
      <c r="AC114" s="62">
        <v>254127943</v>
      </c>
      <c r="AD114" s="11"/>
      <c r="AE114" s="62">
        <v>9911558500</v>
      </c>
      <c r="AF114" s="62">
        <v>63392279142.040001</v>
      </c>
      <c r="AG114" s="61">
        <f>SUM(AH114)</f>
        <v>0</v>
      </c>
      <c r="AH114" s="62"/>
      <c r="AI114" s="60">
        <f>AJ114+AQ114+AT114</f>
        <v>12225289168.780001</v>
      </c>
      <c r="AJ114" s="61">
        <f>SUM(AK114:AP114)</f>
        <v>12225289168.780001</v>
      </c>
      <c r="AK114" s="62">
        <v>19543819</v>
      </c>
      <c r="AL114" s="11"/>
      <c r="AM114" s="11"/>
      <c r="AN114" s="62">
        <v>126996995.98999999</v>
      </c>
      <c r="AO114" s="62">
        <v>12078748353.790001</v>
      </c>
      <c r="AP114" s="11"/>
      <c r="AQ114" s="61">
        <f>SUM(AR114:AS114)</f>
        <v>0</v>
      </c>
      <c r="AR114" s="11"/>
      <c r="AS114" s="11"/>
      <c r="AT114" s="61">
        <f>SUM(AU114)</f>
        <v>0</v>
      </c>
      <c r="AU114" s="11"/>
      <c r="AV114" s="60">
        <f>AW114+AZ114</f>
        <v>2296429907111</v>
      </c>
      <c r="AW114" s="61">
        <f>SUM(AX114:AY114)</f>
        <v>2296429907111</v>
      </c>
      <c r="AX114" s="62">
        <v>2296429907111</v>
      </c>
      <c r="AY114" s="11"/>
      <c r="AZ114" s="61">
        <f>SUM(BA114)</f>
        <v>0</v>
      </c>
      <c r="BA114" s="11"/>
      <c r="BB114" s="63">
        <f>E114-(AI114+AV114)</f>
        <v>-2.978515625E-2</v>
      </c>
    </row>
    <row r="115" spans="1:54" ht="45" x14ac:dyDescent="0.25">
      <c r="A115" s="58" t="s">
        <v>269</v>
      </c>
      <c r="B115" s="58" t="s">
        <v>270</v>
      </c>
      <c r="C115" s="59" t="s">
        <v>1152</v>
      </c>
      <c r="D115" s="59" t="s">
        <v>1151</v>
      </c>
      <c r="E115" s="60">
        <f>F115+O115+R115+Z115+AB115+AG115</f>
        <v>2927740480910.7007</v>
      </c>
      <c r="F115" s="61">
        <f>SUM(G115:N115)</f>
        <v>53802360600.18</v>
      </c>
      <c r="G115" s="62">
        <v>2146689697.6399999</v>
      </c>
      <c r="H115" s="11"/>
      <c r="I115" s="62">
        <v>32148563225.66</v>
      </c>
      <c r="J115" s="11"/>
      <c r="K115" s="11"/>
      <c r="L115" s="62">
        <v>13194595</v>
      </c>
      <c r="M115" s="62">
        <v>19493913081.880001</v>
      </c>
      <c r="N115" s="11"/>
      <c r="O115" s="61">
        <f>SUM(P115:Q115)</f>
        <v>68924923992.229996</v>
      </c>
      <c r="P115" s="11"/>
      <c r="Q115" s="62">
        <v>68924923992.229996</v>
      </c>
      <c r="R115" s="61">
        <f>SUM(S115:Y115)</f>
        <v>2781486206488.3203</v>
      </c>
      <c r="S115" s="62">
        <v>470354724492.59998</v>
      </c>
      <c r="T115" s="62">
        <v>460646981380.59998</v>
      </c>
      <c r="U115" s="62">
        <v>976166471087.22998</v>
      </c>
      <c r="V115" s="62">
        <v>2289762087976.3701</v>
      </c>
      <c r="W115" s="62">
        <v>47377432765.910004</v>
      </c>
      <c r="X115" s="62">
        <v>61702505629.699997</v>
      </c>
      <c r="Y115" s="62">
        <v>-1524523996844.0901</v>
      </c>
      <c r="Z115" s="61">
        <f>SUM(AA115)</f>
        <v>0</v>
      </c>
      <c r="AA115" s="11"/>
      <c r="AB115" s="61">
        <f>SUM(AC115:AF115)</f>
        <v>23526989829.970001</v>
      </c>
      <c r="AC115" s="62">
        <v>12750000</v>
      </c>
      <c r="AD115" s="11"/>
      <c r="AE115" s="62">
        <v>5925805795.9899998</v>
      </c>
      <c r="AF115" s="62">
        <v>17588434033.98</v>
      </c>
      <c r="AG115" s="61">
        <f>SUM(AH115)</f>
        <v>0</v>
      </c>
      <c r="AH115" s="62"/>
      <c r="AI115" s="60">
        <f>AJ115+AQ115+AT115</f>
        <v>63384448566.660004</v>
      </c>
      <c r="AJ115" s="61">
        <f>SUM(AK115:AP115)</f>
        <v>63384448566.660004</v>
      </c>
      <c r="AK115" s="62">
        <v>424000</v>
      </c>
      <c r="AL115" s="11"/>
      <c r="AM115" s="11"/>
      <c r="AN115" s="62">
        <v>21666666.66</v>
      </c>
      <c r="AO115" s="62">
        <v>34381394122</v>
      </c>
      <c r="AP115" s="62">
        <v>28980963778</v>
      </c>
      <c r="AQ115" s="61">
        <f>SUM(AR115:AS115)</f>
        <v>0</v>
      </c>
      <c r="AR115" s="11"/>
      <c r="AS115" s="11"/>
      <c r="AT115" s="61">
        <f>SUM(AU115)</f>
        <v>0</v>
      </c>
      <c r="AU115" s="11"/>
      <c r="AV115" s="60">
        <f>AW115+AZ115</f>
        <v>2864356032344.04</v>
      </c>
      <c r="AW115" s="61">
        <f>SUM(AX115:AY115)</f>
        <v>2864356032344.04</v>
      </c>
      <c r="AX115" s="62">
        <v>2864356032344.04</v>
      </c>
      <c r="AY115" s="11"/>
      <c r="AZ115" s="61">
        <f>SUM(BA115)</f>
        <v>0</v>
      </c>
      <c r="BA115" s="11"/>
      <c r="BB115" s="63">
        <f>E115-(AI115+AV115)</f>
        <v>0</v>
      </c>
    </row>
    <row r="116" spans="1:54" ht="45" x14ac:dyDescent="0.25">
      <c r="A116" s="58" t="s">
        <v>271</v>
      </c>
      <c r="B116" s="58" t="s">
        <v>272</v>
      </c>
      <c r="C116" s="59" t="s">
        <v>1152</v>
      </c>
      <c r="D116" s="59" t="s">
        <v>1151</v>
      </c>
      <c r="E116" s="60">
        <f>F116+O116+R116+Z116+AB116+AG116</f>
        <v>4527851856857.7529</v>
      </c>
      <c r="F116" s="61">
        <f>SUM(G116:N116)</f>
        <v>205799685096.53998</v>
      </c>
      <c r="G116" s="62">
        <v>10201441407.389999</v>
      </c>
      <c r="H116" s="11"/>
      <c r="I116" s="62">
        <v>85080878035.309998</v>
      </c>
      <c r="J116" s="11"/>
      <c r="K116" s="11"/>
      <c r="L116" s="62">
        <v>302809602.37</v>
      </c>
      <c r="M116" s="62">
        <v>110214556051.47</v>
      </c>
      <c r="N116" s="11"/>
      <c r="O116" s="61">
        <f>SUM(P116:Q116)</f>
        <v>190750295398.25</v>
      </c>
      <c r="P116" s="11"/>
      <c r="Q116" s="62">
        <v>190750295398.25</v>
      </c>
      <c r="R116" s="61">
        <f>SUM(S116:Y116)</f>
        <v>3820778089164.4629</v>
      </c>
      <c r="S116" s="62">
        <v>414065191762.78003</v>
      </c>
      <c r="T116" s="62">
        <v>828286801377.81995</v>
      </c>
      <c r="U116" s="62">
        <v>1290854395705.8201</v>
      </c>
      <c r="V116" s="62">
        <v>3224938396551.0498</v>
      </c>
      <c r="W116" s="62">
        <v>94168239389.889999</v>
      </c>
      <c r="X116" s="62">
        <v>167330206276.66</v>
      </c>
      <c r="Y116" s="62">
        <v>-2198865141899.5564</v>
      </c>
      <c r="Z116" s="61">
        <f>SUM(AA116)</f>
        <v>0</v>
      </c>
      <c r="AA116" s="11"/>
      <c r="AB116" s="61">
        <f>SUM(AC116:AF116)</f>
        <v>310523787198.5</v>
      </c>
      <c r="AC116" s="11"/>
      <c r="AD116" s="11"/>
      <c r="AE116" s="62">
        <v>3661694645.02</v>
      </c>
      <c r="AF116" s="62">
        <v>306862092553.47998</v>
      </c>
      <c r="AG116" s="61">
        <f>SUM(AH116)</f>
        <v>0</v>
      </c>
      <c r="AH116" s="62"/>
      <c r="AI116" s="60">
        <f>AJ116+AQ116+AT116</f>
        <v>237717794681.17999</v>
      </c>
      <c r="AJ116" s="61">
        <f>SUM(AK116:AP116)</f>
        <v>146996328081.04999</v>
      </c>
      <c r="AK116" s="62">
        <v>1017400919</v>
      </c>
      <c r="AL116" s="62">
        <v>568764110.03999996</v>
      </c>
      <c r="AM116" s="62">
        <v>104197472450</v>
      </c>
      <c r="AN116" s="62">
        <v>99546931.819999993</v>
      </c>
      <c r="AO116" s="62">
        <v>6376156399.8000002</v>
      </c>
      <c r="AP116" s="62">
        <v>34736987270.389999</v>
      </c>
      <c r="AQ116" s="61">
        <f>SUM(AR116:AS116)</f>
        <v>90721466600.130005</v>
      </c>
      <c r="AR116" s="62">
        <v>90721466600.130005</v>
      </c>
      <c r="AS116" s="11"/>
      <c r="AT116" s="61">
        <f>SUM(AU116)</f>
        <v>0</v>
      </c>
      <c r="AU116" s="11"/>
      <c r="AV116" s="60">
        <f>AW116+AZ116</f>
        <v>4290134062176.5737</v>
      </c>
      <c r="AW116" s="61">
        <f>SUM(AX116:AY116)</f>
        <v>4290134062176.5737</v>
      </c>
      <c r="AX116" s="62">
        <v>4290134062176.5737</v>
      </c>
      <c r="AY116" s="11"/>
      <c r="AZ116" s="61">
        <f>SUM(BA116)</f>
        <v>0</v>
      </c>
      <c r="BA116" s="11"/>
      <c r="BB116" s="63">
        <f>E116-(AI116+AV116)</f>
        <v>0</v>
      </c>
    </row>
    <row r="117" spans="1:54" ht="30" x14ac:dyDescent="0.25">
      <c r="A117" s="58" t="s">
        <v>273</v>
      </c>
      <c r="B117" s="58" t="s">
        <v>274</v>
      </c>
      <c r="C117" s="59" t="s">
        <v>1152</v>
      </c>
      <c r="D117" s="59" t="s">
        <v>1151</v>
      </c>
      <c r="E117" s="60">
        <f>F117+O117+R117+Z117+AB117+AG117</f>
        <v>2473062423369.7295</v>
      </c>
      <c r="F117" s="61">
        <f>SUM(G117:N117)</f>
        <v>99608842648.199997</v>
      </c>
      <c r="G117" s="62">
        <v>44167876676.379997</v>
      </c>
      <c r="H117" s="11"/>
      <c r="I117" s="62">
        <v>40700852291.209999</v>
      </c>
      <c r="J117" s="11"/>
      <c r="K117" s="11"/>
      <c r="L117" s="62">
        <v>189978341</v>
      </c>
      <c r="M117" s="62">
        <v>14550135339.610001</v>
      </c>
      <c r="N117" s="11"/>
      <c r="O117" s="61">
        <f>SUM(P117:Q117)</f>
        <v>33132223186.240002</v>
      </c>
      <c r="P117" s="11"/>
      <c r="Q117" s="62">
        <v>33132223186.240002</v>
      </c>
      <c r="R117" s="61">
        <f>SUM(S117:Y117)</f>
        <v>2300634297110.1094</v>
      </c>
      <c r="S117" s="62">
        <v>295031583535</v>
      </c>
      <c r="T117" s="62">
        <v>439351206315.09998</v>
      </c>
      <c r="U117" s="62">
        <v>944983850846.38</v>
      </c>
      <c r="V117" s="62">
        <v>2552747876631.7998</v>
      </c>
      <c r="W117" s="62">
        <v>95140630227.479996</v>
      </c>
      <c r="X117" s="62">
        <v>14632789321.34</v>
      </c>
      <c r="Y117" s="62">
        <v>-2041253639766.99</v>
      </c>
      <c r="Z117" s="61">
        <f>SUM(AA117)</f>
        <v>0</v>
      </c>
      <c r="AA117" s="11"/>
      <c r="AB117" s="61">
        <f>SUM(AC117:AF117)</f>
        <v>39687060425.18</v>
      </c>
      <c r="AC117" s="62">
        <v>1613141616.4300001</v>
      </c>
      <c r="AD117" s="11"/>
      <c r="AE117" s="62">
        <v>53838981070.110001</v>
      </c>
      <c r="AF117" s="62">
        <v>-15765062261.360001</v>
      </c>
      <c r="AG117" s="61">
        <f>SUM(AH117)</f>
        <v>0</v>
      </c>
      <c r="AH117" s="62"/>
      <c r="AI117" s="60">
        <f>AJ117+AQ117+AT117</f>
        <v>29958970552.790001</v>
      </c>
      <c r="AJ117" s="61">
        <f>SUM(AK117:AP117)</f>
        <v>29469372652.790001</v>
      </c>
      <c r="AK117" s="62">
        <v>709121644.36000001</v>
      </c>
      <c r="AL117" s="11"/>
      <c r="AM117" s="11"/>
      <c r="AN117" s="62">
        <v>419968792.16000003</v>
      </c>
      <c r="AO117" s="62">
        <v>6744053637.9799995</v>
      </c>
      <c r="AP117" s="62">
        <v>21596228578.290001</v>
      </c>
      <c r="AQ117" s="61">
        <f>SUM(AR117:AS117)</f>
        <v>489597900</v>
      </c>
      <c r="AR117" s="62">
        <v>489597900</v>
      </c>
      <c r="AS117" s="11"/>
      <c r="AT117" s="61">
        <f>SUM(AU117)</f>
        <v>0</v>
      </c>
      <c r="AU117" s="11"/>
      <c r="AV117" s="60">
        <f>AW117+AZ117</f>
        <v>2443103452816.9399</v>
      </c>
      <c r="AW117" s="61">
        <f>SUM(AX117:AY117)</f>
        <v>2443103452816.9399</v>
      </c>
      <c r="AX117" s="62">
        <v>2443103452816.9399</v>
      </c>
      <c r="AY117" s="11"/>
      <c r="AZ117" s="61">
        <f>SUM(BA117)</f>
        <v>0</v>
      </c>
      <c r="BA117" s="11"/>
      <c r="BB117" s="63">
        <f>E117-(AI117+AV117)</f>
        <v>0</v>
      </c>
    </row>
    <row r="118" spans="1:54" ht="45" x14ac:dyDescent="0.25">
      <c r="A118" s="58" t="s">
        <v>275</v>
      </c>
      <c r="B118" s="58" t="s">
        <v>276</v>
      </c>
      <c r="C118" s="59" t="s">
        <v>1152</v>
      </c>
      <c r="D118" s="59" t="s">
        <v>1201</v>
      </c>
      <c r="E118" s="60">
        <f>F118+O118+R118+Z118+AB118+AG118</f>
        <v>2778318354983.1299</v>
      </c>
      <c r="F118" s="61">
        <f>SUM(G118:N118)</f>
        <v>145036059878.86002</v>
      </c>
      <c r="G118" s="62">
        <v>85186459613.12001</v>
      </c>
      <c r="H118" s="11"/>
      <c r="I118" s="62">
        <v>39705357012.690002</v>
      </c>
      <c r="J118" s="11"/>
      <c r="K118" s="11"/>
      <c r="L118" s="62">
        <v>607099722.61000001</v>
      </c>
      <c r="M118" s="62">
        <v>19537143530.439999</v>
      </c>
      <c r="N118" s="11"/>
      <c r="O118" s="61">
        <f>SUM(P118:Q118)</f>
        <v>26637453188.650002</v>
      </c>
      <c r="P118" s="11"/>
      <c r="Q118" s="62">
        <v>26637453188.650002</v>
      </c>
      <c r="R118" s="61">
        <f>SUM(S118:Y118)</f>
        <v>2530554579838.3262</v>
      </c>
      <c r="S118" s="62">
        <v>226012073475.07001</v>
      </c>
      <c r="T118" s="62">
        <v>546807583895.599</v>
      </c>
      <c r="U118" s="62">
        <v>935298359733.91003</v>
      </c>
      <c r="V118" s="62">
        <v>2347582690907.71</v>
      </c>
      <c r="W118" s="62">
        <v>103640889018.177</v>
      </c>
      <c r="X118" s="11"/>
      <c r="Y118" s="62">
        <v>-1628787017192.1399</v>
      </c>
      <c r="Z118" s="61">
        <f>SUM(AA118)</f>
        <v>0</v>
      </c>
      <c r="AA118" s="11"/>
      <c r="AB118" s="61">
        <f>SUM(AC118:AF118)</f>
        <v>76090262077.294006</v>
      </c>
      <c r="AC118" s="62">
        <v>1566960340</v>
      </c>
      <c r="AD118" s="62">
        <v>19668331000</v>
      </c>
      <c r="AE118" s="62">
        <v>41064375</v>
      </c>
      <c r="AF118" s="62">
        <v>54813906362.293999</v>
      </c>
      <c r="AG118" s="61">
        <f>SUM(AH118)</f>
        <v>0</v>
      </c>
      <c r="AH118" s="62"/>
      <c r="AI118" s="60">
        <f>AJ118+AQ118+AT118</f>
        <v>88417116326.01001</v>
      </c>
      <c r="AJ118" s="61">
        <f>SUM(AK118:AP118)</f>
        <v>59276665096.010002</v>
      </c>
      <c r="AK118" s="62">
        <v>2014412</v>
      </c>
      <c r="AL118" s="11"/>
      <c r="AM118" s="62">
        <v>38853934980</v>
      </c>
      <c r="AN118" s="62">
        <v>650794181.25</v>
      </c>
      <c r="AO118" s="62">
        <v>10037064438</v>
      </c>
      <c r="AP118" s="62">
        <v>9732857084.7600002</v>
      </c>
      <c r="AQ118" s="61">
        <f>SUM(AR118:AS118)</f>
        <v>29140451230</v>
      </c>
      <c r="AR118" s="62">
        <v>29140451230</v>
      </c>
      <c r="AS118" s="11"/>
      <c r="AT118" s="61">
        <f>SUM(AU118)</f>
        <v>0</v>
      </c>
      <c r="AU118" s="11"/>
      <c r="AV118" s="60">
        <f>AW118+AZ118</f>
        <v>2689901238657.1201</v>
      </c>
      <c r="AW118" s="61">
        <f>SUM(AX118:AY118)</f>
        <v>2689901238657.1201</v>
      </c>
      <c r="AX118" s="62">
        <v>2689901238657.1201</v>
      </c>
      <c r="AY118" s="11"/>
      <c r="AZ118" s="61">
        <f>SUM(BA118)</f>
        <v>0</v>
      </c>
      <c r="BA118" s="11"/>
      <c r="BB118" s="63">
        <f>E118-(AI118+AV118)</f>
        <v>0</v>
      </c>
    </row>
    <row r="119" spans="1:54" ht="45" x14ac:dyDescent="0.25">
      <c r="A119" s="58" t="s">
        <v>277</v>
      </c>
      <c r="B119" s="58" t="s">
        <v>278</v>
      </c>
      <c r="C119" s="59" t="s">
        <v>1152</v>
      </c>
      <c r="D119" s="59" t="s">
        <v>1151</v>
      </c>
      <c r="E119" s="60">
        <f>F119+O119+R119+Z119+AB119+AG119</f>
        <v>2936344599678.8096</v>
      </c>
      <c r="F119" s="61">
        <f>SUM(G119:N119)</f>
        <v>33710713891.710003</v>
      </c>
      <c r="G119" s="62">
        <v>4620304388.6199999</v>
      </c>
      <c r="H119" s="11"/>
      <c r="I119" s="62">
        <v>21860673761.330002</v>
      </c>
      <c r="J119" s="11"/>
      <c r="K119" s="11"/>
      <c r="L119" s="62">
        <v>93851874.150000006</v>
      </c>
      <c r="M119" s="62">
        <v>7135883867.6099997</v>
      </c>
      <c r="N119" s="11"/>
      <c r="O119" s="61">
        <f>SUM(P119:Q119)</f>
        <v>65338704582.709999</v>
      </c>
      <c r="P119" s="11"/>
      <c r="Q119" s="62">
        <v>65338704582.709999</v>
      </c>
      <c r="R119" s="61">
        <f>SUM(S119:Y119)</f>
        <v>2780216981970.7095</v>
      </c>
      <c r="S119" s="62">
        <v>198610889026.38</v>
      </c>
      <c r="T119" s="62">
        <v>345026326988.79999</v>
      </c>
      <c r="U119" s="62">
        <v>868866403553.84998</v>
      </c>
      <c r="V119" s="62">
        <v>3034388262205.1001</v>
      </c>
      <c r="W119" s="62">
        <v>68800392367.089996</v>
      </c>
      <c r="X119" s="62">
        <v>37226515207.089996</v>
      </c>
      <c r="Y119" s="62">
        <v>-1772701807377.6001</v>
      </c>
      <c r="Z119" s="61">
        <f>SUM(AA119)</f>
        <v>0</v>
      </c>
      <c r="AA119" s="11"/>
      <c r="AB119" s="61">
        <f>SUM(AC119:AF119)</f>
        <v>57078199233.68</v>
      </c>
      <c r="AC119" s="11"/>
      <c r="AD119" s="11"/>
      <c r="AE119" s="62">
        <v>3388187330</v>
      </c>
      <c r="AF119" s="62">
        <v>53690011903.68</v>
      </c>
      <c r="AG119" s="61">
        <f>SUM(AH119)</f>
        <v>0</v>
      </c>
      <c r="AH119" s="62"/>
      <c r="AI119" s="60">
        <f>AJ119+AQ119+AT119</f>
        <v>19512283508.880001</v>
      </c>
      <c r="AJ119" s="61">
        <f>SUM(AK119:AP119)</f>
        <v>19512283508.880001</v>
      </c>
      <c r="AK119" s="11"/>
      <c r="AL119" s="11"/>
      <c r="AM119" s="11"/>
      <c r="AN119" s="62">
        <v>143291816</v>
      </c>
      <c r="AO119" s="62">
        <v>8227852439.8900003</v>
      </c>
      <c r="AP119" s="62">
        <v>11141139252.99</v>
      </c>
      <c r="AQ119" s="61">
        <f>SUM(AR119:AS119)</f>
        <v>0</v>
      </c>
      <c r="AR119" s="11"/>
      <c r="AS119" s="11"/>
      <c r="AT119" s="61">
        <f>SUM(AU119)</f>
        <v>0</v>
      </c>
      <c r="AU119" s="11"/>
      <c r="AV119" s="60">
        <f>AW119+AZ119</f>
        <v>2916832316169.8999</v>
      </c>
      <c r="AW119" s="61">
        <f>SUM(AX119:AY119)</f>
        <v>2916832316169.8999</v>
      </c>
      <c r="AX119" s="62">
        <v>2916832316169.8999</v>
      </c>
      <c r="AY119" s="11"/>
      <c r="AZ119" s="61">
        <f>SUM(BA119)</f>
        <v>0</v>
      </c>
      <c r="BA119" s="11"/>
      <c r="BB119" s="63">
        <f>E119-(AI119+AV119)</f>
        <v>2.978515625E-2</v>
      </c>
    </row>
    <row r="120" spans="1:54" ht="45" x14ac:dyDescent="0.25">
      <c r="A120" s="58" t="s">
        <v>279</v>
      </c>
      <c r="B120" s="58" t="s">
        <v>280</v>
      </c>
      <c r="C120" s="59" t="s">
        <v>1152</v>
      </c>
      <c r="D120" s="59" t="s">
        <v>1151</v>
      </c>
      <c r="E120" s="60">
        <f>F120+O120+R120+Z120+AB120+AG120</f>
        <v>2180137712261.5696</v>
      </c>
      <c r="F120" s="61">
        <f>SUM(G120:N120)</f>
        <v>84228113618.729996</v>
      </c>
      <c r="G120" s="62">
        <v>21590006961.829998</v>
      </c>
      <c r="H120" s="11"/>
      <c r="I120" s="62">
        <v>27138223457.120003</v>
      </c>
      <c r="J120" s="11"/>
      <c r="K120" s="11"/>
      <c r="L120" s="62">
        <v>670033002.55999994</v>
      </c>
      <c r="M120" s="62">
        <v>34829850197.220001</v>
      </c>
      <c r="N120" s="11"/>
      <c r="O120" s="61">
        <f>SUM(P120:Q120)</f>
        <v>54161644529.360001</v>
      </c>
      <c r="P120" s="11"/>
      <c r="Q120" s="62">
        <v>54161644529.360001</v>
      </c>
      <c r="R120" s="61">
        <f>SUM(S120:Y120)</f>
        <v>1991342117459.3994</v>
      </c>
      <c r="S120" s="62">
        <v>162830305763</v>
      </c>
      <c r="T120" s="62">
        <v>362951721463.23999</v>
      </c>
      <c r="U120" s="62">
        <v>610080852053.87</v>
      </c>
      <c r="V120" s="62">
        <v>1821202458034.7</v>
      </c>
      <c r="W120" s="62">
        <v>31174496431.419998</v>
      </c>
      <c r="X120" s="62">
        <v>22378960617.790001</v>
      </c>
      <c r="Y120" s="62">
        <v>-1019276676904.62</v>
      </c>
      <c r="Z120" s="61">
        <f>SUM(AA120)</f>
        <v>0</v>
      </c>
      <c r="AA120" s="11"/>
      <c r="AB120" s="61">
        <f>SUM(AC120:AF120)</f>
        <v>50405836654.080002</v>
      </c>
      <c r="AC120" s="62">
        <v>20645500</v>
      </c>
      <c r="AD120" s="11"/>
      <c r="AE120" s="62">
        <v>197226817</v>
      </c>
      <c r="AF120" s="62">
        <v>50187964337.080002</v>
      </c>
      <c r="AG120" s="61">
        <f>SUM(AH120)</f>
        <v>0</v>
      </c>
      <c r="AH120" s="62"/>
      <c r="AI120" s="60">
        <f>AJ120+AQ120+AT120</f>
        <v>10637843125.709999</v>
      </c>
      <c r="AJ120" s="61">
        <f>SUM(AK120:AP120)</f>
        <v>10637843125.709999</v>
      </c>
      <c r="AK120" s="62">
        <v>130151</v>
      </c>
      <c r="AL120" s="11"/>
      <c r="AM120" s="11"/>
      <c r="AN120" s="62">
        <v>17889711.579999998</v>
      </c>
      <c r="AO120" s="62">
        <v>6493736184.5</v>
      </c>
      <c r="AP120" s="62">
        <v>4126087078.6300001</v>
      </c>
      <c r="AQ120" s="61">
        <f>SUM(AR120:AS120)</f>
        <v>0</v>
      </c>
      <c r="AR120" s="11"/>
      <c r="AS120" s="11"/>
      <c r="AT120" s="61">
        <f>SUM(AU120)</f>
        <v>0</v>
      </c>
      <c r="AU120" s="11"/>
      <c r="AV120" s="60">
        <f>AW120+AZ120</f>
        <v>2169499869135.8601</v>
      </c>
      <c r="AW120" s="61">
        <f>SUM(AX120:AY120)</f>
        <v>2169499869135.8601</v>
      </c>
      <c r="AX120" s="62">
        <v>2169499869135.8601</v>
      </c>
      <c r="AY120" s="11"/>
      <c r="AZ120" s="61">
        <f>SUM(BA120)</f>
        <v>0</v>
      </c>
      <c r="BA120" s="11"/>
      <c r="BB120" s="63">
        <f>E120-(AI120+AV120)</f>
        <v>0</v>
      </c>
    </row>
    <row r="121" spans="1:54" ht="75" x14ac:dyDescent="0.25">
      <c r="A121" s="58" t="s">
        <v>281</v>
      </c>
      <c r="B121" s="58" t="s">
        <v>282</v>
      </c>
      <c r="C121" s="59" t="s">
        <v>1152</v>
      </c>
      <c r="D121" s="59" t="s">
        <v>1151</v>
      </c>
      <c r="E121" s="60">
        <f>F121+O121+R121+Z121+AB121+AG121</f>
        <v>2973696334671.9102</v>
      </c>
      <c r="F121" s="61">
        <f>SUM(G121:N121)</f>
        <v>256432995805.98962</v>
      </c>
      <c r="G121" s="62">
        <v>8184640416.1700001</v>
      </c>
      <c r="H121" s="11"/>
      <c r="I121" s="62">
        <v>150610854751.12003</v>
      </c>
      <c r="J121" s="11"/>
      <c r="K121" s="11"/>
      <c r="L121" s="62">
        <v>911447757.93959999</v>
      </c>
      <c r="M121" s="62">
        <v>96726052880.759995</v>
      </c>
      <c r="N121" s="11"/>
      <c r="O121" s="61">
        <f>SUM(P121:Q121)</f>
        <v>17632725377</v>
      </c>
      <c r="P121" s="11"/>
      <c r="Q121" s="62">
        <v>17632725377</v>
      </c>
      <c r="R121" s="61">
        <f>SUM(S121:Y121)</f>
        <v>2493177408527.3804</v>
      </c>
      <c r="S121" s="62">
        <v>90171133761.5</v>
      </c>
      <c r="T121" s="62">
        <v>366610646690.40002</v>
      </c>
      <c r="U121" s="62">
        <v>462140834260.65997</v>
      </c>
      <c r="V121" s="62">
        <v>2313972146857</v>
      </c>
      <c r="W121" s="62">
        <v>35565335090.18</v>
      </c>
      <c r="X121" s="62">
        <v>168834971075.41</v>
      </c>
      <c r="Y121" s="62">
        <v>-944117659207.77002</v>
      </c>
      <c r="Z121" s="61">
        <f>SUM(AA121)</f>
        <v>0</v>
      </c>
      <c r="AA121" s="11"/>
      <c r="AB121" s="61">
        <f>SUM(AC121:AF121)</f>
        <v>206453204961.54001</v>
      </c>
      <c r="AC121" s="11"/>
      <c r="AD121" s="11"/>
      <c r="AE121" s="62">
        <v>17467774875.630001</v>
      </c>
      <c r="AF121" s="62">
        <v>188985430085.91</v>
      </c>
      <c r="AG121" s="61">
        <f>SUM(AH121)</f>
        <v>0</v>
      </c>
      <c r="AH121" s="62"/>
      <c r="AI121" s="60">
        <f>AJ121+AQ121+AT121</f>
        <v>547399832114.1792</v>
      </c>
      <c r="AJ121" s="61">
        <f>SUM(AK121:AP121)</f>
        <v>547399832114.1792</v>
      </c>
      <c r="AK121" s="62">
        <v>693699000</v>
      </c>
      <c r="AL121" s="62">
        <v>9014081233.5499992</v>
      </c>
      <c r="AM121" s="62">
        <v>200545348541.5</v>
      </c>
      <c r="AN121" s="62">
        <v>9616438.3592000008</v>
      </c>
      <c r="AO121" s="62">
        <v>189642634818.76999</v>
      </c>
      <c r="AP121" s="62">
        <v>147494452082</v>
      </c>
      <c r="AQ121" s="61">
        <f>SUM(AR121:AS121)</f>
        <v>0</v>
      </c>
      <c r="AR121" s="11"/>
      <c r="AS121" s="11"/>
      <c r="AT121" s="61">
        <f>SUM(AU121)</f>
        <v>0</v>
      </c>
      <c r="AU121" s="11"/>
      <c r="AV121" s="60">
        <f>AW121+AZ121</f>
        <v>2426296502557.7002</v>
      </c>
      <c r="AW121" s="61">
        <f>SUM(AX121:AY121)</f>
        <v>2426296502557.7002</v>
      </c>
      <c r="AX121" s="62">
        <v>2426296502557.7002</v>
      </c>
      <c r="AY121" s="11"/>
      <c r="AZ121" s="61">
        <f>SUM(BA121)</f>
        <v>0</v>
      </c>
      <c r="BA121" s="11"/>
      <c r="BB121" s="63">
        <f>E121-(AI121+AV121)</f>
        <v>3.076171875E-2</v>
      </c>
    </row>
    <row r="122" spans="1:54" ht="60" x14ac:dyDescent="0.25">
      <c r="A122" s="58" t="s">
        <v>283</v>
      </c>
      <c r="B122" s="58" t="s">
        <v>284</v>
      </c>
      <c r="C122" s="59" t="s">
        <v>1150</v>
      </c>
      <c r="D122" s="59" t="s">
        <v>1151</v>
      </c>
      <c r="E122" s="60">
        <f>F122+O122+R122+Z122+AB122+AG122</f>
        <v>2181969759833.3264</v>
      </c>
      <c r="F122" s="61">
        <f>SUM(G122:N122)</f>
        <v>66204506877.171402</v>
      </c>
      <c r="G122" s="62">
        <v>5402195535.3600006</v>
      </c>
      <c r="H122" s="11"/>
      <c r="I122" s="62">
        <v>13903139307.467699</v>
      </c>
      <c r="J122" s="11"/>
      <c r="K122" s="11"/>
      <c r="L122" s="62">
        <v>822819749.00450003</v>
      </c>
      <c r="M122" s="62">
        <v>46076352285.339203</v>
      </c>
      <c r="N122" s="11"/>
      <c r="O122" s="61">
        <f>SUM(P122:Q122)</f>
        <v>10000000000</v>
      </c>
      <c r="P122" s="11"/>
      <c r="Q122" s="62">
        <v>10000000000</v>
      </c>
      <c r="R122" s="61">
        <f>SUM(S122:Y122)</f>
        <v>2064127433681.7051</v>
      </c>
      <c r="S122" s="62">
        <v>62610042173.010002</v>
      </c>
      <c r="T122" s="62">
        <v>283019849689.37598</v>
      </c>
      <c r="U122" s="62">
        <v>534604996074.03003</v>
      </c>
      <c r="V122" s="62">
        <v>2078116687273.4619</v>
      </c>
      <c r="W122" s="62">
        <v>50881661019.769997</v>
      </c>
      <c r="X122" s="62">
        <v>46416738211.75</v>
      </c>
      <c r="Y122" s="62">
        <v>-991522540759.69275</v>
      </c>
      <c r="Z122" s="61">
        <f>SUM(AA122)</f>
        <v>0</v>
      </c>
      <c r="AA122" s="11"/>
      <c r="AB122" s="61">
        <f>SUM(AC122:AF122)</f>
        <v>41637819274.449997</v>
      </c>
      <c r="AC122" s="11"/>
      <c r="AD122" s="11"/>
      <c r="AE122" s="62">
        <v>4556547726</v>
      </c>
      <c r="AF122" s="62">
        <v>37081271548.449997</v>
      </c>
      <c r="AG122" s="61">
        <f>SUM(AH122)</f>
        <v>0</v>
      </c>
      <c r="AH122" s="62"/>
      <c r="AI122" s="60">
        <f>AJ122+AQ122+AT122</f>
        <v>202499957689.62</v>
      </c>
      <c r="AJ122" s="61">
        <f>SUM(AK122:AP122)</f>
        <v>202499957689.62</v>
      </c>
      <c r="AK122" s="62">
        <v>104940</v>
      </c>
      <c r="AL122" s="11"/>
      <c r="AM122" s="11"/>
      <c r="AN122" s="62">
        <v>10956000</v>
      </c>
      <c r="AO122" s="62">
        <v>50853947224.309998</v>
      </c>
      <c r="AP122" s="62">
        <v>151634949525.31</v>
      </c>
      <c r="AQ122" s="61">
        <f>SUM(AR122:AS122)</f>
        <v>0</v>
      </c>
      <c r="AR122" s="11"/>
      <c r="AS122" s="11"/>
      <c r="AT122" s="61">
        <f>SUM(AU122)</f>
        <v>0</v>
      </c>
      <c r="AU122" s="11"/>
      <c r="AV122" s="60">
        <f>AW122+AZ122</f>
        <v>1979469802143.7039</v>
      </c>
      <c r="AW122" s="61">
        <f>SUM(AX122:AY122)</f>
        <v>1979469802143.7039</v>
      </c>
      <c r="AX122" s="62">
        <v>1979469802143.7039</v>
      </c>
      <c r="AY122" s="11"/>
      <c r="AZ122" s="61">
        <f>SUM(BA122)</f>
        <v>0</v>
      </c>
      <c r="BA122" s="11"/>
      <c r="BB122" s="63">
        <f>E122-(AI122+AV122)</f>
        <v>2.685546875E-3</v>
      </c>
    </row>
    <row r="123" spans="1:54" ht="45" x14ac:dyDescent="0.25">
      <c r="A123" s="58" t="s">
        <v>285</v>
      </c>
      <c r="B123" s="58" t="s">
        <v>1159</v>
      </c>
      <c r="C123" s="59" t="s">
        <v>1150</v>
      </c>
      <c r="D123" s="59" t="s">
        <v>1200</v>
      </c>
      <c r="E123" s="60">
        <f>F123+O123+R123+Z123+AB123+AG123</f>
        <v>6245376391990.1426</v>
      </c>
      <c r="F123" s="61">
        <f>SUM(G123:N123)</f>
        <v>180422901742.63</v>
      </c>
      <c r="G123" s="62">
        <v>102542595053.48999</v>
      </c>
      <c r="H123" s="11"/>
      <c r="I123" s="62">
        <v>32575934036.500004</v>
      </c>
      <c r="J123" s="11"/>
      <c r="K123" s="11"/>
      <c r="L123" s="62">
        <v>234352812.33000001</v>
      </c>
      <c r="M123" s="62">
        <v>45070019840.309998</v>
      </c>
      <c r="N123" s="11"/>
      <c r="O123" s="61">
        <f>SUM(P123:Q123)</f>
        <v>482180496415.79999</v>
      </c>
      <c r="P123" s="11"/>
      <c r="Q123" s="62">
        <v>482180496415.79999</v>
      </c>
      <c r="R123" s="61">
        <f>SUM(S123:Y123)</f>
        <v>5260583415464.6426</v>
      </c>
      <c r="S123" s="62">
        <v>853389254714.39001</v>
      </c>
      <c r="T123" s="62">
        <v>1285271174661.8999</v>
      </c>
      <c r="U123" s="62">
        <v>1613049623374.3</v>
      </c>
      <c r="V123" s="62">
        <v>2915357145486.7998</v>
      </c>
      <c r="W123" s="62">
        <v>231001591777.79001</v>
      </c>
      <c r="X123" s="62">
        <v>48278878834.023003</v>
      </c>
      <c r="Y123" s="62">
        <v>-1685764253384.5601</v>
      </c>
      <c r="Z123" s="61">
        <f>SUM(AA123)</f>
        <v>0</v>
      </c>
      <c r="AA123" s="11"/>
      <c r="AB123" s="61">
        <f>SUM(AC123:AF123)</f>
        <v>322189578367.07001</v>
      </c>
      <c r="AC123" s="62">
        <v>512281846</v>
      </c>
      <c r="AD123" s="11"/>
      <c r="AE123" s="62">
        <v>740915250</v>
      </c>
      <c r="AF123" s="62">
        <v>320936381271.07001</v>
      </c>
      <c r="AG123" s="61">
        <f>SUM(AH123)</f>
        <v>0</v>
      </c>
      <c r="AH123" s="62"/>
      <c r="AI123" s="60">
        <f>AJ123+AQ123+AT123</f>
        <v>418341140836.06</v>
      </c>
      <c r="AJ123" s="61">
        <f>SUM(AK123:AP123)</f>
        <v>418262425336.06</v>
      </c>
      <c r="AK123" s="11"/>
      <c r="AL123" s="11"/>
      <c r="AM123" s="11"/>
      <c r="AN123" s="62">
        <v>104029857.54000001</v>
      </c>
      <c r="AO123" s="62">
        <v>21107767782</v>
      </c>
      <c r="AP123" s="62">
        <v>397050627696.52002</v>
      </c>
      <c r="AQ123" s="61">
        <f>SUM(AR123:AS123)</f>
        <v>78715500</v>
      </c>
      <c r="AR123" s="62">
        <v>78715500</v>
      </c>
      <c r="AS123" s="11"/>
      <c r="AT123" s="61">
        <f>SUM(AU123)</f>
        <v>0</v>
      </c>
      <c r="AU123" s="11"/>
      <c r="AV123" s="60">
        <f>AW123+AZ123</f>
        <v>5827035251154.0996</v>
      </c>
      <c r="AW123" s="61">
        <f>SUM(AX123:AY123)</f>
        <v>5827035251154.0996</v>
      </c>
      <c r="AX123" s="62">
        <v>5827035251154.0996</v>
      </c>
      <c r="AY123" s="11"/>
      <c r="AZ123" s="61">
        <f>SUM(BA123)</f>
        <v>0</v>
      </c>
      <c r="BA123" s="11"/>
      <c r="BB123" s="63">
        <f>E123-(AI123+AV123)</f>
        <v>-1.66015625E-2</v>
      </c>
    </row>
    <row r="124" spans="1:54" ht="45" x14ac:dyDescent="0.25">
      <c r="A124" s="58" t="s">
        <v>286</v>
      </c>
      <c r="B124" s="58" t="s">
        <v>287</v>
      </c>
      <c r="C124" s="59" t="s">
        <v>1150</v>
      </c>
      <c r="D124" s="59" t="s">
        <v>1199</v>
      </c>
      <c r="E124" s="60">
        <f>F124+O124+R124+Z124+AB124+AG124</f>
        <v>1302294401129.0674</v>
      </c>
      <c r="F124" s="61">
        <f>SUM(G124:N124)</f>
        <v>50820448292.026497</v>
      </c>
      <c r="G124" s="62">
        <v>2861624679.04</v>
      </c>
      <c r="H124" s="11"/>
      <c r="I124" s="62">
        <v>40715079156.3899</v>
      </c>
      <c r="J124" s="11"/>
      <c r="K124" s="11"/>
      <c r="L124" s="62">
        <v>175812516.67660001</v>
      </c>
      <c r="M124" s="62">
        <v>7067931939.9200001</v>
      </c>
      <c r="N124" s="11"/>
      <c r="O124" s="61">
        <f>SUM(P124:Q124)</f>
        <v>52352112074.419998</v>
      </c>
      <c r="P124" s="11"/>
      <c r="Q124" s="62">
        <v>52352112074.419998</v>
      </c>
      <c r="R124" s="61">
        <f>SUM(S124:Y124)</f>
        <v>1181714374007.6208</v>
      </c>
      <c r="S124" s="62">
        <v>151030452548</v>
      </c>
      <c r="T124" s="62">
        <v>295027988053.96002</v>
      </c>
      <c r="U124" s="62">
        <v>606611210028.53577</v>
      </c>
      <c r="V124" s="62">
        <v>875470399218.93994</v>
      </c>
      <c r="W124" s="62">
        <v>13480779639.549999</v>
      </c>
      <c r="X124" s="62">
        <v>24199799023</v>
      </c>
      <c r="Y124" s="62">
        <v>-784106254504.36499</v>
      </c>
      <c r="Z124" s="61">
        <f>SUM(AA124)</f>
        <v>0</v>
      </c>
      <c r="AA124" s="11"/>
      <c r="AB124" s="61">
        <f>SUM(AC124:AF124)</f>
        <v>17407466755</v>
      </c>
      <c r="AC124" s="11"/>
      <c r="AD124" s="11"/>
      <c r="AE124" s="62">
        <v>680783335</v>
      </c>
      <c r="AF124" s="62">
        <v>16726683420</v>
      </c>
      <c r="AG124" s="61">
        <f>SUM(AH124)</f>
        <v>0</v>
      </c>
      <c r="AH124" s="62"/>
      <c r="AI124" s="60">
        <f>AJ124+AQ124+AT124</f>
        <v>11861135542</v>
      </c>
      <c r="AJ124" s="61">
        <f>SUM(AK124:AP124)</f>
        <v>11861135542</v>
      </c>
      <c r="AK124" s="11"/>
      <c r="AL124" s="11"/>
      <c r="AM124" s="11"/>
      <c r="AN124" s="11"/>
      <c r="AO124" s="62">
        <v>4198922493</v>
      </c>
      <c r="AP124" s="62">
        <v>7662213049</v>
      </c>
      <c r="AQ124" s="61">
        <f>SUM(AR124:AS124)</f>
        <v>0</v>
      </c>
      <c r="AR124" s="11"/>
      <c r="AS124" s="11"/>
      <c r="AT124" s="61">
        <f>SUM(AU124)</f>
        <v>0</v>
      </c>
      <c r="AU124" s="11"/>
      <c r="AV124" s="60">
        <f>AW124+AZ124</f>
        <v>1290433265587.075</v>
      </c>
      <c r="AW124" s="61">
        <f>SUM(AX124:AY124)</f>
        <v>1290433265587.075</v>
      </c>
      <c r="AX124" s="62">
        <v>1290433265587.075</v>
      </c>
      <c r="AY124" s="11"/>
      <c r="AZ124" s="61">
        <f>SUM(BA124)</f>
        <v>0</v>
      </c>
      <c r="BA124" s="11"/>
      <c r="BB124" s="63">
        <f>E124-(AI124+AV124)</f>
        <v>-7.568359375E-3</v>
      </c>
    </row>
    <row r="125" spans="1:54" ht="45" x14ac:dyDescent="0.25">
      <c r="A125" s="58" t="s">
        <v>288</v>
      </c>
      <c r="B125" s="58" t="s">
        <v>289</v>
      </c>
      <c r="C125" s="59" t="s">
        <v>1150</v>
      </c>
      <c r="D125" s="59" t="s">
        <v>1200</v>
      </c>
      <c r="E125" s="60">
        <f>F125+O125+R125+Z125+AB125+AG125</f>
        <v>1737054900512.2397</v>
      </c>
      <c r="F125" s="61">
        <f>SUM(G125:N125)</f>
        <v>108293627126.14</v>
      </c>
      <c r="G125" s="62">
        <v>38538832596.899994</v>
      </c>
      <c r="H125" s="11"/>
      <c r="I125" s="62">
        <v>56963840386.430008</v>
      </c>
      <c r="J125" s="11"/>
      <c r="K125" s="11"/>
      <c r="L125" s="62">
        <v>230021201.81</v>
      </c>
      <c r="M125" s="62">
        <v>12560932941</v>
      </c>
      <c r="N125" s="11"/>
      <c r="O125" s="61">
        <f>SUM(P125:Q125)</f>
        <v>24830229985.77</v>
      </c>
      <c r="P125" s="11"/>
      <c r="Q125" s="62">
        <v>24830229985.77</v>
      </c>
      <c r="R125" s="61">
        <f>SUM(S125:Y125)</f>
        <v>1568903229281.6997</v>
      </c>
      <c r="S125" s="62">
        <v>311890383623</v>
      </c>
      <c r="T125" s="62">
        <v>342031211416.13</v>
      </c>
      <c r="U125" s="62">
        <v>674013205535.30005</v>
      </c>
      <c r="V125" s="62">
        <v>1619566333878.49</v>
      </c>
      <c r="W125" s="62">
        <v>49209812444.400002</v>
      </c>
      <c r="X125" s="11"/>
      <c r="Y125" s="62">
        <v>-1427807717615.6201</v>
      </c>
      <c r="Z125" s="61">
        <f>SUM(AA125)</f>
        <v>0</v>
      </c>
      <c r="AA125" s="11"/>
      <c r="AB125" s="61">
        <f>SUM(AC125:AF125)</f>
        <v>35027814118.630005</v>
      </c>
      <c r="AC125" s="11"/>
      <c r="AD125" s="11"/>
      <c r="AE125" s="62">
        <v>2443408771</v>
      </c>
      <c r="AF125" s="62">
        <v>32584405347.630001</v>
      </c>
      <c r="AG125" s="61">
        <f>SUM(AH125)</f>
        <v>0</v>
      </c>
      <c r="AH125" s="62"/>
      <c r="AI125" s="60">
        <f>AJ125+AQ125+AT125</f>
        <v>15869671395.379999</v>
      </c>
      <c r="AJ125" s="61">
        <f>SUM(AK125:AP125)</f>
        <v>15869671395.379999</v>
      </c>
      <c r="AK125" s="62">
        <v>299281949.38</v>
      </c>
      <c r="AL125" s="11"/>
      <c r="AM125" s="11"/>
      <c r="AN125" s="11"/>
      <c r="AO125" s="62">
        <v>44266147</v>
      </c>
      <c r="AP125" s="62">
        <v>15526123299</v>
      </c>
      <c r="AQ125" s="61">
        <f>SUM(AR125:AS125)</f>
        <v>0</v>
      </c>
      <c r="AR125" s="11"/>
      <c r="AS125" s="11"/>
      <c r="AT125" s="61">
        <f>SUM(AU125)</f>
        <v>0</v>
      </c>
      <c r="AU125" s="11"/>
      <c r="AV125" s="60">
        <f>AW125+AZ125</f>
        <v>1721185229116.8601</v>
      </c>
      <c r="AW125" s="61">
        <f>SUM(AX125:AY125)</f>
        <v>1721185229116.8601</v>
      </c>
      <c r="AX125" s="62">
        <v>1721185229116.8601</v>
      </c>
      <c r="AY125" s="11"/>
      <c r="AZ125" s="61">
        <f>SUM(BA125)</f>
        <v>0</v>
      </c>
      <c r="BA125" s="11"/>
      <c r="BB125" s="63">
        <f>E125-(AI125+AV125)</f>
        <v>0</v>
      </c>
    </row>
    <row r="126" spans="1:54" ht="45" x14ac:dyDescent="0.25">
      <c r="A126" s="58" t="s">
        <v>290</v>
      </c>
      <c r="B126" s="58" t="s">
        <v>291</v>
      </c>
      <c r="C126" s="59" t="s">
        <v>1150</v>
      </c>
      <c r="D126" s="59" t="s">
        <v>1200</v>
      </c>
      <c r="E126" s="60">
        <f>F126+O126+R126+Z126+AB126+AG126</f>
        <v>1563433044275.8699</v>
      </c>
      <c r="F126" s="61">
        <f>SUM(G126:N126)</f>
        <v>63106652300.980003</v>
      </c>
      <c r="G126" s="62">
        <v>3813728001.6900001</v>
      </c>
      <c r="H126" s="11"/>
      <c r="I126" s="62">
        <v>48278648142.860001</v>
      </c>
      <c r="J126" s="11"/>
      <c r="K126" s="11"/>
      <c r="L126" s="62">
        <v>249165160.38999999</v>
      </c>
      <c r="M126" s="62">
        <v>10765110996.040001</v>
      </c>
      <c r="N126" s="11"/>
      <c r="O126" s="61">
        <f>SUM(P126:Q126)</f>
        <v>42469329332.349998</v>
      </c>
      <c r="P126" s="62">
        <v>2308875337</v>
      </c>
      <c r="Q126" s="62">
        <v>40160453995.349998</v>
      </c>
      <c r="R126" s="61">
        <f>SUM(S126:Y126)</f>
        <v>1417561553226.9197</v>
      </c>
      <c r="S126" s="62">
        <v>222461330969.66</v>
      </c>
      <c r="T126" s="62">
        <v>411914440228.95001</v>
      </c>
      <c r="U126" s="62">
        <v>764167239818.25</v>
      </c>
      <c r="V126" s="62">
        <v>1157688687305.6699</v>
      </c>
      <c r="W126" s="62">
        <v>37465185513.540001</v>
      </c>
      <c r="X126" s="62">
        <v>23192542913.650002</v>
      </c>
      <c r="Y126" s="62">
        <v>-1199327873522.8</v>
      </c>
      <c r="Z126" s="61">
        <f>SUM(AA126)</f>
        <v>0</v>
      </c>
      <c r="AA126" s="11"/>
      <c r="AB126" s="61">
        <f>SUM(AC126:AF126)</f>
        <v>40295509415.620003</v>
      </c>
      <c r="AC126" s="62">
        <v>127256550</v>
      </c>
      <c r="AD126" s="11"/>
      <c r="AE126" s="62">
        <v>488184000</v>
      </c>
      <c r="AF126" s="62">
        <v>39680068865.620003</v>
      </c>
      <c r="AG126" s="61">
        <f>SUM(AH126)</f>
        <v>0</v>
      </c>
      <c r="AH126" s="62"/>
      <c r="AI126" s="60">
        <f>AJ126+AQ126+AT126</f>
        <v>35899256153.32</v>
      </c>
      <c r="AJ126" s="61">
        <f>SUM(AK126:AP126)</f>
        <v>35899256153.32</v>
      </c>
      <c r="AK126" s="11"/>
      <c r="AL126" s="11"/>
      <c r="AM126" s="62">
        <v>2000000000</v>
      </c>
      <c r="AN126" s="11"/>
      <c r="AO126" s="62">
        <v>12358482031</v>
      </c>
      <c r="AP126" s="62">
        <v>21540774122.32</v>
      </c>
      <c r="AQ126" s="61">
        <f>SUM(AR126:AS126)</f>
        <v>0</v>
      </c>
      <c r="AR126" s="11"/>
      <c r="AS126" s="11"/>
      <c r="AT126" s="61">
        <f>SUM(AU126)</f>
        <v>0</v>
      </c>
      <c r="AU126" s="11"/>
      <c r="AV126" s="60">
        <f>AW126+AZ126</f>
        <v>1527533788122.55</v>
      </c>
      <c r="AW126" s="61">
        <f>SUM(AX126:AY126)</f>
        <v>1527533788122.55</v>
      </c>
      <c r="AX126" s="62">
        <v>1527533788122.55</v>
      </c>
      <c r="AY126" s="11"/>
      <c r="AZ126" s="61">
        <f>SUM(BA126)</f>
        <v>0</v>
      </c>
      <c r="BA126" s="11"/>
      <c r="BB126" s="63">
        <f>E126-(AI126+AV126)</f>
        <v>0</v>
      </c>
    </row>
    <row r="127" spans="1:54" ht="45" x14ac:dyDescent="0.25">
      <c r="A127" s="58" t="s">
        <v>292</v>
      </c>
      <c r="B127" s="58" t="s">
        <v>293</v>
      </c>
      <c r="C127" s="59" t="s">
        <v>1152</v>
      </c>
      <c r="D127" s="59" t="s">
        <v>1199</v>
      </c>
      <c r="E127" s="60">
        <f>F127+O127+R127+Z127+AB127+AG127</f>
        <v>1992354837046.8901</v>
      </c>
      <c r="F127" s="61">
        <f>SUM(G127:N127)</f>
        <v>102489581699.09999</v>
      </c>
      <c r="G127" s="62">
        <v>12724170754.82</v>
      </c>
      <c r="H127" s="11"/>
      <c r="I127" s="62">
        <v>77382834891.519989</v>
      </c>
      <c r="J127" s="11"/>
      <c r="K127" s="11"/>
      <c r="L127" s="62">
        <v>400661955.67000002</v>
      </c>
      <c r="M127" s="62">
        <v>11981914097.09</v>
      </c>
      <c r="N127" s="11"/>
      <c r="O127" s="61">
        <f>SUM(P127:Q127)</f>
        <v>107827420569.98</v>
      </c>
      <c r="P127" s="62">
        <v>9792343575</v>
      </c>
      <c r="Q127" s="62">
        <v>98035076994.979996</v>
      </c>
      <c r="R127" s="61">
        <f>SUM(S127:Y127)</f>
        <v>1677663413777.8101</v>
      </c>
      <c r="S127" s="62">
        <v>485368635693</v>
      </c>
      <c r="T127" s="62">
        <v>420787081628.58002</v>
      </c>
      <c r="U127" s="62">
        <v>493730250592.53998</v>
      </c>
      <c r="V127" s="62">
        <v>1718600171084.3999</v>
      </c>
      <c r="W127" s="62">
        <v>69470164314.160004</v>
      </c>
      <c r="X127" s="62">
        <v>33010278447.73</v>
      </c>
      <c r="Y127" s="62">
        <v>-1543303167982.6001</v>
      </c>
      <c r="Z127" s="61">
        <f>SUM(AA127)</f>
        <v>0</v>
      </c>
      <c r="AA127" s="11"/>
      <c r="AB127" s="61">
        <f>SUM(AC127:AF127)</f>
        <v>104374421000</v>
      </c>
      <c r="AC127" s="62">
        <v>19082000</v>
      </c>
      <c r="AD127" s="62">
        <v>102559672000</v>
      </c>
      <c r="AE127" s="62">
        <v>1795667000</v>
      </c>
      <c r="AF127" s="11"/>
      <c r="AG127" s="61">
        <f>SUM(AH127)</f>
        <v>0</v>
      </c>
      <c r="AH127" s="11"/>
      <c r="AI127" s="60">
        <f>AJ127+AQ127+AT127</f>
        <v>171334511051.7399</v>
      </c>
      <c r="AJ127" s="61">
        <f>SUM(AK127:AP127)</f>
        <v>98183386988.739899</v>
      </c>
      <c r="AK127" s="62">
        <v>1258423717</v>
      </c>
      <c r="AL127" s="62">
        <v>104223999.9999</v>
      </c>
      <c r="AM127" s="62">
        <v>48767416044</v>
      </c>
      <c r="AN127" s="62">
        <v>703580799.74000001</v>
      </c>
      <c r="AO127" s="62">
        <v>26693857292</v>
      </c>
      <c r="AP127" s="62">
        <v>20655885136</v>
      </c>
      <c r="AQ127" s="61">
        <f>SUM(AR127:AS127)</f>
        <v>73151124063</v>
      </c>
      <c r="AR127" s="62">
        <v>73151124063</v>
      </c>
      <c r="AS127" s="11"/>
      <c r="AT127" s="61">
        <f>SUM(AU127)</f>
        <v>0</v>
      </c>
      <c r="AU127" s="11"/>
      <c r="AV127" s="60">
        <f>AW127+AZ127</f>
        <v>1821020325995.1001</v>
      </c>
      <c r="AW127" s="61">
        <f>SUM(AX127:AY127)</f>
        <v>1821020325995.1001</v>
      </c>
      <c r="AX127" s="62">
        <v>1821020325995.1001</v>
      </c>
      <c r="AY127" s="11"/>
      <c r="AZ127" s="61">
        <f>SUM(BA127)</f>
        <v>0</v>
      </c>
      <c r="BA127" s="11"/>
      <c r="BB127" s="63">
        <f>E127-(AI127+AV127)</f>
        <v>5.0048828125E-2</v>
      </c>
    </row>
    <row r="128" spans="1:54" ht="30" x14ac:dyDescent="0.25">
      <c r="A128" s="58" t="s">
        <v>294</v>
      </c>
      <c r="B128" s="58" t="s">
        <v>295</v>
      </c>
      <c r="C128" s="59" t="s">
        <v>1150</v>
      </c>
      <c r="D128" s="59" t="s">
        <v>1200</v>
      </c>
      <c r="E128" s="60">
        <f>F128+O128+R128+Z128+AB128+AG128</f>
        <v>-167082775552.71002</v>
      </c>
      <c r="F128" s="61">
        <f>SUM(G128:N128)</f>
        <v>-257977476456.21002</v>
      </c>
      <c r="G128" s="62">
        <v>-147653539341.43002</v>
      </c>
      <c r="H128" s="11"/>
      <c r="I128" s="62">
        <v>-110323937114.78</v>
      </c>
      <c r="J128" s="11"/>
      <c r="K128" s="11"/>
      <c r="L128" s="11"/>
      <c r="M128" s="11"/>
      <c r="N128" s="11"/>
      <c r="O128" s="61">
        <f>SUM(P128:Q128)</f>
        <v>0</v>
      </c>
      <c r="P128" s="11"/>
      <c r="Q128" s="11"/>
      <c r="R128" s="61">
        <f>SUM(S128:Y128)</f>
        <v>90894700903.5</v>
      </c>
      <c r="S128" s="62">
        <v>349884558</v>
      </c>
      <c r="T128" s="62">
        <v>21932976719.5</v>
      </c>
      <c r="U128" s="62">
        <v>20974048850</v>
      </c>
      <c r="V128" s="62">
        <v>43350446138</v>
      </c>
      <c r="W128" s="62">
        <v>2187049000</v>
      </c>
      <c r="X128" s="62">
        <v>2100295638</v>
      </c>
      <c r="Y128" s="11"/>
      <c r="Z128" s="61">
        <f>SUM(AA128)</f>
        <v>0</v>
      </c>
      <c r="AA128" s="11"/>
      <c r="AB128" s="61">
        <f>SUM(AC128:AF128)</f>
        <v>0</v>
      </c>
      <c r="AC128" s="11"/>
      <c r="AD128" s="11"/>
      <c r="AE128" s="11"/>
      <c r="AF128" s="11"/>
      <c r="AG128" s="61">
        <f>SUM(AH128)</f>
        <v>0</v>
      </c>
      <c r="AH128" s="11"/>
      <c r="AI128" s="60">
        <f>AJ128+AQ128+AT128</f>
        <v>1173597635.27</v>
      </c>
      <c r="AJ128" s="61">
        <f>SUM(AK128:AP128)</f>
        <v>1173597635.27</v>
      </c>
      <c r="AK128" s="62">
        <v>261904706.27000001</v>
      </c>
      <c r="AL128" s="11"/>
      <c r="AM128" s="11"/>
      <c r="AN128" s="11"/>
      <c r="AO128" s="62">
        <v>815295548</v>
      </c>
      <c r="AP128" s="62">
        <v>96397381</v>
      </c>
      <c r="AQ128" s="61">
        <f>SUM(AR128:AS128)</f>
        <v>0</v>
      </c>
      <c r="AR128" s="11"/>
      <c r="AS128" s="11"/>
      <c r="AT128" s="61">
        <f>SUM(AU128)</f>
        <v>0</v>
      </c>
      <c r="AU128" s="11"/>
      <c r="AV128" s="60">
        <f>AW128+AZ128</f>
        <v>2296099063.0599999</v>
      </c>
      <c r="AW128" s="61">
        <f>SUM(AX128:AY128)</f>
        <v>2296099063.0599999</v>
      </c>
      <c r="AX128" s="62">
        <v>2296099063.0599999</v>
      </c>
      <c r="AY128" s="11"/>
      <c r="AZ128" s="61">
        <f>SUM(BA128)</f>
        <v>0</v>
      </c>
      <c r="BA128" s="11"/>
      <c r="BB128" s="63">
        <f>E128-(AI128+AV128)</f>
        <v>-170552472251.04001</v>
      </c>
    </row>
    <row r="129" spans="1:54" ht="30" x14ac:dyDescent="0.25">
      <c r="A129" s="58" t="s">
        <v>296</v>
      </c>
      <c r="B129" s="58" t="s">
        <v>297</v>
      </c>
      <c r="C129" s="59" t="s">
        <v>1150</v>
      </c>
      <c r="D129" s="59" t="s">
        <v>1199</v>
      </c>
      <c r="E129" s="60">
        <f>F129+O129+R129+Z129+AB129+AG129</f>
        <v>1702457973842.4534</v>
      </c>
      <c r="F129" s="61">
        <f>SUM(G129:N129)</f>
        <v>77132621959.059998</v>
      </c>
      <c r="G129" s="62">
        <v>32544798292.960003</v>
      </c>
      <c r="H129" s="11"/>
      <c r="I129" s="62">
        <v>38360348053.099998</v>
      </c>
      <c r="J129" s="11"/>
      <c r="K129" s="11"/>
      <c r="L129" s="11"/>
      <c r="M129" s="62">
        <v>6227475613</v>
      </c>
      <c r="N129" s="11"/>
      <c r="O129" s="61">
        <f>SUM(P129:Q129)</f>
        <v>16912409594.129999</v>
      </c>
      <c r="P129" s="11"/>
      <c r="Q129" s="62">
        <v>16912409594.129999</v>
      </c>
      <c r="R129" s="61">
        <f>SUM(S129:Y129)</f>
        <v>1583875745664.7834</v>
      </c>
      <c r="S129" s="62">
        <v>126004669092</v>
      </c>
      <c r="T129" s="62">
        <v>354211993112.29993</v>
      </c>
      <c r="U129" s="62">
        <v>534411775542.51001</v>
      </c>
      <c r="V129" s="62">
        <v>1252438274622.8101</v>
      </c>
      <c r="W129" s="62">
        <v>39410518911.400002</v>
      </c>
      <c r="X129" s="62">
        <v>2626387633.3899999</v>
      </c>
      <c r="Y129" s="62">
        <v>-725227873249.62671</v>
      </c>
      <c r="Z129" s="61">
        <f>SUM(AA129)</f>
        <v>0</v>
      </c>
      <c r="AA129" s="11"/>
      <c r="AB129" s="61">
        <f>SUM(AC129:AF129)</f>
        <v>24537196624.48</v>
      </c>
      <c r="AC129" s="62">
        <v>2310935431</v>
      </c>
      <c r="AD129" s="11"/>
      <c r="AE129" s="62">
        <v>25720000</v>
      </c>
      <c r="AF129" s="62">
        <v>22200541193.48</v>
      </c>
      <c r="AG129" s="61">
        <f>SUM(AH129)</f>
        <v>0</v>
      </c>
      <c r="AH129" s="62"/>
      <c r="AI129" s="60">
        <f>AJ129+AQ129+AT129</f>
        <v>4479101615.0500002</v>
      </c>
      <c r="AJ129" s="61">
        <f>SUM(AK129:AP129)</f>
        <v>4479101615.0500002</v>
      </c>
      <c r="AK129" s="62">
        <v>45216575</v>
      </c>
      <c r="AL129" s="11"/>
      <c r="AM129" s="11"/>
      <c r="AN129" s="62">
        <v>52585300.049999997</v>
      </c>
      <c r="AO129" s="62">
        <v>224350186</v>
      </c>
      <c r="AP129" s="62">
        <v>4156949554</v>
      </c>
      <c r="AQ129" s="61">
        <f>SUM(AR129:AS129)</f>
        <v>0</v>
      </c>
      <c r="AR129" s="11"/>
      <c r="AS129" s="11"/>
      <c r="AT129" s="61">
        <f>SUM(AU129)</f>
        <v>0</v>
      </c>
      <c r="AU129" s="11"/>
      <c r="AV129" s="60">
        <f>AW129+AZ129</f>
        <v>1697978872227.4033</v>
      </c>
      <c r="AW129" s="61">
        <f>SUM(AX129:AY129)</f>
        <v>1697978872227.4033</v>
      </c>
      <c r="AX129" s="62">
        <v>1697978872227.4033</v>
      </c>
      <c r="AY129" s="11"/>
      <c r="AZ129" s="61">
        <f>SUM(BA129)</f>
        <v>0</v>
      </c>
      <c r="BA129" s="11"/>
      <c r="BB129" s="63">
        <f>E129-(AI129+AV129)</f>
        <v>0</v>
      </c>
    </row>
    <row r="130" spans="1:54" ht="45" x14ac:dyDescent="0.25">
      <c r="A130" s="58" t="s">
        <v>298</v>
      </c>
      <c r="B130" s="58" t="s">
        <v>299</v>
      </c>
      <c r="C130" s="59" t="s">
        <v>1150</v>
      </c>
      <c r="D130" s="59" t="s">
        <v>1200</v>
      </c>
      <c r="E130" s="60">
        <f>F130+O130+R130+Z130+AB130+AG130</f>
        <v>1768264923171.479</v>
      </c>
      <c r="F130" s="61">
        <f>SUM(G130:N130)</f>
        <v>69478817010.039993</v>
      </c>
      <c r="G130" s="62">
        <v>6722140064.8999996</v>
      </c>
      <c r="H130" s="11"/>
      <c r="I130" s="62">
        <v>50868098249.289993</v>
      </c>
      <c r="J130" s="11"/>
      <c r="K130" s="11"/>
      <c r="L130" s="62">
        <v>10000000</v>
      </c>
      <c r="M130" s="62">
        <v>11878578695.85</v>
      </c>
      <c r="N130" s="11"/>
      <c r="O130" s="61">
        <f>SUM(P130:Q130)</f>
        <v>46225830781.209999</v>
      </c>
      <c r="P130" s="11"/>
      <c r="Q130" s="62">
        <v>46225830781.209999</v>
      </c>
      <c r="R130" s="61">
        <f>SUM(S130:Y130)</f>
        <v>1611255938914.219</v>
      </c>
      <c r="S130" s="62">
        <v>130304784218.00999</v>
      </c>
      <c r="T130" s="62">
        <v>419046010943.03979</v>
      </c>
      <c r="U130" s="62">
        <v>679810740656.81995</v>
      </c>
      <c r="V130" s="62">
        <v>1327645219416.8601</v>
      </c>
      <c r="W130" s="62">
        <v>66974867954.040001</v>
      </c>
      <c r="X130" s="62">
        <v>34065210192.970001</v>
      </c>
      <c r="Y130" s="62">
        <v>-1046590894467.5208</v>
      </c>
      <c r="Z130" s="61">
        <f>SUM(AA130)</f>
        <v>0</v>
      </c>
      <c r="AA130" s="11"/>
      <c r="AB130" s="61">
        <f>SUM(AC130:AF130)</f>
        <v>41304336466.010002</v>
      </c>
      <c r="AC130" s="62">
        <v>1159978008</v>
      </c>
      <c r="AD130" s="11"/>
      <c r="AE130" s="62">
        <v>3727145850</v>
      </c>
      <c r="AF130" s="62">
        <v>36417212608.010002</v>
      </c>
      <c r="AG130" s="61">
        <f>SUM(AH130)</f>
        <v>0</v>
      </c>
      <c r="AH130" s="62"/>
      <c r="AI130" s="60">
        <f>AJ130+AQ130+AT130</f>
        <v>40381639119.639999</v>
      </c>
      <c r="AJ130" s="61">
        <f>SUM(AK130:AP130)</f>
        <v>40381639119.639999</v>
      </c>
      <c r="AK130" s="62">
        <v>66642284.640000001</v>
      </c>
      <c r="AL130" s="11"/>
      <c r="AM130" s="11"/>
      <c r="AN130" s="62">
        <v>1942197347</v>
      </c>
      <c r="AO130" s="62">
        <v>33339886159</v>
      </c>
      <c r="AP130" s="62">
        <v>5032913329</v>
      </c>
      <c r="AQ130" s="61">
        <f>SUM(AR130:AS130)</f>
        <v>0</v>
      </c>
      <c r="AR130" s="11"/>
      <c r="AS130" s="11"/>
      <c r="AT130" s="61">
        <f>SUM(AU130)</f>
        <v>0</v>
      </c>
      <c r="AU130" s="11"/>
      <c r="AV130" s="60">
        <f>AW130+AZ130</f>
        <v>1727883284051.8401</v>
      </c>
      <c r="AW130" s="61">
        <f>SUM(AX130:AY130)</f>
        <v>1727883284051.8401</v>
      </c>
      <c r="AX130" s="62">
        <v>1727883284051.8401</v>
      </c>
      <c r="AY130" s="11"/>
      <c r="AZ130" s="61">
        <f>SUM(BA130)</f>
        <v>0</v>
      </c>
      <c r="BA130" s="11"/>
      <c r="BB130" s="63">
        <f>E130-(AI130+AV130)</f>
        <v>0</v>
      </c>
    </row>
    <row r="131" spans="1:54" ht="30" x14ac:dyDescent="0.25">
      <c r="A131" s="58" t="s">
        <v>300</v>
      </c>
      <c r="B131" s="58" t="s">
        <v>301</v>
      </c>
      <c r="C131" s="59" t="s">
        <v>1184</v>
      </c>
      <c r="D131" s="59" t="s">
        <v>1200</v>
      </c>
      <c r="E131" s="60">
        <f>F131+O131+R131+Z131+AB131+AG131</f>
        <v>1675532045287.3701</v>
      </c>
      <c r="F131" s="61">
        <f>SUM(G131:N131)</f>
        <v>34928010196.779999</v>
      </c>
      <c r="G131" s="62">
        <v>1464890980.0200002</v>
      </c>
      <c r="H131" s="11"/>
      <c r="I131" s="62">
        <v>23437478883.760002</v>
      </c>
      <c r="J131" s="11"/>
      <c r="K131" s="11"/>
      <c r="L131" s="62">
        <v>155921688</v>
      </c>
      <c r="M131" s="62">
        <v>9869718645</v>
      </c>
      <c r="N131" s="11"/>
      <c r="O131" s="61">
        <f>SUM(P131:Q131)</f>
        <v>47489897448</v>
      </c>
      <c r="P131" s="11"/>
      <c r="Q131" s="62">
        <v>47489897448</v>
      </c>
      <c r="R131" s="61">
        <f>SUM(S131:Y131)</f>
        <v>1582457499158.5901</v>
      </c>
      <c r="S131" s="62">
        <v>280464491109</v>
      </c>
      <c r="T131" s="62">
        <v>308780067959.38</v>
      </c>
      <c r="U131" s="62">
        <v>598404066090.14001</v>
      </c>
      <c r="V131" s="62">
        <v>1221200758344.8101</v>
      </c>
      <c r="W131" s="62">
        <v>125620626575.5</v>
      </c>
      <c r="X131" s="62">
        <v>37773590079</v>
      </c>
      <c r="Y131" s="62">
        <v>-989786100999.23999</v>
      </c>
      <c r="Z131" s="61">
        <f>SUM(AA131)</f>
        <v>0</v>
      </c>
      <c r="AA131" s="11"/>
      <c r="AB131" s="61">
        <f>SUM(AC131:AF131)</f>
        <v>10656638484</v>
      </c>
      <c r="AC131" s="62">
        <v>222277600</v>
      </c>
      <c r="AD131" s="11"/>
      <c r="AE131" s="62">
        <v>750844000</v>
      </c>
      <c r="AF131" s="62">
        <v>9683516884</v>
      </c>
      <c r="AG131" s="61">
        <f>SUM(AH131)</f>
        <v>0</v>
      </c>
      <c r="AH131" s="62"/>
      <c r="AI131" s="60">
        <f>AJ131+AQ131+AT131</f>
        <v>30632360343.810001</v>
      </c>
      <c r="AJ131" s="61">
        <f>SUM(AK131:AP131)</f>
        <v>30632360343.810001</v>
      </c>
      <c r="AK131" s="62">
        <v>8171872</v>
      </c>
      <c r="AL131" s="11"/>
      <c r="AM131" s="11"/>
      <c r="AN131" s="62">
        <v>62517505.399999999</v>
      </c>
      <c r="AO131" s="62">
        <v>207504009</v>
      </c>
      <c r="AP131" s="62">
        <v>30354166957.41</v>
      </c>
      <c r="AQ131" s="61">
        <f>SUM(AR131:AS131)</f>
        <v>0</v>
      </c>
      <c r="AR131" s="11"/>
      <c r="AS131" s="11"/>
      <c r="AT131" s="61">
        <f>SUM(AU131)</f>
        <v>0</v>
      </c>
      <c r="AU131" s="11"/>
      <c r="AV131" s="60">
        <f>AW131+AZ131</f>
        <v>1644899684943.6001</v>
      </c>
      <c r="AW131" s="61">
        <f>SUM(AX131:AY131)</f>
        <v>1644899684943.6001</v>
      </c>
      <c r="AX131" s="62">
        <v>1644899684943.6001</v>
      </c>
      <c r="AY131" s="11"/>
      <c r="AZ131" s="61">
        <f>SUM(BA131)</f>
        <v>0</v>
      </c>
      <c r="BA131" s="11"/>
      <c r="BB131" s="63">
        <f>E131-(AI131+AV131)</f>
        <v>-4.00390625E-2</v>
      </c>
    </row>
    <row r="132" spans="1:54" ht="45" x14ac:dyDescent="0.25">
      <c r="A132" s="58" t="s">
        <v>302</v>
      </c>
      <c r="B132" s="58" t="s">
        <v>303</v>
      </c>
      <c r="C132" s="59" t="s">
        <v>1152</v>
      </c>
      <c r="D132" s="59" t="s">
        <v>1199</v>
      </c>
      <c r="E132" s="60">
        <f>F132+O132+R132+Z132+AB132+AG132</f>
        <v>1232341727562.72</v>
      </c>
      <c r="F132" s="61">
        <f>SUM(G132:N132)</f>
        <v>46052932566.139999</v>
      </c>
      <c r="G132" s="62">
        <v>2962442525.5599999</v>
      </c>
      <c r="H132" s="11"/>
      <c r="I132" s="62">
        <v>31815298294.579998</v>
      </c>
      <c r="J132" s="11"/>
      <c r="K132" s="11"/>
      <c r="L132" s="11"/>
      <c r="M132" s="62">
        <v>11275191746</v>
      </c>
      <c r="N132" s="11"/>
      <c r="O132" s="61">
        <f>SUM(P132:Q132)</f>
        <v>35403094160.5</v>
      </c>
      <c r="P132" s="11"/>
      <c r="Q132" s="62">
        <v>35403094160.5</v>
      </c>
      <c r="R132" s="61">
        <f>SUM(S132:Y132)</f>
        <v>1132258270992.4502</v>
      </c>
      <c r="S132" s="62">
        <v>99615025842</v>
      </c>
      <c r="T132" s="62">
        <v>298927615224.03998</v>
      </c>
      <c r="U132" s="62">
        <v>534766687119.79999</v>
      </c>
      <c r="V132" s="62">
        <v>1034920192555.8</v>
      </c>
      <c r="W132" s="62">
        <v>39286650308</v>
      </c>
      <c r="X132" s="62">
        <v>23733236955.330002</v>
      </c>
      <c r="Y132" s="62">
        <v>-898991137012.52002</v>
      </c>
      <c r="Z132" s="61">
        <f>SUM(AA132)</f>
        <v>0</v>
      </c>
      <c r="AA132" s="11"/>
      <c r="AB132" s="61">
        <f>SUM(AC132:AF132)</f>
        <v>18627429843.630001</v>
      </c>
      <c r="AC132" s="11"/>
      <c r="AD132" s="11"/>
      <c r="AE132" s="62">
        <v>129245000</v>
      </c>
      <c r="AF132" s="62">
        <v>18498184843.630001</v>
      </c>
      <c r="AG132" s="61">
        <f>SUM(AH132)</f>
        <v>0</v>
      </c>
      <c r="AH132" s="62"/>
      <c r="AI132" s="60">
        <f>AJ132+AQ132+AT132</f>
        <v>25517074206.849998</v>
      </c>
      <c r="AJ132" s="61">
        <f>SUM(AK132:AP132)</f>
        <v>21148154206.849998</v>
      </c>
      <c r="AK132" s="62">
        <v>636138571</v>
      </c>
      <c r="AL132" s="11"/>
      <c r="AM132" s="11"/>
      <c r="AN132" s="62">
        <v>2687282455</v>
      </c>
      <c r="AO132" s="62">
        <v>4079667177.5700002</v>
      </c>
      <c r="AP132" s="62">
        <v>13745066003.280001</v>
      </c>
      <c r="AQ132" s="61">
        <f>SUM(AR132:AS132)</f>
        <v>4368920000</v>
      </c>
      <c r="AR132" s="62">
        <v>4368920000</v>
      </c>
      <c r="AS132" s="11"/>
      <c r="AT132" s="61">
        <f>SUM(AU132)</f>
        <v>0</v>
      </c>
      <c r="AU132" s="11"/>
      <c r="AV132" s="60">
        <f>AW132+AZ132</f>
        <v>1206824653355.8999</v>
      </c>
      <c r="AW132" s="61">
        <f>SUM(AX132:AY132)</f>
        <v>1206824653355.8999</v>
      </c>
      <c r="AX132" s="62">
        <v>1206824653355.8999</v>
      </c>
      <c r="AY132" s="11"/>
      <c r="AZ132" s="61">
        <f>SUM(BA132)</f>
        <v>0</v>
      </c>
      <c r="BA132" s="11"/>
      <c r="BB132" s="63">
        <f>E132-(AI132+AV132)</f>
        <v>-3.0029296875E-2</v>
      </c>
    </row>
    <row r="133" spans="1:54" ht="45" x14ac:dyDescent="0.25">
      <c r="A133" s="58" t="s">
        <v>304</v>
      </c>
      <c r="B133" s="58" t="s">
        <v>305</v>
      </c>
      <c r="C133" s="59" t="s">
        <v>1150</v>
      </c>
      <c r="D133" s="59" t="s">
        <v>1200</v>
      </c>
      <c r="E133" s="60">
        <f>F133+O133+R133+Z133+AB133+AG133</f>
        <v>1447781618887.1853</v>
      </c>
      <c r="F133" s="61">
        <f>SUM(G133:N133)</f>
        <v>87001422398.940002</v>
      </c>
      <c r="G133" s="62">
        <v>52192292693.279999</v>
      </c>
      <c r="H133" s="11"/>
      <c r="I133" s="62">
        <v>28287988811.66</v>
      </c>
      <c r="J133" s="11"/>
      <c r="K133" s="11"/>
      <c r="L133" s="11"/>
      <c r="M133" s="62">
        <v>6521140894</v>
      </c>
      <c r="N133" s="11"/>
      <c r="O133" s="61">
        <f>SUM(P133:Q133)</f>
        <v>55040028279.919998</v>
      </c>
      <c r="P133" s="62">
        <v>700000000</v>
      </c>
      <c r="Q133" s="62">
        <v>54340028279.919998</v>
      </c>
      <c r="R133" s="61">
        <f>SUM(S133:Y133)</f>
        <v>1299240305634.5654</v>
      </c>
      <c r="S133" s="62">
        <v>105818559698.40601</v>
      </c>
      <c r="T133" s="62">
        <v>291814810320.25958</v>
      </c>
      <c r="U133" s="62">
        <v>426716517446.38</v>
      </c>
      <c r="V133" s="62">
        <v>980102707365.55005</v>
      </c>
      <c r="W133" s="62">
        <v>83114659307.649994</v>
      </c>
      <c r="X133" s="62">
        <v>19580975742.959999</v>
      </c>
      <c r="Y133" s="62">
        <v>-607907924246.64001</v>
      </c>
      <c r="Z133" s="61">
        <f>SUM(AA133)</f>
        <v>0</v>
      </c>
      <c r="AA133" s="11"/>
      <c r="AB133" s="61">
        <f>SUM(AC133:AF133)</f>
        <v>6499862573.7600002</v>
      </c>
      <c r="AC133" s="11"/>
      <c r="AD133" s="11"/>
      <c r="AE133" s="11"/>
      <c r="AF133" s="62">
        <v>6499862573.7600002</v>
      </c>
      <c r="AG133" s="61">
        <f>SUM(AH133)</f>
        <v>0</v>
      </c>
      <c r="AH133" s="62"/>
      <c r="AI133" s="60">
        <f>AJ133+AQ133+AT133</f>
        <v>5410143929.6300001</v>
      </c>
      <c r="AJ133" s="61">
        <f>SUM(AK133:AP133)</f>
        <v>5410143929.6300001</v>
      </c>
      <c r="AK133" s="11"/>
      <c r="AL133" s="11"/>
      <c r="AM133" s="11"/>
      <c r="AN133" s="62">
        <v>13715066.630000001</v>
      </c>
      <c r="AO133" s="62">
        <v>235401663</v>
      </c>
      <c r="AP133" s="62">
        <v>5161027200</v>
      </c>
      <c r="AQ133" s="61">
        <f>SUM(AR133:AS133)</f>
        <v>0</v>
      </c>
      <c r="AR133" s="11"/>
      <c r="AS133" s="11"/>
      <c r="AT133" s="61">
        <f>SUM(AU133)</f>
        <v>0</v>
      </c>
      <c r="AU133" s="11"/>
      <c r="AV133" s="60">
        <f>AW133+AZ133</f>
        <v>1442371474957.5601</v>
      </c>
      <c r="AW133" s="61">
        <f>SUM(AX133:AY133)</f>
        <v>1442371474957.5601</v>
      </c>
      <c r="AX133" s="62">
        <v>1442371474957.5601</v>
      </c>
      <c r="AY133" s="11"/>
      <c r="AZ133" s="61">
        <f>SUM(BA133)</f>
        <v>0</v>
      </c>
      <c r="BA133" s="11"/>
      <c r="BB133" s="63">
        <f>E133-(AI133+AV133)</f>
        <v>-4.638671875E-3</v>
      </c>
    </row>
    <row r="134" spans="1:54" ht="30" x14ac:dyDescent="0.25">
      <c r="A134" s="58" t="s">
        <v>306</v>
      </c>
      <c r="B134" s="58" t="s">
        <v>1160</v>
      </c>
      <c r="C134" s="59" t="s">
        <v>1150</v>
      </c>
      <c r="D134" s="59" t="s">
        <v>1151</v>
      </c>
      <c r="E134" s="60">
        <f>F134+O134+R134+Z134+AB134+AG134</f>
        <v>11231997705317.701</v>
      </c>
      <c r="F134" s="61">
        <f>SUM(G134:N134)</f>
        <v>417250657840.81</v>
      </c>
      <c r="G134" s="62">
        <v>182975935717.04001</v>
      </c>
      <c r="H134" s="11"/>
      <c r="I134" s="62">
        <v>86973107822.169998</v>
      </c>
      <c r="J134" s="11"/>
      <c r="K134" s="11"/>
      <c r="L134" s="62">
        <v>231242245.83000001</v>
      </c>
      <c r="M134" s="62">
        <v>147070372055.76999</v>
      </c>
      <c r="N134" s="11"/>
      <c r="O134" s="61">
        <f>SUM(P134:Q134)</f>
        <v>487396970917</v>
      </c>
      <c r="P134" s="62">
        <v>8968848651.0100002</v>
      </c>
      <c r="Q134" s="62">
        <v>478428122265.98999</v>
      </c>
      <c r="R134" s="61">
        <f>SUM(S134:Y134)</f>
        <v>10182106235517.641</v>
      </c>
      <c r="S134" s="62">
        <v>2242116753568</v>
      </c>
      <c r="T134" s="62">
        <v>2092241141623.8</v>
      </c>
      <c r="U134" s="62">
        <v>3172032002720.2002</v>
      </c>
      <c r="V134" s="62">
        <v>6520033956336.0996</v>
      </c>
      <c r="W134" s="62">
        <v>240863550492.48999</v>
      </c>
      <c r="X134" s="62">
        <v>702953025316.75</v>
      </c>
      <c r="Y134" s="62">
        <v>-4788134194539.7002</v>
      </c>
      <c r="Z134" s="61">
        <f>SUM(AA134)</f>
        <v>0</v>
      </c>
      <c r="AA134" s="11"/>
      <c r="AB134" s="61">
        <f>SUM(AC134:AF134)</f>
        <v>145243841042.25</v>
      </c>
      <c r="AC134" s="62">
        <v>26469583431.5</v>
      </c>
      <c r="AD134" s="11"/>
      <c r="AE134" s="62">
        <v>6874732756.9200001</v>
      </c>
      <c r="AF134" s="62">
        <v>111899524853.83</v>
      </c>
      <c r="AG134" s="61">
        <f>SUM(AH134)</f>
        <v>0</v>
      </c>
      <c r="AH134" s="62"/>
      <c r="AI134" s="60">
        <f>AJ134+AQ134+AT134</f>
        <v>873388365230.16003</v>
      </c>
      <c r="AJ134" s="61">
        <f>SUM(AK134:AP134)</f>
        <v>652416720033.16003</v>
      </c>
      <c r="AK134" s="62">
        <v>337777287.83999997</v>
      </c>
      <c r="AL134" s="62">
        <v>4781328590</v>
      </c>
      <c r="AM134" s="62">
        <v>182054050498</v>
      </c>
      <c r="AN134" s="62">
        <v>1165335250</v>
      </c>
      <c r="AO134" s="11"/>
      <c r="AP134" s="62">
        <v>464078228407.32001</v>
      </c>
      <c r="AQ134" s="61">
        <f>SUM(AR134:AS134)</f>
        <v>220971645197</v>
      </c>
      <c r="AR134" s="62">
        <v>220971645197</v>
      </c>
      <c r="AS134" s="11"/>
      <c r="AT134" s="61">
        <f>SUM(AU134)</f>
        <v>0</v>
      </c>
      <c r="AU134" s="11"/>
      <c r="AV134" s="60">
        <f>AW134+AZ134</f>
        <v>10358609340087.539</v>
      </c>
      <c r="AW134" s="61">
        <f>SUM(AX134:AY134)</f>
        <v>10358609340087.539</v>
      </c>
      <c r="AX134" s="62">
        <v>10358609340087.539</v>
      </c>
      <c r="AY134" s="11"/>
      <c r="AZ134" s="61">
        <f>SUM(BA134)</f>
        <v>0</v>
      </c>
      <c r="BA134" s="11"/>
      <c r="BB134" s="63">
        <f>E134-(AI134+AV134)</f>
        <v>0</v>
      </c>
    </row>
    <row r="135" spans="1:54" ht="45" x14ac:dyDescent="0.25">
      <c r="A135" s="58" t="s">
        <v>307</v>
      </c>
      <c r="B135" s="58" t="s">
        <v>308</v>
      </c>
      <c r="C135" s="59" t="s">
        <v>1150</v>
      </c>
      <c r="D135" s="59" t="s">
        <v>1151</v>
      </c>
      <c r="E135" s="60">
        <f>F135+O135+R135+Z135+AB135+AG135</f>
        <v>2635377382764.2192</v>
      </c>
      <c r="F135" s="61">
        <f>SUM(G135:N135)</f>
        <v>92790480220.670013</v>
      </c>
      <c r="G135" s="62">
        <v>57878843813.290009</v>
      </c>
      <c r="H135" s="11"/>
      <c r="I135" s="62">
        <v>22744455673.720001</v>
      </c>
      <c r="J135" s="11"/>
      <c r="K135" s="11"/>
      <c r="L135" s="62">
        <v>13914579.66</v>
      </c>
      <c r="M135" s="62">
        <v>12153266154</v>
      </c>
      <c r="N135" s="11"/>
      <c r="O135" s="61">
        <f>SUM(P135:Q135)</f>
        <v>39151070830.089996</v>
      </c>
      <c r="P135" s="62">
        <v>397963203.19999999</v>
      </c>
      <c r="Q135" s="62">
        <v>38753107626.889999</v>
      </c>
      <c r="R135" s="61">
        <f>SUM(S135:Y135)</f>
        <v>2370966719944.6396</v>
      </c>
      <c r="S135" s="62">
        <v>495630954583</v>
      </c>
      <c r="T135" s="62">
        <v>398222627252.12</v>
      </c>
      <c r="U135" s="62">
        <v>801720765378.53992</v>
      </c>
      <c r="V135" s="62">
        <v>1845191895784.8699</v>
      </c>
      <c r="W135" s="62">
        <v>63634263210.389999</v>
      </c>
      <c r="X135" s="62">
        <v>10390189508</v>
      </c>
      <c r="Y135" s="62">
        <v>-1243823975772.28</v>
      </c>
      <c r="Z135" s="61">
        <f>SUM(AA135)</f>
        <v>0</v>
      </c>
      <c r="AA135" s="11"/>
      <c r="AB135" s="61">
        <f>SUM(AC135:AF135)</f>
        <v>132469111768.82001</v>
      </c>
      <c r="AC135" s="11"/>
      <c r="AD135" s="11"/>
      <c r="AE135" s="62">
        <v>407463351.11000013</v>
      </c>
      <c r="AF135" s="62">
        <v>132061648417.71001</v>
      </c>
      <c r="AG135" s="61">
        <f>SUM(AH135)</f>
        <v>0</v>
      </c>
      <c r="AH135" s="62"/>
      <c r="AI135" s="60">
        <f>AJ135+AQ135+AT135</f>
        <v>9978324388.9599991</v>
      </c>
      <c r="AJ135" s="61">
        <f>SUM(AK135:AP135)</f>
        <v>9676234788</v>
      </c>
      <c r="AK135" s="62">
        <v>217804986</v>
      </c>
      <c r="AL135" s="11"/>
      <c r="AM135" s="11"/>
      <c r="AN135" s="62">
        <v>232875000</v>
      </c>
      <c r="AO135" s="62">
        <v>9225554802</v>
      </c>
      <c r="AP135" s="11"/>
      <c r="AQ135" s="61">
        <f>SUM(AR135:AS135)</f>
        <v>302089600.95999998</v>
      </c>
      <c r="AR135" s="11"/>
      <c r="AS135" s="62">
        <v>302089600.95999998</v>
      </c>
      <c r="AT135" s="61">
        <f>SUM(AU135)</f>
        <v>0</v>
      </c>
      <c r="AU135" s="62"/>
      <c r="AV135" s="60">
        <f>AW135+AZ135</f>
        <v>2625399058375.2598</v>
      </c>
      <c r="AW135" s="61">
        <f>SUM(AX135:AY135)</f>
        <v>2625399058375.2598</v>
      </c>
      <c r="AX135" s="62">
        <v>2647772809995.71</v>
      </c>
      <c r="AY135" s="62">
        <v>-22373751620.4501</v>
      </c>
      <c r="AZ135" s="61">
        <f>SUM(BA135)</f>
        <v>0</v>
      </c>
      <c r="BA135" s="62"/>
      <c r="BB135" s="63">
        <f>E135-(AI135+AV135)</f>
        <v>0</v>
      </c>
    </row>
    <row r="136" spans="1:54" ht="45" x14ac:dyDescent="0.25">
      <c r="A136" s="58" t="s">
        <v>309</v>
      </c>
      <c r="B136" s="58" t="s">
        <v>310</v>
      </c>
      <c r="C136" s="59" t="s">
        <v>1150</v>
      </c>
      <c r="D136" s="59" t="s">
        <v>1151</v>
      </c>
      <c r="E136" s="60">
        <f>F136+O136+R136+Z136+AB136+AG136</f>
        <v>3492217554817.4102</v>
      </c>
      <c r="F136" s="61">
        <f>SUM(G136:N136)</f>
        <v>290379081695.34003</v>
      </c>
      <c r="G136" s="62">
        <v>160530212624.73999</v>
      </c>
      <c r="H136" s="11"/>
      <c r="I136" s="62">
        <v>84250860377.889999</v>
      </c>
      <c r="J136" s="11"/>
      <c r="K136" s="11"/>
      <c r="L136" s="62">
        <v>204111630.16999999</v>
      </c>
      <c r="M136" s="62">
        <v>45393897062.540001</v>
      </c>
      <c r="N136" s="11"/>
      <c r="O136" s="61">
        <f>SUM(P136:Q136)</f>
        <v>35867406977.220001</v>
      </c>
      <c r="P136" s="11"/>
      <c r="Q136" s="62">
        <v>35867406977.220001</v>
      </c>
      <c r="R136" s="61">
        <f>SUM(S136:Y136)</f>
        <v>2814306689760.9199</v>
      </c>
      <c r="S136" s="62">
        <v>604399560795</v>
      </c>
      <c r="T136" s="62">
        <v>534580234979.21997</v>
      </c>
      <c r="U136" s="62">
        <v>1053422371855.9</v>
      </c>
      <c r="V136" s="62">
        <v>1884096342076.8</v>
      </c>
      <c r="W136" s="62">
        <v>248724836567.5</v>
      </c>
      <c r="X136" s="62">
        <v>16358880211.4</v>
      </c>
      <c r="Y136" s="62">
        <v>-1527275536724.8999</v>
      </c>
      <c r="Z136" s="61">
        <f>SUM(AA136)</f>
        <v>0</v>
      </c>
      <c r="AA136" s="11"/>
      <c r="AB136" s="61">
        <f>SUM(AC136:AF136)</f>
        <v>351664376383.92999</v>
      </c>
      <c r="AC136" s="62">
        <v>2164662196.4299998</v>
      </c>
      <c r="AD136" s="62">
        <v>72560000</v>
      </c>
      <c r="AE136" s="62">
        <v>940488300</v>
      </c>
      <c r="AF136" s="62">
        <v>348486665887.5</v>
      </c>
      <c r="AG136" s="61">
        <f>SUM(AH136)</f>
        <v>0</v>
      </c>
      <c r="AH136" s="62"/>
      <c r="AI136" s="60">
        <f>AJ136+AQ136+AT136</f>
        <v>43139004200.690002</v>
      </c>
      <c r="AJ136" s="61">
        <f>SUM(AK136:AP136)</f>
        <v>43139004200.690002</v>
      </c>
      <c r="AK136" s="62">
        <v>62194424</v>
      </c>
      <c r="AL136" s="11"/>
      <c r="AM136" s="11"/>
      <c r="AN136" s="62">
        <v>857133287</v>
      </c>
      <c r="AO136" s="62">
        <v>27244059250.860001</v>
      </c>
      <c r="AP136" s="62">
        <v>14975617238.83</v>
      </c>
      <c r="AQ136" s="61">
        <f>SUM(AR136:AS136)</f>
        <v>0</v>
      </c>
      <c r="AR136" s="11"/>
      <c r="AS136" s="11"/>
      <c r="AT136" s="61">
        <f>SUM(AU136)</f>
        <v>0</v>
      </c>
      <c r="AU136" s="11"/>
      <c r="AV136" s="60">
        <f>AW136+AZ136</f>
        <v>3449078550616.7002</v>
      </c>
      <c r="AW136" s="61">
        <f>SUM(AX136:AY136)</f>
        <v>3449078550616.7002</v>
      </c>
      <c r="AX136" s="62">
        <v>3449078550616.7002</v>
      </c>
      <c r="AY136" s="11"/>
      <c r="AZ136" s="61">
        <f>SUM(BA136)</f>
        <v>0</v>
      </c>
      <c r="BA136" s="11"/>
      <c r="BB136" s="63">
        <f>E136-(AI136+AV136)</f>
        <v>2.001953125E-2</v>
      </c>
    </row>
    <row r="137" spans="1:54" ht="45" x14ac:dyDescent="0.25">
      <c r="A137" s="58" t="s">
        <v>311</v>
      </c>
      <c r="B137" s="58" t="s">
        <v>312</v>
      </c>
      <c r="C137" s="59" t="s">
        <v>1150</v>
      </c>
      <c r="D137" s="59" t="s">
        <v>1151</v>
      </c>
      <c r="E137" s="60">
        <f>F137+O137+R137+Z137+AB137+AG137</f>
        <v>3230578261775.1323</v>
      </c>
      <c r="F137" s="61">
        <f>SUM(G137:N137)</f>
        <v>218421366774.94998</v>
      </c>
      <c r="G137" s="62">
        <v>149245402888.23999</v>
      </c>
      <c r="H137" s="11"/>
      <c r="I137" s="62">
        <v>52796351673.209999</v>
      </c>
      <c r="J137" s="11"/>
      <c r="K137" s="11"/>
      <c r="L137" s="11"/>
      <c r="M137" s="62">
        <v>16379612213.5</v>
      </c>
      <c r="N137" s="11"/>
      <c r="O137" s="61">
        <f>SUM(P137:Q137)</f>
        <v>36445105417.660004</v>
      </c>
      <c r="P137" s="11"/>
      <c r="Q137" s="62">
        <v>36445105417.660004</v>
      </c>
      <c r="R137" s="61">
        <f>SUM(S137:Y137)</f>
        <v>2856982999175.4927</v>
      </c>
      <c r="S137" s="62">
        <v>237447572614.57001</v>
      </c>
      <c r="T137" s="62">
        <v>618925077890.5</v>
      </c>
      <c r="U137" s="62">
        <v>1027111102616.9215</v>
      </c>
      <c r="V137" s="62">
        <v>3116249144381.9199</v>
      </c>
      <c r="W137" s="62">
        <v>12053844021.280001</v>
      </c>
      <c r="X137" s="62">
        <v>34211089997.029999</v>
      </c>
      <c r="Y137" s="62">
        <v>-2189014832346.73</v>
      </c>
      <c r="Z137" s="61">
        <f>SUM(AA137)</f>
        <v>0</v>
      </c>
      <c r="AA137" s="11"/>
      <c r="AB137" s="61">
        <f>SUM(AC137:AF137)</f>
        <v>118728790407.03</v>
      </c>
      <c r="AC137" s="62">
        <v>105993235</v>
      </c>
      <c r="AD137" s="62">
        <v>2782556000</v>
      </c>
      <c r="AE137" s="62">
        <v>685916873</v>
      </c>
      <c r="AF137" s="62">
        <v>115154324299.03</v>
      </c>
      <c r="AG137" s="61">
        <f>SUM(AH137)</f>
        <v>0</v>
      </c>
      <c r="AH137" s="62"/>
      <c r="AI137" s="60">
        <f>AJ137+AQ137+AT137</f>
        <v>48258607854.529999</v>
      </c>
      <c r="AJ137" s="61">
        <f>SUM(AK137:AP137)</f>
        <v>48258607854.529999</v>
      </c>
      <c r="AK137" s="62">
        <v>1028432873.8</v>
      </c>
      <c r="AL137" s="11"/>
      <c r="AM137" s="11"/>
      <c r="AN137" s="62">
        <v>484519695</v>
      </c>
      <c r="AO137" s="62">
        <v>34978332091.269997</v>
      </c>
      <c r="AP137" s="62">
        <v>11767323194.459999</v>
      </c>
      <c r="AQ137" s="61">
        <f>SUM(AR137:AS137)</f>
        <v>0</v>
      </c>
      <c r="AR137" s="11"/>
      <c r="AS137" s="11"/>
      <c r="AT137" s="61">
        <f>SUM(AU137)</f>
        <v>0</v>
      </c>
      <c r="AU137" s="11"/>
      <c r="AV137" s="60">
        <f>AW137+AZ137</f>
        <v>3182319653920.5972</v>
      </c>
      <c r="AW137" s="61">
        <f>SUM(AX137:AY137)</f>
        <v>3182319653920.5972</v>
      </c>
      <c r="AX137" s="62">
        <v>3182319653920.5972</v>
      </c>
      <c r="AY137" s="11"/>
      <c r="AZ137" s="61">
        <f>SUM(BA137)</f>
        <v>0</v>
      </c>
      <c r="BA137" s="11"/>
      <c r="BB137" s="63">
        <f>E137-(AI137+AV137)</f>
        <v>5.37109375E-3</v>
      </c>
    </row>
    <row r="138" spans="1:54" ht="45" x14ac:dyDescent="0.25">
      <c r="A138" s="58" t="s">
        <v>313</v>
      </c>
      <c r="B138" s="58" t="s">
        <v>314</v>
      </c>
      <c r="C138" s="59" t="s">
        <v>1150</v>
      </c>
      <c r="D138" s="59" t="s">
        <v>1199</v>
      </c>
      <c r="E138" s="60">
        <f>F138+O138+R138+Z138+AB138+AG138</f>
        <v>2313242021642.3403</v>
      </c>
      <c r="F138" s="61">
        <f>SUM(G138:N138)</f>
        <v>92829381264.26001</v>
      </c>
      <c r="G138" s="62">
        <v>53235984563.459999</v>
      </c>
      <c r="H138" s="62">
        <v>7073453383.5500002</v>
      </c>
      <c r="I138" s="62">
        <v>28044147726.690002</v>
      </c>
      <c r="J138" s="11"/>
      <c r="K138" s="11"/>
      <c r="L138" s="62">
        <v>625830187.86000001</v>
      </c>
      <c r="M138" s="62">
        <v>3849965402.6999998</v>
      </c>
      <c r="N138" s="11"/>
      <c r="O138" s="61">
        <f>SUM(P138:Q138)</f>
        <v>52707462480.949997</v>
      </c>
      <c r="P138" s="11"/>
      <c r="Q138" s="62">
        <v>52707462480.949997</v>
      </c>
      <c r="R138" s="61">
        <f>SUM(S138:Y138)</f>
        <v>2106362800814.6101</v>
      </c>
      <c r="S138" s="62">
        <v>163758323500</v>
      </c>
      <c r="T138" s="62">
        <v>619786862492.35999</v>
      </c>
      <c r="U138" s="62">
        <v>1036712416743.7</v>
      </c>
      <c r="V138" s="62">
        <v>2275857017732.7002</v>
      </c>
      <c r="W138" s="62">
        <v>82685185913.550003</v>
      </c>
      <c r="X138" s="62">
        <v>1476877254.5</v>
      </c>
      <c r="Y138" s="62">
        <v>-2073913882822.2</v>
      </c>
      <c r="Z138" s="61">
        <f>SUM(AA138)</f>
        <v>0</v>
      </c>
      <c r="AA138" s="11"/>
      <c r="AB138" s="61">
        <f>SUM(AC138:AF138)</f>
        <v>61342377082.519997</v>
      </c>
      <c r="AC138" s="11"/>
      <c r="AD138" s="62">
        <v>10276000000</v>
      </c>
      <c r="AE138" s="62">
        <v>348142062.49000001</v>
      </c>
      <c r="AF138" s="62">
        <v>50718235020.029999</v>
      </c>
      <c r="AG138" s="61">
        <f>SUM(AH138)</f>
        <v>0</v>
      </c>
      <c r="AH138" s="62"/>
      <c r="AI138" s="60">
        <f>AJ138+AQ138+AT138</f>
        <v>65866354667.619995</v>
      </c>
      <c r="AJ138" s="61">
        <f>SUM(AK138:AP138)</f>
        <v>65866354667.619995</v>
      </c>
      <c r="AK138" s="62">
        <v>59177538</v>
      </c>
      <c r="AL138" s="11"/>
      <c r="AM138" s="11"/>
      <c r="AN138" s="62">
        <v>844714573.41999996</v>
      </c>
      <c r="AO138" s="62">
        <v>64962462556.199997</v>
      </c>
      <c r="AP138" s="11"/>
      <c r="AQ138" s="61">
        <f>SUM(AR138:AS138)</f>
        <v>0</v>
      </c>
      <c r="AR138" s="11"/>
      <c r="AS138" s="11"/>
      <c r="AT138" s="61">
        <f>SUM(AU138)</f>
        <v>0</v>
      </c>
      <c r="AU138" s="11"/>
      <c r="AV138" s="60">
        <f>AW138+AZ138</f>
        <v>2266284834658.7002</v>
      </c>
      <c r="AW138" s="61">
        <f>SUM(AX138:AY138)</f>
        <v>2266284834658.7002</v>
      </c>
      <c r="AX138" s="62">
        <v>2266284834658.7002</v>
      </c>
      <c r="AY138" s="11"/>
      <c r="AZ138" s="61">
        <f>SUM(BA138)</f>
        <v>0</v>
      </c>
      <c r="BA138" s="11"/>
      <c r="BB138" s="63">
        <f>E138-(AI138+AV138)</f>
        <v>-18909167683.97998</v>
      </c>
    </row>
    <row r="139" spans="1:54" ht="45" x14ac:dyDescent="0.25">
      <c r="A139" s="58" t="s">
        <v>315</v>
      </c>
      <c r="B139" s="58" t="s">
        <v>316</v>
      </c>
      <c r="C139" s="59" t="s">
        <v>1150</v>
      </c>
      <c r="D139" s="59" t="s">
        <v>1200</v>
      </c>
      <c r="E139" s="60">
        <f>F139+O139+R139+Z139+AB139+AG139</f>
        <v>2247027590716.1196</v>
      </c>
      <c r="F139" s="61">
        <f>SUM(G139:N139)</f>
        <v>300078378134.98999</v>
      </c>
      <c r="G139" s="62">
        <v>137423384673.39999</v>
      </c>
      <c r="H139" s="11"/>
      <c r="I139" s="62">
        <v>65087668252.559998</v>
      </c>
      <c r="J139" s="11"/>
      <c r="K139" s="11"/>
      <c r="L139" s="62">
        <v>391725045</v>
      </c>
      <c r="M139" s="62">
        <v>97175600164.029999</v>
      </c>
      <c r="N139" s="11"/>
      <c r="O139" s="61">
        <f>SUM(P139:Q139)</f>
        <v>21054103946.720001</v>
      </c>
      <c r="P139" s="11"/>
      <c r="Q139" s="62">
        <v>21054103946.720001</v>
      </c>
      <c r="R139" s="61">
        <f>SUM(S139:Y139)</f>
        <v>1782461889735.8599</v>
      </c>
      <c r="S139" s="62">
        <v>416424970975.90002</v>
      </c>
      <c r="T139" s="62">
        <v>492263812186.66998</v>
      </c>
      <c r="U139" s="62">
        <v>626302577343.27002</v>
      </c>
      <c r="V139" s="62">
        <v>1603648805248.2</v>
      </c>
      <c r="W139" s="62">
        <v>80338302912.509995</v>
      </c>
      <c r="X139" s="62">
        <v>30311164912.310001</v>
      </c>
      <c r="Y139" s="62">
        <v>-1466827743843</v>
      </c>
      <c r="Z139" s="61">
        <f>SUM(AA139)</f>
        <v>0</v>
      </c>
      <c r="AA139" s="11"/>
      <c r="AB139" s="61">
        <f>SUM(AC139:AF139)</f>
        <v>143433218898.55002</v>
      </c>
      <c r="AC139" s="62">
        <v>141962500</v>
      </c>
      <c r="AD139" s="11"/>
      <c r="AE139" s="11"/>
      <c r="AF139" s="62">
        <v>143291256398.55002</v>
      </c>
      <c r="AG139" s="61">
        <f>SUM(AH139)</f>
        <v>0</v>
      </c>
      <c r="AH139" s="62"/>
      <c r="AI139" s="60">
        <f>AJ139+AQ139+AT139</f>
        <v>50103216453.880005</v>
      </c>
      <c r="AJ139" s="61">
        <f>SUM(AK139:AP139)</f>
        <v>50103216453.880005</v>
      </c>
      <c r="AK139" s="11"/>
      <c r="AL139" s="62">
        <v>26785213309.130001</v>
      </c>
      <c r="AM139" s="11"/>
      <c r="AN139" s="62">
        <v>310205277.94</v>
      </c>
      <c r="AO139" s="11"/>
      <c r="AP139" s="62">
        <v>23007797866.810001</v>
      </c>
      <c r="AQ139" s="61">
        <f>SUM(AR139:AS139)</f>
        <v>0</v>
      </c>
      <c r="AR139" s="11"/>
      <c r="AS139" s="11"/>
      <c r="AT139" s="61">
        <f>SUM(AU139)</f>
        <v>0</v>
      </c>
      <c r="AU139" s="11"/>
      <c r="AV139" s="60">
        <f>AW139+AZ139</f>
        <v>0</v>
      </c>
      <c r="AW139" s="61">
        <f>SUM(AX139:AY139)</f>
        <v>0</v>
      </c>
      <c r="AX139" s="11"/>
      <c r="AY139" s="11"/>
      <c r="AZ139" s="61">
        <f>SUM(BA139)</f>
        <v>0</v>
      </c>
      <c r="BA139" s="11"/>
      <c r="BB139" s="63">
        <f>E139-(AI139+AV139)</f>
        <v>2196924374262.2397</v>
      </c>
    </row>
    <row r="140" spans="1:54" ht="45" x14ac:dyDescent="0.25">
      <c r="A140" s="58" t="s">
        <v>317</v>
      </c>
      <c r="B140" s="58" t="s">
        <v>318</v>
      </c>
      <c r="C140" s="59" t="s">
        <v>1150</v>
      </c>
      <c r="D140" s="59" t="s">
        <v>1151</v>
      </c>
      <c r="E140" s="60">
        <f>F140+O140+R140+Z140+AB140+AG140</f>
        <v>2274962125211.9507</v>
      </c>
      <c r="F140" s="61">
        <f>SUM(G140:N140)</f>
        <v>92198611667.251007</v>
      </c>
      <c r="G140" s="62">
        <v>39221316054.096001</v>
      </c>
      <c r="H140" s="11"/>
      <c r="I140" s="62">
        <v>28564171704.364998</v>
      </c>
      <c r="J140" s="11"/>
      <c r="K140" s="11"/>
      <c r="L140" s="11"/>
      <c r="M140" s="62">
        <v>24413123908.790001</v>
      </c>
      <c r="N140" s="11"/>
      <c r="O140" s="61">
        <f>SUM(P140:Q140)</f>
        <v>34917575418.910004</v>
      </c>
      <c r="P140" s="11"/>
      <c r="Q140" s="62">
        <v>34917575418.910004</v>
      </c>
      <c r="R140" s="61">
        <f>SUM(S140:Y140)</f>
        <v>2096288740344.7397</v>
      </c>
      <c r="S140" s="62">
        <v>178169019673</v>
      </c>
      <c r="T140" s="62">
        <v>458715624705.26001</v>
      </c>
      <c r="U140" s="62">
        <v>944616817728.93994</v>
      </c>
      <c r="V140" s="62">
        <v>1839438017739.3999</v>
      </c>
      <c r="W140" s="62">
        <v>79598055943.740005</v>
      </c>
      <c r="X140" s="62">
        <v>1067949000</v>
      </c>
      <c r="Y140" s="62">
        <v>-1405316744445.6001</v>
      </c>
      <c r="Z140" s="61">
        <f>SUM(AA140)</f>
        <v>0</v>
      </c>
      <c r="AA140" s="11"/>
      <c r="AB140" s="61">
        <f>SUM(AC140:AF140)</f>
        <v>51557197781.050003</v>
      </c>
      <c r="AC140" s="62">
        <v>1208858748.1600001</v>
      </c>
      <c r="AD140" s="62">
        <v>890806965</v>
      </c>
      <c r="AE140" s="11"/>
      <c r="AF140" s="62">
        <v>49457532067.889999</v>
      </c>
      <c r="AG140" s="61">
        <f>SUM(AH140)</f>
        <v>0</v>
      </c>
      <c r="AH140" s="62"/>
      <c r="AI140" s="60">
        <f>AJ140+AQ140+AT140</f>
        <v>24236534179.43</v>
      </c>
      <c r="AJ140" s="61">
        <f>SUM(AK140:AP140)</f>
        <v>24236534179.43</v>
      </c>
      <c r="AK140" s="62">
        <v>730472841.45000005</v>
      </c>
      <c r="AL140" s="11"/>
      <c r="AM140" s="11"/>
      <c r="AN140" s="11"/>
      <c r="AO140" s="62">
        <v>9964652756.2700005</v>
      </c>
      <c r="AP140" s="62">
        <v>13541408581.709999</v>
      </c>
      <c r="AQ140" s="61">
        <f>SUM(AR140:AS140)</f>
        <v>0</v>
      </c>
      <c r="AR140" s="11"/>
      <c r="AS140" s="11"/>
      <c r="AT140" s="61">
        <f>SUM(AU140)</f>
        <v>0</v>
      </c>
      <c r="AU140" s="11"/>
      <c r="AV140" s="60">
        <f>AW140+AZ140</f>
        <v>2250725591032.6001</v>
      </c>
      <c r="AW140" s="61">
        <f>SUM(AX140:AY140)</f>
        <v>2250725591032.6001</v>
      </c>
      <c r="AX140" s="62">
        <v>2250725591032.6001</v>
      </c>
      <c r="AY140" s="11"/>
      <c r="AZ140" s="61">
        <f>SUM(BA140)</f>
        <v>0</v>
      </c>
      <c r="BA140" s="11"/>
      <c r="BB140" s="63">
        <f>E140-(AI140+AV140)</f>
        <v>-7.958984375E-2</v>
      </c>
    </row>
    <row r="141" spans="1:54" ht="45" x14ac:dyDescent="0.25">
      <c r="A141" s="58" t="s">
        <v>319</v>
      </c>
      <c r="B141" s="58" t="s">
        <v>320</v>
      </c>
      <c r="C141" s="59" t="s">
        <v>1152</v>
      </c>
      <c r="D141" s="59" t="s">
        <v>1200</v>
      </c>
      <c r="E141" s="60">
        <f>F141+O141+R141+Z141+AB141+AG141</f>
        <v>1956650925188.7061</v>
      </c>
      <c r="F141" s="61">
        <f>SUM(G141:N141)</f>
        <v>113745152076.5249</v>
      </c>
      <c r="G141" s="62">
        <v>67552975443.630005</v>
      </c>
      <c r="H141" s="11"/>
      <c r="I141" s="62">
        <v>38594803421.239998</v>
      </c>
      <c r="J141" s="11"/>
      <c r="K141" s="11"/>
      <c r="L141" s="11"/>
      <c r="M141" s="62">
        <v>7597373211.6548996</v>
      </c>
      <c r="N141" s="11"/>
      <c r="O141" s="61">
        <f>SUM(P141:Q141)</f>
        <v>20367364888.75</v>
      </c>
      <c r="P141" s="11"/>
      <c r="Q141" s="62">
        <v>20367364888.75</v>
      </c>
      <c r="R141" s="61">
        <f>SUM(S141:Y141)</f>
        <v>1777603047913.4312</v>
      </c>
      <c r="S141" s="62">
        <v>612321277189</v>
      </c>
      <c r="T141" s="62">
        <v>469690695366.76001</v>
      </c>
      <c r="U141" s="62">
        <v>925574842328.65002</v>
      </c>
      <c r="V141" s="62">
        <v>1507275287829.3999</v>
      </c>
      <c r="W141" s="62">
        <v>62967743918.800003</v>
      </c>
      <c r="X141" s="62">
        <v>13337391178.721001</v>
      </c>
      <c r="Y141" s="62">
        <v>-1813564189897.8999</v>
      </c>
      <c r="Z141" s="61">
        <f>SUM(AA141)</f>
        <v>0</v>
      </c>
      <c r="AA141" s="11"/>
      <c r="AB141" s="61">
        <f>SUM(AC141:AF141)</f>
        <v>44935360310</v>
      </c>
      <c r="AC141" s="62">
        <v>442084933</v>
      </c>
      <c r="AD141" s="11"/>
      <c r="AE141" s="11"/>
      <c r="AF141" s="62">
        <v>44493275377</v>
      </c>
      <c r="AG141" s="61">
        <f>SUM(AH141)</f>
        <v>0</v>
      </c>
      <c r="AH141" s="62"/>
      <c r="AI141" s="60">
        <f>AJ141+AQ141+AT141</f>
        <v>27591181553.91</v>
      </c>
      <c r="AJ141" s="61">
        <f>SUM(AK141:AP141)</f>
        <v>27591181553.91</v>
      </c>
      <c r="AK141" s="62">
        <v>4162565.75</v>
      </c>
      <c r="AL141" s="11"/>
      <c r="AM141" s="11"/>
      <c r="AN141" s="62">
        <v>5594363011.1099997</v>
      </c>
      <c r="AO141" s="62">
        <v>17917737764.450001</v>
      </c>
      <c r="AP141" s="62">
        <v>4074918212.5999999</v>
      </c>
      <c r="AQ141" s="61">
        <f>SUM(AR141:AS141)</f>
        <v>0</v>
      </c>
      <c r="AR141" s="11"/>
      <c r="AS141" s="11"/>
      <c r="AT141" s="61">
        <f>SUM(AU141)</f>
        <v>0</v>
      </c>
      <c r="AU141" s="11"/>
      <c r="AV141" s="60">
        <f>AW141+AZ141</f>
        <v>1936897904996</v>
      </c>
      <c r="AW141" s="61">
        <f>SUM(AX141:AY141)</f>
        <v>1936897904996</v>
      </c>
      <c r="AX141" s="62">
        <v>1936897904996</v>
      </c>
      <c r="AY141" s="11"/>
      <c r="AZ141" s="61">
        <f>SUM(BA141)</f>
        <v>0</v>
      </c>
      <c r="BA141" s="11"/>
      <c r="BB141" s="63">
        <f>E141-(AI141+AV141)</f>
        <v>-7838161361.2038574</v>
      </c>
    </row>
    <row r="142" spans="1:54" ht="45" x14ac:dyDescent="0.25">
      <c r="A142" s="58" t="s">
        <v>321</v>
      </c>
      <c r="B142" s="58" t="s">
        <v>322</v>
      </c>
      <c r="C142" s="59" t="s">
        <v>1152</v>
      </c>
      <c r="D142" s="59" t="s">
        <v>1200</v>
      </c>
      <c r="E142" s="60">
        <f>F142+O142+R142+Z142+AB142+AG142</f>
        <v>2598981121335.46</v>
      </c>
      <c r="F142" s="61">
        <f>SUM(G142:N142)</f>
        <v>68590351982.899994</v>
      </c>
      <c r="G142" s="62">
        <v>12090765284.09</v>
      </c>
      <c r="H142" s="11"/>
      <c r="I142" s="62">
        <v>34279829125.119999</v>
      </c>
      <c r="J142" s="11"/>
      <c r="K142" s="11"/>
      <c r="L142" s="11"/>
      <c r="M142" s="62">
        <v>22219757573.689999</v>
      </c>
      <c r="N142" s="11"/>
      <c r="O142" s="61">
        <f>SUM(P142:Q142)</f>
        <v>30329490355.549999</v>
      </c>
      <c r="P142" s="11"/>
      <c r="Q142" s="62">
        <v>30329490355.549999</v>
      </c>
      <c r="R142" s="61">
        <f>SUM(S142:Y142)</f>
        <v>2300139674450.0098</v>
      </c>
      <c r="S142" s="62">
        <v>151779542258</v>
      </c>
      <c r="T142" s="62">
        <v>380424467222.73999</v>
      </c>
      <c r="U142" s="62">
        <v>710273838366</v>
      </c>
      <c r="V142" s="62">
        <v>2734483725543.3398</v>
      </c>
      <c r="W142" s="62">
        <v>61330167416</v>
      </c>
      <c r="X142" s="62">
        <v>5521831447</v>
      </c>
      <c r="Y142" s="62">
        <v>-1743673897803.0701</v>
      </c>
      <c r="Z142" s="61">
        <f>SUM(AA142)</f>
        <v>0</v>
      </c>
      <c r="AA142" s="11"/>
      <c r="AB142" s="61">
        <f>SUM(AC142:AF142)</f>
        <v>199921604547</v>
      </c>
      <c r="AC142" s="11"/>
      <c r="AD142" s="11"/>
      <c r="AE142" s="62">
        <v>926482000</v>
      </c>
      <c r="AF142" s="62">
        <v>198995122547</v>
      </c>
      <c r="AG142" s="61">
        <f>SUM(AH142)</f>
        <v>0</v>
      </c>
      <c r="AH142" s="62"/>
      <c r="AI142" s="60">
        <f>AJ142+AQ142+AT142</f>
        <v>106895884209.8</v>
      </c>
      <c r="AJ142" s="61">
        <f>SUM(AK142:AP142)</f>
        <v>106895884209.8</v>
      </c>
      <c r="AK142" s="62">
        <v>32136389</v>
      </c>
      <c r="AL142" s="62">
        <v>5525425210</v>
      </c>
      <c r="AM142" s="62">
        <v>61977193750</v>
      </c>
      <c r="AN142" s="62">
        <v>11552197.800000001</v>
      </c>
      <c r="AO142" s="62">
        <v>36393805108</v>
      </c>
      <c r="AP142" s="62">
        <v>2955771555</v>
      </c>
      <c r="AQ142" s="61">
        <f>SUM(AR142:AS142)</f>
        <v>0</v>
      </c>
      <c r="AR142" s="11"/>
      <c r="AS142" s="11"/>
      <c r="AT142" s="61">
        <f>SUM(AU142)</f>
        <v>0</v>
      </c>
      <c r="AU142" s="11"/>
      <c r="AV142" s="60">
        <f>AW142+AZ142</f>
        <v>2483372853486.0698</v>
      </c>
      <c r="AW142" s="61">
        <f>SUM(AX142:AY142)</f>
        <v>2483372853486.0698</v>
      </c>
      <c r="AX142" s="62">
        <v>2483372853486.0698</v>
      </c>
      <c r="AY142" s="11"/>
      <c r="AZ142" s="61">
        <f>SUM(BA142)</f>
        <v>0</v>
      </c>
      <c r="BA142" s="11"/>
      <c r="BB142" s="63">
        <f>E142-(AI142+AV142)</f>
        <v>8712383639.590332</v>
      </c>
    </row>
    <row r="143" spans="1:54" ht="45" x14ac:dyDescent="0.25">
      <c r="A143" s="58" t="s">
        <v>323</v>
      </c>
      <c r="B143" s="58" t="s">
        <v>324</v>
      </c>
      <c r="C143" s="59" t="s">
        <v>1152</v>
      </c>
      <c r="D143" s="59" t="s">
        <v>1199</v>
      </c>
      <c r="E143" s="60">
        <f>F143+O143+R143+Z143+AB143+AG143</f>
        <v>5435388082111.4395</v>
      </c>
      <c r="F143" s="61">
        <f>SUM(G143:N143)</f>
        <v>295167470550.25</v>
      </c>
      <c r="G143" s="62">
        <v>11815432867.84</v>
      </c>
      <c r="H143" s="11"/>
      <c r="I143" s="62">
        <v>201447675904.19998</v>
      </c>
      <c r="J143" s="11"/>
      <c r="K143" s="11"/>
      <c r="L143" s="62">
        <v>1034316667.41</v>
      </c>
      <c r="M143" s="62">
        <v>80870045110.800003</v>
      </c>
      <c r="N143" s="11"/>
      <c r="O143" s="61">
        <f>SUM(P143:Q143)</f>
        <v>337677542425.67999</v>
      </c>
      <c r="P143" s="62">
        <v>1591657553</v>
      </c>
      <c r="Q143" s="62">
        <v>336085884872.67999</v>
      </c>
      <c r="R143" s="61">
        <f>SUM(S143:Y143)</f>
        <v>4769247328865.4199</v>
      </c>
      <c r="S143" s="62">
        <v>1934060811125</v>
      </c>
      <c r="T143" s="62">
        <v>489722358164.64001</v>
      </c>
      <c r="U143" s="62">
        <v>1291266646351.75</v>
      </c>
      <c r="V143" s="62">
        <v>2740177123568.5898</v>
      </c>
      <c r="W143" s="62">
        <v>111406378918.05</v>
      </c>
      <c r="X143" s="62">
        <v>244969128701.92001</v>
      </c>
      <c r="Y143" s="62">
        <v>-2042355117964.53</v>
      </c>
      <c r="Z143" s="61">
        <f>SUM(AA143)</f>
        <v>0</v>
      </c>
      <c r="AA143" s="11"/>
      <c r="AB143" s="61">
        <f>SUM(AC143:AF143)</f>
        <v>33295740270.09</v>
      </c>
      <c r="AC143" s="11"/>
      <c r="AD143" s="62">
        <v>12857132774.09</v>
      </c>
      <c r="AE143" s="11"/>
      <c r="AF143" s="62">
        <v>20438607496</v>
      </c>
      <c r="AG143" s="61">
        <f>SUM(AH143)</f>
        <v>0</v>
      </c>
      <c r="AH143" s="62"/>
      <c r="AI143" s="60">
        <f>AJ143+AQ143+AT143</f>
        <v>903716181570.25</v>
      </c>
      <c r="AJ143" s="61">
        <f>SUM(AK143:AP143)</f>
        <v>859448603445.25</v>
      </c>
      <c r="AK143" s="11"/>
      <c r="AL143" s="62">
        <v>8853719139</v>
      </c>
      <c r="AM143" s="62">
        <v>103291015625</v>
      </c>
      <c r="AN143" s="62">
        <v>10370865238.18</v>
      </c>
      <c r="AO143" s="62">
        <v>736933003443.07007</v>
      </c>
      <c r="AP143" s="11"/>
      <c r="AQ143" s="61">
        <f>SUM(AR143:AS143)</f>
        <v>44267578125</v>
      </c>
      <c r="AR143" s="62">
        <v>44267578125</v>
      </c>
      <c r="AS143" s="11"/>
      <c r="AT143" s="61">
        <f>SUM(AU143)</f>
        <v>0</v>
      </c>
      <c r="AU143" s="11"/>
      <c r="AV143" s="60">
        <f>AW143+AZ143</f>
        <v>4531671900541.1699</v>
      </c>
      <c r="AW143" s="61">
        <f>SUM(AX143:AY143)</f>
        <v>4531671900541.1699</v>
      </c>
      <c r="AX143" s="62">
        <v>4531671900541.1699</v>
      </c>
      <c r="AY143" s="11"/>
      <c r="AZ143" s="61">
        <f>SUM(BA143)</f>
        <v>0</v>
      </c>
      <c r="BA143" s="11"/>
      <c r="BB143" s="63">
        <f>E143-(AI143+AV143)</f>
        <v>1.953125E-2</v>
      </c>
    </row>
    <row r="144" spans="1:54" ht="30" x14ac:dyDescent="0.25">
      <c r="A144" s="58" t="s">
        <v>325</v>
      </c>
      <c r="B144" s="58" t="s">
        <v>326</v>
      </c>
      <c r="C144" s="59" t="s">
        <v>1152</v>
      </c>
      <c r="D144" s="59" t="s">
        <v>1199</v>
      </c>
      <c r="E144" s="60">
        <f>F144+O144+R144+Z144+AB144+AG144</f>
        <v>133107401643.85971</v>
      </c>
      <c r="F144" s="61">
        <f>SUM(G144:N144)</f>
        <v>-300271750.48600209</v>
      </c>
      <c r="G144" s="62">
        <v>20595476376.77</v>
      </c>
      <c r="H144" s="11"/>
      <c r="I144" s="62">
        <v>-19605682210.426003</v>
      </c>
      <c r="J144" s="11"/>
      <c r="K144" s="11"/>
      <c r="L144" s="62">
        <v>-737205827</v>
      </c>
      <c r="M144" s="62">
        <v>-552860089.83000004</v>
      </c>
      <c r="N144" s="11"/>
      <c r="O144" s="61">
        <f>SUM(P144:Q144)</f>
        <v>2000000000</v>
      </c>
      <c r="P144" s="11"/>
      <c r="Q144" s="62">
        <v>2000000000</v>
      </c>
      <c r="R144" s="61">
        <f>SUM(S144:Y144)</f>
        <v>164591652737.9176</v>
      </c>
      <c r="S144" s="62">
        <v>34411416567.620003</v>
      </c>
      <c r="T144" s="62">
        <v>72337528051.759995</v>
      </c>
      <c r="U144" s="62">
        <v>136502711931.22</v>
      </c>
      <c r="V144" s="62">
        <v>72805783442.259995</v>
      </c>
      <c r="W144" s="62">
        <v>3958454534.02</v>
      </c>
      <c r="X144" s="62">
        <v>-28562083803.924</v>
      </c>
      <c r="Y144" s="62">
        <v>-126862157985.03841</v>
      </c>
      <c r="Z144" s="61">
        <f>SUM(AA144)</f>
        <v>0</v>
      </c>
      <c r="AA144" s="11"/>
      <c r="AB144" s="61">
        <f>SUM(AC144:AF144)</f>
        <v>-33183979343.571899</v>
      </c>
      <c r="AC144" s="11"/>
      <c r="AD144" s="11"/>
      <c r="AE144" s="62">
        <v>-3277214903.7898998</v>
      </c>
      <c r="AF144" s="62">
        <v>-29906764439.782001</v>
      </c>
      <c r="AG144" s="61">
        <f>SUM(AH144)</f>
        <v>0</v>
      </c>
      <c r="AH144" s="62"/>
      <c r="AI144" s="60">
        <f>AJ144+AQ144+AT144</f>
        <v>20594981235.539997</v>
      </c>
      <c r="AJ144" s="61">
        <f>SUM(AK144:AP144)</f>
        <v>20594981235.539997</v>
      </c>
      <c r="AK144" s="11"/>
      <c r="AL144" s="11"/>
      <c r="AM144" s="11"/>
      <c r="AN144" s="62">
        <v>8032306.6699999999</v>
      </c>
      <c r="AO144" s="62">
        <v>29654432278.869999</v>
      </c>
      <c r="AP144" s="62">
        <v>-9067483350</v>
      </c>
      <c r="AQ144" s="61">
        <f>SUM(AR144:AS144)</f>
        <v>0</v>
      </c>
      <c r="AR144" s="11"/>
      <c r="AS144" s="11"/>
      <c r="AT144" s="61">
        <f>SUM(AU144)</f>
        <v>0</v>
      </c>
      <c r="AU144" s="11"/>
      <c r="AV144" s="60">
        <f>AW144+AZ144</f>
        <v>112512420408.3197</v>
      </c>
      <c r="AW144" s="61">
        <f>SUM(AX144:AY144)</f>
        <v>112512420408.3197</v>
      </c>
      <c r="AX144" s="62">
        <v>112512420408.3197</v>
      </c>
      <c r="AY144" s="11"/>
      <c r="AZ144" s="61">
        <f>SUM(BA144)</f>
        <v>0</v>
      </c>
      <c r="BA144" s="11"/>
      <c r="BB144" s="63">
        <f>E144-(AI144+AV144)</f>
        <v>0</v>
      </c>
    </row>
    <row r="145" spans="1:54" ht="45" x14ac:dyDescent="0.25">
      <c r="A145" s="58" t="s">
        <v>327</v>
      </c>
      <c r="B145" s="58" t="s">
        <v>328</v>
      </c>
      <c r="C145" s="59" t="s">
        <v>1152</v>
      </c>
      <c r="D145" s="59" t="s">
        <v>1199</v>
      </c>
      <c r="E145" s="60">
        <f>F145+O145+R145+Z145+AB145+AG145</f>
        <v>2293315109568.9497</v>
      </c>
      <c r="F145" s="61">
        <f>SUM(G145:N145)</f>
        <v>71860967691.680008</v>
      </c>
      <c r="G145" s="62">
        <v>10863191182.960001</v>
      </c>
      <c r="H145" s="11"/>
      <c r="I145" s="62">
        <v>29776834900.100002</v>
      </c>
      <c r="J145" s="11"/>
      <c r="K145" s="11"/>
      <c r="L145" s="62">
        <v>797870855</v>
      </c>
      <c r="M145" s="62">
        <v>30423070753.619999</v>
      </c>
      <c r="N145" s="11"/>
      <c r="O145" s="61">
        <f>SUM(P145:Q145)</f>
        <v>18412604458</v>
      </c>
      <c r="P145" s="11"/>
      <c r="Q145" s="62">
        <v>18412604458</v>
      </c>
      <c r="R145" s="61">
        <f>SUM(S145:Y145)</f>
        <v>2161683881002.1199</v>
      </c>
      <c r="S145" s="62">
        <v>239699923329.26001</v>
      </c>
      <c r="T145" s="62">
        <v>318314214624.09003</v>
      </c>
      <c r="U145" s="62">
        <v>718164073048.12</v>
      </c>
      <c r="V145" s="62">
        <v>1761492268785.6899</v>
      </c>
      <c r="W145" s="62">
        <v>81576496154.089996</v>
      </c>
      <c r="X145" s="62">
        <v>20213167342.150002</v>
      </c>
      <c r="Y145" s="62">
        <v>-977776262281.28003</v>
      </c>
      <c r="Z145" s="61">
        <f>SUM(AA145)</f>
        <v>0</v>
      </c>
      <c r="AA145" s="11"/>
      <c r="AB145" s="61">
        <f>SUM(AC145:AF145)</f>
        <v>41357656417.150002</v>
      </c>
      <c r="AC145" s="62">
        <v>393975416.85000002</v>
      </c>
      <c r="AD145" s="11"/>
      <c r="AE145" s="11"/>
      <c r="AF145" s="62">
        <v>40963681000.300003</v>
      </c>
      <c r="AG145" s="61">
        <f>SUM(AH145)</f>
        <v>0</v>
      </c>
      <c r="AH145" s="62"/>
      <c r="AI145" s="60">
        <f>AJ145+AQ145+AT145</f>
        <v>38106439948.410004</v>
      </c>
      <c r="AJ145" s="61">
        <f>SUM(AK145:AP145)</f>
        <v>38106439948.410004</v>
      </c>
      <c r="AK145" s="62">
        <v>590484010</v>
      </c>
      <c r="AL145" s="11"/>
      <c r="AM145" s="11"/>
      <c r="AN145" s="62">
        <v>15700000</v>
      </c>
      <c r="AO145" s="62">
        <v>5515733575.9099998</v>
      </c>
      <c r="AP145" s="62">
        <v>31984522362.5</v>
      </c>
      <c r="AQ145" s="61">
        <f>SUM(AR145:AS145)</f>
        <v>0</v>
      </c>
      <c r="AR145" s="11"/>
      <c r="AS145" s="11"/>
      <c r="AT145" s="61">
        <f>SUM(AU145)</f>
        <v>0</v>
      </c>
      <c r="AU145" s="11"/>
      <c r="AV145" s="60">
        <f>AW145+AZ145</f>
        <v>2255208669620.54</v>
      </c>
      <c r="AW145" s="61">
        <f>SUM(AX145:AY145)</f>
        <v>2255208669620.54</v>
      </c>
      <c r="AX145" s="62">
        <v>2255208669620.54</v>
      </c>
      <c r="AY145" s="11"/>
      <c r="AZ145" s="61">
        <f>SUM(BA145)</f>
        <v>0</v>
      </c>
      <c r="BA145" s="11"/>
      <c r="BB145" s="63">
        <f>E145-(AI145+AV145)</f>
        <v>0</v>
      </c>
    </row>
    <row r="146" spans="1:54" ht="45" x14ac:dyDescent="0.25">
      <c r="A146" s="58" t="s">
        <v>329</v>
      </c>
      <c r="B146" s="58" t="s">
        <v>330</v>
      </c>
      <c r="C146" s="59" t="s">
        <v>1150</v>
      </c>
      <c r="D146" s="59" t="s">
        <v>1151</v>
      </c>
      <c r="E146" s="60">
        <f>F146+O146+R146+Z146+AB146+AG146</f>
        <v>2084217103855.7893</v>
      </c>
      <c r="F146" s="61">
        <f>SUM(G146:N146)</f>
        <v>101690895891.119</v>
      </c>
      <c r="G146" s="62">
        <v>61357634375.630005</v>
      </c>
      <c r="H146" s="11"/>
      <c r="I146" s="62">
        <v>29200018220.610001</v>
      </c>
      <c r="J146" s="11"/>
      <c r="K146" s="11"/>
      <c r="L146" s="62">
        <v>398551667.97000003</v>
      </c>
      <c r="M146" s="62">
        <v>10734691626.909</v>
      </c>
      <c r="N146" s="11"/>
      <c r="O146" s="61">
        <f>SUM(P146:Q146)</f>
        <v>19493206545.470001</v>
      </c>
      <c r="P146" s="11"/>
      <c r="Q146" s="62">
        <v>19493206545.470001</v>
      </c>
      <c r="R146" s="61">
        <f>SUM(S146:Y146)</f>
        <v>1955933525791.2002</v>
      </c>
      <c r="S146" s="62">
        <v>521301237712.82001</v>
      </c>
      <c r="T146" s="62">
        <v>294498198972.29999</v>
      </c>
      <c r="U146" s="62">
        <v>736013248109.57996</v>
      </c>
      <c r="V146" s="62">
        <v>1238836194024.96</v>
      </c>
      <c r="W146" s="62">
        <v>55724664432.550003</v>
      </c>
      <c r="X146" s="62">
        <v>15058569884.969999</v>
      </c>
      <c r="Y146" s="62">
        <v>-905498587345.97998</v>
      </c>
      <c r="Z146" s="61">
        <f>SUM(AA146)</f>
        <v>0</v>
      </c>
      <c r="AA146" s="11"/>
      <c r="AB146" s="61">
        <f>SUM(AC146:AF146)</f>
        <v>7099475628</v>
      </c>
      <c r="AC146" s="62">
        <v>89899786</v>
      </c>
      <c r="AD146" s="11"/>
      <c r="AE146" s="11"/>
      <c r="AF146" s="62">
        <v>7009575842</v>
      </c>
      <c r="AG146" s="61">
        <f>SUM(AH146)</f>
        <v>0</v>
      </c>
      <c r="AH146" s="62"/>
      <c r="AI146" s="60">
        <f>AJ146+AQ146+AT146</f>
        <v>10299071195.08</v>
      </c>
      <c r="AJ146" s="61">
        <f>SUM(AK146:AP146)</f>
        <v>10299071195.08</v>
      </c>
      <c r="AK146" s="62">
        <v>882624298.83000004</v>
      </c>
      <c r="AL146" s="11"/>
      <c r="AM146" s="11"/>
      <c r="AN146" s="11"/>
      <c r="AO146" s="62">
        <v>4167654150</v>
      </c>
      <c r="AP146" s="62">
        <v>5248792746.25</v>
      </c>
      <c r="AQ146" s="61">
        <f>SUM(AR146:AS146)</f>
        <v>0</v>
      </c>
      <c r="AR146" s="11"/>
      <c r="AS146" s="11"/>
      <c r="AT146" s="61">
        <f>SUM(AU146)</f>
        <v>0</v>
      </c>
      <c r="AU146" s="11"/>
      <c r="AV146" s="60">
        <f>AW146+AZ146</f>
        <v>2073918032660.71</v>
      </c>
      <c r="AW146" s="61">
        <f>SUM(AX146:AY146)</f>
        <v>2073918032660.71</v>
      </c>
      <c r="AX146" s="62">
        <v>2073918032660.71</v>
      </c>
      <c r="AY146" s="11"/>
      <c r="AZ146" s="61">
        <f>SUM(BA146)</f>
        <v>0</v>
      </c>
      <c r="BA146" s="11"/>
      <c r="BB146" s="63">
        <f>E146-(AI146+AV146)</f>
        <v>0</v>
      </c>
    </row>
    <row r="147" spans="1:54" ht="30" x14ac:dyDescent="0.25">
      <c r="A147" s="58" t="s">
        <v>331</v>
      </c>
      <c r="B147" s="58" t="s">
        <v>332</v>
      </c>
      <c r="C147" s="59" t="s">
        <v>1150</v>
      </c>
      <c r="D147" s="59" t="s">
        <v>1151</v>
      </c>
      <c r="E147" s="60">
        <f>F147+O147+R147+Z147+AB147+AG147</f>
        <v>1943672264198.7395</v>
      </c>
      <c r="F147" s="61">
        <f>SUM(G147:N147)</f>
        <v>153925627006.4921</v>
      </c>
      <c r="G147" s="62">
        <v>100191558380.11209</v>
      </c>
      <c r="H147" s="11"/>
      <c r="I147" s="62">
        <v>18103514247.820004</v>
      </c>
      <c r="J147" s="11"/>
      <c r="K147" s="11"/>
      <c r="L147" s="62">
        <v>2995870700.3299999</v>
      </c>
      <c r="M147" s="62">
        <v>32634683678.23</v>
      </c>
      <c r="N147" s="11"/>
      <c r="O147" s="61">
        <f>SUM(P147:Q147)</f>
        <v>9964009860</v>
      </c>
      <c r="P147" s="62">
        <v>2200478280</v>
      </c>
      <c r="Q147" s="62">
        <v>7763531580</v>
      </c>
      <c r="R147" s="61">
        <f>SUM(S147:Y147)</f>
        <v>1777708435602.2473</v>
      </c>
      <c r="S147" s="62">
        <v>90145296950</v>
      </c>
      <c r="T147" s="62">
        <v>305518431013.41998</v>
      </c>
      <c r="U147" s="62">
        <v>750479652372.25</v>
      </c>
      <c r="V147" s="62">
        <v>1192100637535.4778</v>
      </c>
      <c r="W147" s="62">
        <v>12474631869.33</v>
      </c>
      <c r="X147" s="62">
        <v>49160635635.260002</v>
      </c>
      <c r="Y147" s="62">
        <v>-622170849773.48999</v>
      </c>
      <c r="Z147" s="61">
        <f>SUM(AA147)</f>
        <v>0</v>
      </c>
      <c r="AA147" s="11"/>
      <c r="AB147" s="61">
        <f>SUM(AC147:AF147)</f>
        <v>2074191730</v>
      </c>
      <c r="AC147" s="11"/>
      <c r="AD147" s="11"/>
      <c r="AE147" s="11"/>
      <c r="AF147" s="62">
        <v>2074191730</v>
      </c>
      <c r="AG147" s="61">
        <f>SUM(AH147)</f>
        <v>0</v>
      </c>
      <c r="AH147" s="62"/>
      <c r="AI147" s="60">
        <f>AJ147+AQ147+AT147</f>
        <v>10650630746.050001</v>
      </c>
      <c r="AJ147" s="61">
        <f>SUM(AK147:AP147)</f>
        <v>10650630746.050001</v>
      </c>
      <c r="AK147" s="62">
        <v>778755694.45000005</v>
      </c>
      <c r="AL147" s="11"/>
      <c r="AM147" s="11"/>
      <c r="AN147" s="11"/>
      <c r="AO147" s="62">
        <v>667075533.5</v>
      </c>
      <c r="AP147" s="62">
        <v>9204799518.1000004</v>
      </c>
      <c r="AQ147" s="61">
        <f>SUM(AR147:AS147)</f>
        <v>0</v>
      </c>
      <c r="AR147" s="11"/>
      <c r="AS147" s="11"/>
      <c r="AT147" s="61">
        <f>SUM(AU147)</f>
        <v>0</v>
      </c>
      <c r="AU147" s="11"/>
      <c r="AV147" s="60">
        <f>AW147+AZ147</f>
        <v>1933021633452.6899</v>
      </c>
      <c r="AW147" s="61">
        <f>SUM(AX147:AY147)</f>
        <v>1933021633452.6899</v>
      </c>
      <c r="AX147" s="62">
        <v>1933021633452.6899</v>
      </c>
      <c r="AY147" s="11"/>
      <c r="AZ147" s="61">
        <f>SUM(BA147)</f>
        <v>0</v>
      </c>
      <c r="BA147" s="11"/>
      <c r="BB147" s="63">
        <f>E147-(AI147+AV147)</f>
        <v>0</v>
      </c>
    </row>
    <row r="148" spans="1:54" ht="60" x14ac:dyDescent="0.25">
      <c r="A148" s="58" t="s">
        <v>333</v>
      </c>
      <c r="B148" s="58" t="s">
        <v>334</v>
      </c>
      <c r="C148" s="59" t="s">
        <v>1150</v>
      </c>
      <c r="D148" s="59" t="s">
        <v>1151</v>
      </c>
      <c r="E148" s="60">
        <f>F148+O148+R148+Z148+AB148+AG148</f>
        <v>2004905073372.8696</v>
      </c>
      <c r="F148" s="61">
        <f>SUM(G148:N148)</f>
        <v>80721615296.059998</v>
      </c>
      <c r="G148" s="62">
        <v>50963257635.519997</v>
      </c>
      <c r="H148" s="11"/>
      <c r="I148" s="62">
        <v>21720967191.93</v>
      </c>
      <c r="J148" s="11"/>
      <c r="K148" s="11"/>
      <c r="L148" s="62">
        <v>55789127.609999999</v>
      </c>
      <c r="M148" s="62">
        <v>7981601341</v>
      </c>
      <c r="N148" s="11"/>
      <c r="O148" s="61">
        <f>SUM(P148:Q148)</f>
        <v>16984782971.620001</v>
      </c>
      <c r="P148" s="11"/>
      <c r="Q148" s="62">
        <v>16984782971.620001</v>
      </c>
      <c r="R148" s="61">
        <f>SUM(S148:Y148)</f>
        <v>1883730877814.6196</v>
      </c>
      <c r="S148" s="62">
        <v>408217741972</v>
      </c>
      <c r="T148" s="62">
        <v>283527700612.54999</v>
      </c>
      <c r="U148" s="62">
        <v>726673091835.87</v>
      </c>
      <c r="V148" s="62">
        <v>1711222879198.76</v>
      </c>
      <c r="W148" s="62">
        <v>26148365154.330002</v>
      </c>
      <c r="X148" s="62">
        <v>104011311609.21001</v>
      </c>
      <c r="Y148" s="62">
        <v>-1376070212568.1001</v>
      </c>
      <c r="Z148" s="61">
        <f>SUM(AA148)</f>
        <v>0</v>
      </c>
      <c r="AA148" s="11"/>
      <c r="AB148" s="61">
        <f>SUM(AC148:AF148)</f>
        <v>23467797290.57</v>
      </c>
      <c r="AC148" s="11"/>
      <c r="AD148" s="11"/>
      <c r="AE148" s="62">
        <v>180548138.56999999</v>
      </c>
      <c r="AF148" s="62">
        <v>23287249152</v>
      </c>
      <c r="AG148" s="61">
        <f>SUM(AH148)</f>
        <v>0</v>
      </c>
      <c r="AH148" s="62"/>
      <c r="AI148" s="60">
        <f>AJ148+AQ148+AT148</f>
        <v>202035588649.73001</v>
      </c>
      <c r="AJ148" s="61">
        <f>SUM(AK148:AP148)</f>
        <v>103619715734.73001</v>
      </c>
      <c r="AK148" s="62">
        <v>114221805.09999999</v>
      </c>
      <c r="AL148" s="62">
        <v>8136928519.2799997</v>
      </c>
      <c r="AM148" s="11"/>
      <c r="AN148" s="62">
        <v>7500000</v>
      </c>
      <c r="AO148" s="62">
        <v>17239766755.049999</v>
      </c>
      <c r="AP148" s="62">
        <v>78121298655.300003</v>
      </c>
      <c r="AQ148" s="61">
        <f>SUM(AR148:AS148)</f>
        <v>98415872915</v>
      </c>
      <c r="AR148" s="62">
        <v>98415872915</v>
      </c>
      <c r="AS148" s="11"/>
      <c r="AT148" s="61">
        <f>SUM(AU148)</f>
        <v>0</v>
      </c>
      <c r="AU148" s="11"/>
      <c r="AV148" s="60">
        <f>AW148+AZ148</f>
        <v>1802869484723.1399</v>
      </c>
      <c r="AW148" s="61">
        <f>SUM(AX148:AY148)</f>
        <v>1802869484723.1399</v>
      </c>
      <c r="AX148" s="62">
        <v>1802869484723.1399</v>
      </c>
      <c r="AY148" s="11"/>
      <c r="AZ148" s="61">
        <f>SUM(BA148)</f>
        <v>0</v>
      </c>
      <c r="BA148" s="11"/>
      <c r="BB148" s="63">
        <f>E148-(AI148+AV148)</f>
        <v>0</v>
      </c>
    </row>
    <row r="149" spans="1:54" ht="45" x14ac:dyDescent="0.25">
      <c r="A149" s="58" t="s">
        <v>335</v>
      </c>
      <c r="B149" s="58" t="s">
        <v>336</v>
      </c>
      <c r="C149" s="59" t="s">
        <v>1150</v>
      </c>
      <c r="D149" s="59" t="s">
        <v>1151</v>
      </c>
      <c r="E149" s="60">
        <f>F149+O149+R149+Z149+AB149+AG149</f>
        <v>1621862962590.9475</v>
      </c>
      <c r="F149" s="61">
        <f>SUM(G149:N149)</f>
        <v>68330792668.607994</v>
      </c>
      <c r="G149" s="62">
        <v>34345270874.048</v>
      </c>
      <c r="H149" s="11"/>
      <c r="I149" s="62">
        <v>23933000673.400002</v>
      </c>
      <c r="J149" s="11"/>
      <c r="K149" s="11"/>
      <c r="L149" s="62">
        <v>418381131.13</v>
      </c>
      <c r="M149" s="62">
        <v>9634139990.0300007</v>
      </c>
      <c r="N149" s="11"/>
      <c r="O149" s="61">
        <f>SUM(P149:Q149)</f>
        <v>7703096352</v>
      </c>
      <c r="P149" s="11"/>
      <c r="Q149" s="62">
        <v>7703096352</v>
      </c>
      <c r="R149" s="61">
        <f>SUM(S149:Y149)</f>
        <v>1540623333606.1797</v>
      </c>
      <c r="S149" s="62">
        <v>155893316500.62</v>
      </c>
      <c r="T149" s="62">
        <v>239763914689.35001</v>
      </c>
      <c r="U149" s="62">
        <v>625775481638.21997</v>
      </c>
      <c r="V149" s="62">
        <v>1014433740581.2</v>
      </c>
      <c r="W149" s="62">
        <v>36504756339.169998</v>
      </c>
      <c r="X149" s="62">
        <v>76933715131.690002</v>
      </c>
      <c r="Y149" s="62">
        <v>-608681591274.06995</v>
      </c>
      <c r="Z149" s="61">
        <f>SUM(AA149)</f>
        <v>0</v>
      </c>
      <c r="AA149" s="11"/>
      <c r="AB149" s="61">
        <f>SUM(AC149:AF149)</f>
        <v>5205739964.1599998</v>
      </c>
      <c r="AC149" s="62">
        <v>1587933978.5599999</v>
      </c>
      <c r="AD149" s="11"/>
      <c r="AE149" s="62">
        <v>498011538</v>
      </c>
      <c r="AF149" s="62">
        <v>3119794447.5999999</v>
      </c>
      <c r="AG149" s="61">
        <f>SUM(AH149)</f>
        <v>0</v>
      </c>
      <c r="AH149" s="62"/>
      <c r="AI149" s="60">
        <f>AJ149+AQ149+AT149</f>
        <v>48658308870.919998</v>
      </c>
      <c r="AJ149" s="61">
        <f>SUM(AK149:AP149)</f>
        <v>47939416428.919998</v>
      </c>
      <c r="AK149" s="62">
        <v>276571166.56</v>
      </c>
      <c r="AL149" s="11"/>
      <c r="AM149" s="11"/>
      <c r="AN149" s="11"/>
      <c r="AO149" s="62">
        <v>138316128</v>
      </c>
      <c r="AP149" s="62">
        <v>47524529134.360001</v>
      </c>
      <c r="AQ149" s="61">
        <f>SUM(AR149:AS149)</f>
        <v>718892442</v>
      </c>
      <c r="AR149" s="11"/>
      <c r="AS149" s="62">
        <v>718892442</v>
      </c>
      <c r="AT149" s="61">
        <f>SUM(AU149)</f>
        <v>0</v>
      </c>
      <c r="AU149" s="62"/>
      <c r="AV149" s="60">
        <f>AW149+AZ149</f>
        <v>1573204653720.1001</v>
      </c>
      <c r="AW149" s="61">
        <f>SUM(AX149:AY149)</f>
        <v>1573204653720.1001</v>
      </c>
      <c r="AX149" s="62">
        <v>1573204653720.1001</v>
      </c>
      <c r="AY149" s="11"/>
      <c r="AZ149" s="61">
        <f>SUM(BA149)</f>
        <v>0</v>
      </c>
      <c r="BA149" s="11"/>
      <c r="BB149" s="63">
        <f>E149-(AI149+AV149)</f>
        <v>-7.2509765625E-2</v>
      </c>
    </row>
    <row r="150" spans="1:54" ht="45" x14ac:dyDescent="0.25">
      <c r="A150" s="58" t="s">
        <v>337</v>
      </c>
      <c r="B150" s="58" t="s">
        <v>1161</v>
      </c>
      <c r="C150" s="59" t="s">
        <v>1152</v>
      </c>
      <c r="D150" s="59" t="s">
        <v>1200</v>
      </c>
      <c r="E150" s="60">
        <f>F150+O150+R150+Z150+AB150+AG150</f>
        <v>520360899906269</v>
      </c>
      <c r="F150" s="61">
        <f>SUM(G150:N150)</f>
        <v>15039191698294</v>
      </c>
      <c r="G150" s="62">
        <v>5181272391417</v>
      </c>
      <c r="H150" s="11"/>
      <c r="I150" s="62">
        <v>7940756533798</v>
      </c>
      <c r="J150" s="11"/>
      <c r="K150" s="11"/>
      <c r="L150" s="62">
        <v>614373558820</v>
      </c>
      <c r="M150" s="62">
        <v>1302789214259</v>
      </c>
      <c r="N150" s="11"/>
      <c r="O150" s="61">
        <f>SUM(P150:Q150)</f>
        <v>66966670315924</v>
      </c>
      <c r="P150" s="62">
        <v>350000500000</v>
      </c>
      <c r="Q150" s="62">
        <v>66616669815924</v>
      </c>
      <c r="R150" s="61">
        <f>SUM(S150:Y150)</f>
        <v>407084025241543</v>
      </c>
      <c r="S150" s="62">
        <v>350225518655660</v>
      </c>
      <c r="T150" s="62">
        <v>28323238017339</v>
      </c>
      <c r="U150" s="62">
        <v>42907022851902</v>
      </c>
      <c r="V150" s="62">
        <v>45771147384680</v>
      </c>
      <c r="W150" s="62">
        <v>1431347724074</v>
      </c>
      <c r="X150" s="62">
        <v>1801244841483</v>
      </c>
      <c r="Y150" s="62">
        <v>-63375494233595</v>
      </c>
      <c r="Z150" s="61">
        <f>SUM(AA150)</f>
        <v>0</v>
      </c>
      <c r="AA150" s="11"/>
      <c r="AB150" s="61">
        <f>SUM(AC150:AF150)</f>
        <v>31271012650508</v>
      </c>
      <c r="AC150" s="62">
        <v>26597707330</v>
      </c>
      <c r="AD150" s="62">
        <v>6616674699598</v>
      </c>
      <c r="AE150" s="62">
        <v>40136546000</v>
      </c>
      <c r="AF150" s="62">
        <v>24587603697580</v>
      </c>
      <c r="AG150" s="61">
        <f>SUM(AH150)</f>
        <v>0</v>
      </c>
      <c r="AH150" s="62"/>
      <c r="AI150" s="60">
        <f>AJ150+AQ150+AT150</f>
        <v>15107695822217</v>
      </c>
      <c r="AJ150" s="61">
        <f>SUM(AK150:AP150)</f>
        <v>5255881914299</v>
      </c>
      <c r="AK150" s="62">
        <v>1115202937</v>
      </c>
      <c r="AL150" s="62">
        <v>9120889029</v>
      </c>
      <c r="AM150" s="62">
        <v>33629623430</v>
      </c>
      <c r="AN150" s="62">
        <v>1121930657783</v>
      </c>
      <c r="AO150" s="62">
        <v>4082635586722</v>
      </c>
      <c r="AP150" s="62">
        <v>7449954398</v>
      </c>
      <c r="AQ150" s="61">
        <f>SUM(AR150:AS150)</f>
        <v>9851813907918</v>
      </c>
      <c r="AR150" s="62">
        <v>9851813907918</v>
      </c>
      <c r="AS150" s="11"/>
      <c r="AT150" s="61">
        <f>SUM(AU150)</f>
        <v>0</v>
      </c>
      <c r="AU150" s="11"/>
      <c r="AV150" s="60">
        <f>AW150+AZ150</f>
        <v>505253204084055</v>
      </c>
      <c r="AW150" s="61">
        <f>SUM(AX150:AY150)</f>
        <v>505253204084055</v>
      </c>
      <c r="AX150" s="62">
        <v>505253204084055</v>
      </c>
      <c r="AY150" s="11"/>
      <c r="AZ150" s="61">
        <f>SUM(BA150)</f>
        <v>0</v>
      </c>
      <c r="BA150" s="11"/>
      <c r="BB150" s="63">
        <f>E150-(AI150+AV150)</f>
        <v>-3</v>
      </c>
    </row>
    <row r="151" spans="1:54" ht="45" x14ac:dyDescent="0.25">
      <c r="A151" s="58" t="s">
        <v>338</v>
      </c>
      <c r="B151" s="58" t="s">
        <v>1162</v>
      </c>
      <c r="C151" s="59" t="s">
        <v>1150</v>
      </c>
      <c r="D151" s="59" t="s">
        <v>1199</v>
      </c>
      <c r="E151" s="60">
        <f>F151+O151+R151+Z151+AB151+AG151</f>
        <v>38609678742697.422</v>
      </c>
      <c r="F151" s="61">
        <f>SUM(G151:N151)</f>
        <v>1906928884413.6201</v>
      </c>
      <c r="G151" s="62">
        <v>1272565933782.53</v>
      </c>
      <c r="H151" s="11"/>
      <c r="I151" s="62">
        <v>252232445052.09</v>
      </c>
      <c r="J151" s="11"/>
      <c r="K151" s="11"/>
      <c r="L151" s="62">
        <v>9426982519.7399998</v>
      </c>
      <c r="M151" s="62">
        <v>372703523059.26001</v>
      </c>
      <c r="N151" s="11"/>
      <c r="O151" s="61">
        <f>SUM(P151:Q151)</f>
        <v>9882194508151.4004</v>
      </c>
      <c r="P151" s="11"/>
      <c r="Q151" s="62">
        <v>9882194508151.4004</v>
      </c>
      <c r="R151" s="61">
        <f>SUM(S151:Y151)</f>
        <v>25229001328970.594</v>
      </c>
      <c r="S151" s="62">
        <v>12232960957707</v>
      </c>
      <c r="T151" s="62">
        <v>6605616572814</v>
      </c>
      <c r="U151" s="62">
        <v>8938773352285.4004</v>
      </c>
      <c r="V151" s="62">
        <v>9280959559657.1992</v>
      </c>
      <c r="W151" s="62">
        <v>1077308808301.4</v>
      </c>
      <c r="X151" s="62">
        <v>1436601951363.6001</v>
      </c>
      <c r="Y151" s="62">
        <v>-14343219873158</v>
      </c>
      <c r="Z151" s="61">
        <f>SUM(AA151)</f>
        <v>0</v>
      </c>
      <c r="AA151" s="11"/>
      <c r="AB151" s="61">
        <f>SUM(AC151:AF151)</f>
        <v>1591554021161.8101</v>
      </c>
      <c r="AC151" s="62">
        <v>158344546980</v>
      </c>
      <c r="AD151" s="62">
        <v>494963999011.34998</v>
      </c>
      <c r="AE151" s="62">
        <v>580627000</v>
      </c>
      <c r="AF151" s="62">
        <v>937664848170.45996</v>
      </c>
      <c r="AG151" s="61">
        <f>SUM(AH151)</f>
        <v>0</v>
      </c>
      <c r="AH151" s="62"/>
      <c r="AI151" s="60">
        <f>AJ151+AQ151+AT151</f>
        <v>2020246834988.5898</v>
      </c>
      <c r="AJ151" s="61">
        <f>SUM(AK151:AP151)</f>
        <v>487639174840.58997</v>
      </c>
      <c r="AK151" s="11"/>
      <c r="AL151" s="11"/>
      <c r="AM151" s="11"/>
      <c r="AN151" s="62">
        <v>5364149165.3000002</v>
      </c>
      <c r="AO151" s="62">
        <v>482275025675.28998</v>
      </c>
      <c r="AP151" s="11"/>
      <c r="AQ151" s="61">
        <f>SUM(AR151:AS151)</f>
        <v>1532607660148</v>
      </c>
      <c r="AR151" s="62">
        <v>1532607660148</v>
      </c>
      <c r="AS151" s="11"/>
      <c r="AT151" s="61">
        <f>SUM(AU151)</f>
        <v>0</v>
      </c>
      <c r="AU151" s="11"/>
      <c r="AV151" s="60">
        <f>AW151+AZ151</f>
        <v>36589431907709</v>
      </c>
      <c r="AW151" s="61">
        <f>SUM(AX151:AY151)</f>
        <v>36589431907709</v>
      </c>
      <c r="AX151" s="62">
        <v>36589431907709</v>
      </c>
      <c r="AY151" s="11"/>
      <c r="AZ151" s="61">
        <f>SUM(BA151)</f>
        <v>0</v>
      </c>
      <c r="BA151" s="11"/>
      <c r="BB151" s="63">
        <f>E151-(AI151+AV151)</f>
        <v>-0.171875</v>
      </c>
    </row>
    <row r="152" spans="1:54" ht="30" x14ac:dyDescent="0.25">
      <c r="A152" s="58" t="s">
        <v>339</v>
      </c>
      <c r="B152" s="58" t="s">
        <v>340</v>
      </c>
      <c r="C152" s="59" t="s">
        <v>1150</v>
      </c>
      <c r="D152" s="59" t="s">
        <v>1199</v>
      </c>
      <c r="E152" s="60">
        <f>F152+O152+R152+Z152+AB152+AG152</f>
        <v>11796177481817.689</v>
      </c>
      <c r="F152" s="61">
        <f>SUM(G152:N152)</f>
        <v>956295781728.03992</v>
      </c>
      <c r="G152" s="62">
        <v>507738884637.69</v>
      </c>
      <c r="H152" s="11"/>
      <c r="I152" s="62">
        <v>354240837867.74994</v>
      </c>
      <c r="J152" s="11"/>
      <c r="K152" s="11"/>
      <c r="L152" s="62">
        <v>3952200947</v>
      </c>
      <c r="M152" s="62">
        <v>90363858275.600006</v>
      </c>
      <c r="N152" s="11"/>
      <c r="O152" s="61">
        <f>SUM(P152:Q152)</f>
        <v>699935389019.65002</v>
      </c>
      <c r="P152" s="62">
        <v>3277477254.999999</v>
      </c>
      <c r="Q152" s="62">
        <v>696657911764.65002</v>
      </c>
      <c r="R152" s="61">
        <f>SUM(S152:Y152)</f>
        <v>9956556372846</v>
      </c>
      <c r="S152" s="62">
        <v>4038844652397</v>
      </c>
      <c r="T152" s="62">
        <v>1343880117640</v>
      </c>
      <c r="U152" s="62">
        <v>3099608682448</v>
      </c>
      <c r="V152" s="62">
        <v>5346057218047</v>
      </c>
      <c r="W152" s="62">
        <v>344895890834</v>
      </c>
      <c r="X152" s="62">
        <v>30335010276</v>
      </c>
      <c r="Y152" s="62">
        <v>-4247065198796</v>
      </c>
      <c r="Z152" s="61">
        <f>SUM(AA152)</f>
        <v>0</v>
      </c>
      <c r="AA152" s="11"/>
      <c r="AB152" s="61">
        <f>SUM(AC152:AF152)</f>
        <v>183389938224</v>
      </c>
      <c r="AC152" s="11"/>
      <c r="AD152" s="62">
        <v>56548516800</v>
      </c>
      <c r="AE152" s="11"/>
      <c r="AF152" s="62">
        <v>126841421424</v>
      </c>
      <c r="AG152" s="61">
        <f>SUM(AH152)</f>
        <v>0</v>
      </c>
      <c r="AH152" s="62"/>
      <c r="AI152" s="60">
        <f>AJ152+AQ152+AT152</f>
        <v>93293562606.5</v>
      </c>
      <c r="AJ152" s="61">
        <f>SUM(AK152:AP152)</f>
        <v>93293562606.5</v>
      </c>
      <c r="AK152" s="11"/>
      <c r="AL152" s="11"/>
      <c r="AM152" s="11"/>
      <c r="AN152" s="62">
        <v>3945892590.5</v>
      </c>
      <c r="AO152" s="62">
        <v>89327320016</v>
      </c>
      <c r="AP152" s="62">
        <v>20350000</v>
      </c>
      <c r="AQ152" s="61">
        <f>SUM(AR152:AS152)</f>
        <v>0</v>
      </c>
      <c r="AR152" s="11"/>
      <c r="AS152" s="11"/>
      <c r="AT152" s="61">
        <f>SUM(AU152)</f>
        <v>0</v>
      </c>
      <c r="AU152" s="11"/>
      <c r="AV152" s="60">
        <f>AW152+AZ152</f>
        <v>11702883919211</v>
      </c>
      <c r="AW152" s="61">
        <f>SUM(AX152:AY152)</f>
        <v>11702883919211</v>
      </c>
      <c r="AX152" s="62">
        <v>11702883919211</v>
      </c>
      <c r="AY152" s="11"/>
      <c r="AZ152" s="61">
        <f>SUM(BA152)</f>
        <v>0</v>
      </c>
      <c r="BA152" s="11"/>
      <c r="BB152" s="63">
        <f>E152-(AI152+AV152)</f>
        <v>0.189453125</v>
      </c>
    </row>
    <row r="153" spans="1:54" ht="30" x14ac:dyDescent="0.25">
      <c r="A153" s="58" t="s">
        <v>341</v>
      </c>
      <c r="B153" s="58" t="s">
        <v>342</v>
      </c>
      <c r="C153" s="59" t="s">
        <v>1150</v>
      </c>
      <c r="D153" s="59" t="s">
        <v>1199</v>
      </c>
      <c r="E153" s="60">
        <f>F153+O153+R153+Z153+AB153+AG153</f>
        <v>13595842526520.146</v>
      </c>
      <c r="F153" s="61">
        <f>SUM(G153:N153)</f>
        <v>1787842653899.03</v>
      </c>
      <c r="G153" s="62">
        <v>1233409336195</v>
      </c>
      <c r="H153" s="11"/>
      <c r="I153" s="62">
        <v>469562117812.32996</v>
      </c>
      <c r="J153" s="11"/>
      <c r="K153" s="11"/>
      <c r="L153" s="62">
        <v>485334699.55000001</v>
      </c>
      <c r="M153" s="62">
        <v>84385865192.149994</v>
      </c>
      <c r="N153" s="11"/>
      <c r="O153" s="61">
        <f>SUM(P153:Q153)</f>
        <v>633667289704.52002</v>
      </c>
      <c r="P153" s="11"/>
      <c r="Q153" s="62">
        <v>633667289704.52002</v>
      </c>
      <c r="R153" s="61">
        <f>SUM(S153:Y153)</f>
        <v>10404510827381.246</v>
      </c>
      <c r="S153" s="62">
        <v>3586316442470.1401</v>
      </c>
      <c r="T153" s="62">
        <v>1730045578161.3</v>
      </c>
      <c r="U153" s="62">
        <v>4136146149606.4199</v>
      </c>
      <c r="V153" s="62">
        <v>4989850390585.9785</v>
      </c>
      <c r="W153" s="62">
        <v>296367747553.32068</v>
      </c>
      <c r="X153" s="62">
        <v>37217325067.5</v>
      </c>
      <c r="Y153" s="62">
        <v>-4371432806063.4131</v>
      </c>
      <c r="Z153" s="61">
        <f>SUM(AA153)</f>
        <v>0</v>
      </c>
      <c r="AA153" s="11"/>
      <c r="AB153" s="61">
        <f>SUM(AC153:AF153)</f>
        <v>769821755535.34998</v>
      </c>
      <c r="AC153" s="62">
        <v>226932300</v>
      </c>
      <c r="AD153" s="62">
        <v>111503487600</v>
      </c>
      <c r="AE153" s="62">
        <v>499350420</v>
      </c>
      <c r="AF153" s="62">
        <v>657591985215.34998</v>
      </c>
      <c r="AG153" s="61">
        <f>SUM(AH153)</f>
        <v>0</v>
      </c>
      <c r="AH153" s="62"/>
      <c r="AI153" s="60">
        <f>AJ153+AQ153+AT153</f>
        <v>256106140295.41</v>
      </c>
      <c r="AJ153" s="61">
        <f>SUM(AK153:AP153)</f>
        <v>256106140295.41</v>
      </c>
      <c r="AK153" s="62">
        <v>262282627</v>
      </c>
      <c r="AL153" s="11"/>
      <c r="AM153" s="11"/>
      <c r="AN153" s="62">
        <v>24098640944.779999</v>
      </c>
      <c r="AO153" s="62">
        <v>215058627473.64001</v>
      </c>
      <c r="AP153" s="62">
        <v>16686589249.99</v>
      </c>
      <c r="AQ153" s="61">
        <f>SUM(AR153:AS153)</f>
        <v>0</v>
      </c>
      <c r="AR153" s="11"/>
      <c r="AS153" s="11"/>
      <c r="AT153" s="61">
        <f>SUM(AU153)</f>
        <v>0</v>
      </c>
      <c r="AU153" s="11"/>
      <c r="AV153" s="60">
        <f>AW153+AZ153</f>
        <v>13339736386224.738</v>
      </c>
      <c r="AW153" s="61">
        <f>SUM(AX153:AY153)</f>
        <v>13339736386224.738</v>
      </c>
      <c r="AX153" s="62">
        <v>13339736386224.738</v>
      </c>
      <c r="AY153" s="11"/>
      <c r="AZ153" s="61">
        <f>SUM(BA153)</f>
        <v>0</v>
      </c>
      <c r="BA153" s="11"/>
      <c r="BB153" s="63">
        <f>E153-(AI153+AV153)</f>
        <v>0</v>
      </c>
    </row>
    <row r="154" spans="1:54" ht="30" x14ac:dyDescent="0.25">
      <c r="A154" s="58" t="s">
        <v>343</v>
      </c>
      <c r="B154" s="58" t="s">
        <v>344</v>
      </c>
      <c r="C154" s="59" t="s">
        <v>1150</v>
      </c>
      <c r="D154" s="59" t="s">
        <v>1199</v>
      </c>
      <c r="E154" s="60">
        <f>F154+O154+R154+Z154+AB154+AG154</f>
        <v>26734682361132.109</v>
      </c>
      <c r="F154" s="61">
        <f>SUM(G154:N154)</f>
        <v>1601461375060.79</v>
      </c>
      <c r="G154" s="62">
        <v>387906026576.96997</v>
      </c>
      <c r="H154" s="11"/>
      <c r="I154" s="62">
        <v>1081050080363.4498</v>
      </c>
      <c r="J154" s="11"/>
      <c r="K154" s="11"/>
      <c r="L154" s="62">
        <v>257987087</v>
      </c>
      <c r="M154" s="62">
        <v>132247281033.37001</v>
      </c>
      <c r="N154" s="11"/>
      <c r="O154" s="61">
        <f>SUM(P154:Q154)</f>
        <v>1213094736914.6501</v>
      </c>
      <c r="P154" s="11"/>
      <c r="Q154" s="62">
        <v>1213094736914.6501</v>
      </c>
      <c r="R154" s="61">
        <f>SUM(S154:Y154)</f>
        <v>22918595556987.238</v>
      </c>
      <c r="S154" s="62">
        <v>13610318191803.008</v>
      </c>
      <c r="T154" s="62">
        <v>3293906522526.459</v>
      </c>
      <c r="U154" s="62">
        <v>5698089748307.4893</v>
      </c>
      <c r="V154" s="62">
        <v>6273335151974.6406</v>
      </c>
      <c r="W154" s="62">
        <v>441451680944.24994</v>
      </c>
      <c r="X154" s="62">
        <v>177245307312.06003</v>
      </c>
      <c r="Y154" s="62">
        <v>-6575751045880.668</v>
      </c>
      <c r="Z154" s="61">
        <f>SUM(AA154)</f>
        <v>0</v>
      </c>
      <c r="AA154" s="11"/>
      <c r="AB154" s="61">
        <f>SUM(AC154:AF154)</f>
        <v>1001530692169.4302</v>
      </c>
      <c r="AC154" s="11"/>
      <c r="AD154" s="62">
        <v>204192680158.24002</v>
      </c>
      <c r="AE154" s="62">
        <v>11990057986.170006</v>
      </c>
      <c r="AF154" s="62">
        <v>785347954025.02014</v>
      </c>
      <c r="AG154" s="61">
        <f>SUM(AH154)</f>
        <v>0</v>
      </c>
      <c r="AH154" s="62"/>
      <c r="AI154" s="60">
        <f>AJ154+AQ154+AT154</f>
        <v>121985121960.77</v>
      </c>
      <c r="AJ154" s="61">
        <f>SUM(AK154:AP154)</f>
        <v>121985121960.77</v>
      </c>
      <c r="AK154" s="62">
        <v>923890988</v>
      </c>
      <c r="AL154" s="11"/>
      <c r="AM154" s="11"/>
      <c r="AN154" s="62">
        <v>12816538654.429998</v>
      </c>
      <c r="AO154" s="62">
        <v>102817853042.34001</v>
      </c>
      <c r="AP154" s="62">
        <v>5426839276</v>
      </c>
      <c r="AQ154" s="61">
        <f>SUM(AR154:AS154)</f>
        <v>0</v>
      </c>
      <c r="AR154" s="11"/>
      <c r="AS154" s="11"/>
      <c r="AT154" s="61">
        <f>SUM(AU154)</f>
        <v>0</v>
      </c>
      <c r="AU154" s="11"/>
      <c r="AV154" s="60">
        <f>AW154+AZ154</f>
        <v>26612697239171.348</v>
      </c>
      <c r="AW154" s="61">
        <f>SUM(AX154:AY154)</f>
        <v>26612697239171.348</v>
      </c>
      <c r="AX154" s="62">
        <v>26612697239171.348</v>
      </c>
      <c r="AY154" s="11"/>
      <c r="AZ154" s="61">
        <f>SUM(BA154)</f>
        <v>0</v>
      </c>
      <c r="BA154" s="11"/>
      <c r="BB154" s="63">
        <f>E154-(AI154+AV154)</f>
        <v>0</v>
      </c>
    </row>
    <row r="155" spans="1:54" ht="30" x14ac:dyDescent="0.25">
      <c r="A155" s="58" t="s">
        <v>345</v>
      </c>
      <c r="B155" s="58" t="s">
        <v>346</v>
      </c>
      <c r="C155" s="59" t="s">
        <v>1152</v>
      </c>
      <c r="D155" s="59" t="s">
        <v>1199</v>
      </c>
      <c r="E155" s="60">
        <f>F155+O155+R155+Z155+AB155+AG155</f>
        <v>3730495491703</v>
      </c>
      <c r="F155" s="61">
        <f>SUM(G155:N155)</f>
        <v>181296777229</v>
      </c>
      <c r="G155" s="62">
        <v>82756106948</v>
      </c>
      <c r="H155" s="11"/>
      <c r="I155" s="62">
        <v>28126484541</v>
      </c>
      <c r="J155" s="11"/>
      <c r="K155" s="11"/>
      <c r="L155" s="62">
        <v>132555494</v>
      </c>
      <c r="M155" s="62">
        <v>70281630246</v>
      </c>
      <c r="N155" s="11"/>
      <c r="O155" s="61">
        <f>SUM(P155:Q155)</f>
        <v>69094978938</v>
      </c>
      <c r="P155" s="11"/>
      <c r="Q155" s="62">
        <v>69094978938</v>
      </c>
      <c r="R155" s="61">
        <f>SUM(S155:Y155)</f>
        <v>3476865080350</v>
      </c>
      <c r="S155" s="62">
        <v>302696486528</v>
      </c>
      <c r="T155" s="62">
        <v>863844052261</v>
      </c>
      <c r="U155" s="62">
        <v>1755734220512</v>
      </c>
      <c r="V155" s="62">
        <v>2924390955170</v>
      </c>
      <c r="W155" s="62">
        <v>162193182432</v>
      </c>
      <c r="X155" s="62">
        <v>50823433319</v>
      </c>
      <c r="Y155" s="62">
        <v>-2582817249872</v>
      </c>
      <c r="Z155" s="61">
        <f>SUM(AA155)</f>
        <v>0</v>
      </c>
      <c r="AA155" s="11"/>
      <c r="AB155" s="61">
        <f>SUM(AC155:AF155)</f>
        <v>3238655186</v>
      </c>
      <c r="AC155" s="62">
        <v>10850000</v>
      </c>
      <c r="AD155" s="62">
        <v>1283504798</v>
      </c>
      <c r="AE155" s="62">
        <v>1944300388</v>
      </c>
      <c r="AF155" s="11"/>
      <c r="AG155" s="61">
        <f>SUM(AH155)</f>
        <v>0</v>
      </c>
      <c r="AH155" s="11"/>
      <c r="AI155" s="60">
        <f>AJ155+AQ155+AT155</f>
        <v>65032786046</v>
      </c>
      <c r="AJ155" s="61">
        <f>SUM(AK155:AP155)</f>
        <v>63408779796</v>
      </c>
      <c r="AK155" s="11"/>
      <c r="AL155" s="11"/>
      <c r="AM155" s="11"/>
      <c r="AN155" s="62">
        <v>673460879</v>
      </c>
      <c r="AO155" s="62">
        <v>49779168175</v>
      </c>
      <c r="AP155" s="62">
        <v>12956150742</v>
      </c>
      <c r="AQ155" s="61">
        <f>SUM(AR155:AS155)</f>
        <v>1624006250</v>
      </c>
      <c r="AR155" s="11"/>
      <c r="AS155" s="62">
        <v>1624006250</v>
      </c>
      <c r="AT155" s="61">
        <f>SUM(AU155)</f>
        <v>0</v>
      </c>
      <c r="AU155" s="62"/>
      <c r="AV155" s="60">
        <f>AW155+AZ155</f>
        <v>3665462705656</v>
      </c>
      <c r="AW155" s="61">
        <f>SUM(AX155:AY155)</f>
        <v>3665462705656</v>
      </c>
      <c r="AX155" s="62">
        <v>3665462705656</v>
      </c>
      <c r="AY155" s="11"/>
      <c r="AZ155" s="61">
        <f>SUM(BA155)</f>
        <v>0</v>
      </c>
      <c r="BA155" s="11"/>
      <c r="BB155" s="63">
        <f>E155-(AI155+AV155)</f>
        <v>1</v>
      </c>
    </row>
    <row r="156" spans="1:54" ht="30" x14ac:dyDescent="0.25">
      <c r="A156" s="58" t="s">
        <v>347</v>
      </c>
      <c r="B156" s="58" t="s">
        <v>348</v>
      </c>
      <c r="C156" s="59" t="s">
        <v>1150</v>
      </c>
      <c r="D156" s="59" t="s">
        <v>1200</v>
      </c>
      <c r="E156" s="60">
        <f>F156+O156+R156+Z156+AB156+AG156</f>
        <v>6405827985374.8418</v>
      </c>
      <c r="F156" s="61">
        <f>SUM(G156:N156)</f>
        <v>377280602738.60004</v>
      </c>
      <c r="G156" s="62">
        <v>187052911963.69</v>
      </c>
      <c r="H156" s="11"/>
      <c r="I156" s="62">
        <v>125704508343.45001</v>
      </c>
      <c r="J156" s="11"/>
      <c r="K156" s="11"/>
      <c r="L156" s="62">
        <v>1271570906.45</v>
      </c>
      <c r="M156" s="62">
        <v>63251611525.010002</v>
      </c>
      <c r="N156" s="11"/>
      <c r="O156" s="61">
        <f>SUM(P156:Q156)</f>
        <v>164061188875.44</v>
      </c>
      <c r="P156" s="11"/>
      <c r="Q156" s="62">
        <v>164061188875.44</v>
      </c>
      <c r="R156" s="61">
        <f>SUM(S156:Y156)</f>
        <v>5804124363482.1719</v>
      </c>
      <c r="S156" s="62">
        <v>1254956980858</v>
      </c>
      <c r="T156" s="62">
        <v>1510185026808.5796</v>
      </c>
      <c r="U156" s="62">
        <v>2415232861748.1299</v>
      </c>
      <c r="V156" s="62">
        <v>2900223546783.6226</v>
      </c>
      <c r="W156" s="62">
        <v>338690838359.31</v>
      </c>
      <c r="X156" s="62">
        <v>56245875647</v>
      </c>
      <c r="Y156" s="62">
        <v>-2671410766722.4692</v>
      </c>
      <c r="Z156" s="61">
        <f>SUM(AA156)</f>
        <v>0</v>
      </c>
      <c r="AA156" s="11"/>
      <c r="AB156" s="61">
        <f>SUM(AC156:AF156)</f>
        <v>60361830278.630005</v>
      </c>
      <c r="AC156" s="62">
        <v>365641671.5</v>
      </c>
      <c r="AD156" s="62">
        <v>13458130615</v>
      </c>
      <c r="AE156" s="62">
        <v>26570511760.549999</v>
      </c>
      <c r="AF156" s="62">
        <v>19967546231.580002</v>
      </c>
      <c r="AG156" s="61">
        <f>SUM(AH156)</f>
        <v>0</v>
      </c>
      <c r="AH156" s="62"/>
      <c r="AI156" s="60">
        <f>AJ156+AQ156+AT156</f>
        <v>110105545936.37</v>
      </c>
      <c r="AJ156" s="61">
        <f>SUM(AK156:AP156)</f>
        <v>110105545936.37</v>
      </c>
      <c r="AK156" s="62">
        <v>90160596</v>
      </c>
      <c r="AL156" s="11"/>
      <c r="AM156" s="11"/>
      <c r="AN156" s="62">
        <v>660472341.97000003</v>
      </c>
      <c r="AO156" s="62">
        <v>58395831715.400002</v>
      </c>
      <c r="AP156" s="62">
        <v>50959081283</v>
      </c>
      <c r="AQ156" s="61">
        <f>SUM(AR156:AS156)</f>
        <v>0</v>
      </c>
      <c r="AR156" s="11"/>
      <c r="AS156" s="11"/>
      <c r="AT156" s="61">
        <f>SUM(AU156)</f>
        <v>0</v>
      </c>
      <c r="AU156" s="11"/>
      <c r="AV156" s="60">
        <f>AW156+AZ156</f>
        <v>6295722439438.4707</v>
      </c>
      <c r="AW156" s="61">
        <f>SUM(AX156:AY156)</f>
        <v>6295722439438.4707</v>
      </c>
      <c r="AX156" s="62">
        <v>6295722439438.4707</v>
      </c>
      <c r="AY156" s="11"/>
      <c r="AZ156" s="61">
        <f>SUM(BA156)</f>
        <v>0</v>
      </c>
      <c r="BA156" s="11"/>
      <c r="BB156" s="63">
        <f>E156-(AI156+AV156)</f>
        <v>0</v>
      </c>
    </row>
    <row r="157" spans="1:54" ht="30" x14ac:dyDescent="0.25">
      <c r="A157" s="58" t="s">
        <v>349</v>
      </c>
      <c r="B157" s="58" t="s">
        <v>350</v>
      </c>
      <c r="C157" s="59" t="s">
        <v>1152</v>
      </c>
      <c r="D157" s="59" t="s">
        <v>1199</v>
      </c>
      <c r="E157" s="60">
        <f>F157+O157+R157+Z157+AB157+AG157</f>
        <v>1103802926406.9299</v>
      </c>
      <c r="F157" s="61">
        <f>SUM(G157:N157)</f>
        <v>226657824553.91</v>
      </c>
      <c r="G157" s="62">
        <v>116574895924.01001</v>
      </c>
      <c r="H157" s="11"/>
      <c r="I157" s="62">
        <v>95122722503.830002</v>
      </c>
      <c r="J157" s="11"/>
      <c r="K157" s="11"/>
      <c r="L157" s="62">
        <v>83717358.579999998</v>
      </c>
      <c r="M157" s="62">
        <v>14876488767.49</v>
      </c>
      <c r="N157" s="11"/>
      <c r="O157" s="61">
        <f>SUM(P157:Q157)</f>
        <v>51787512366.559998</v>
      </c>
      <c r="P157" s="62">
        <v>608851985</v>
      </c>
      <c r="Q157" s="62">
        <v>51178660381.559998</v>
      </c>
      <c r="R157" s="61">
        <f>SUM(S157:Y157)</f>
        <v>543690110144.14001</v>
      </c>
      <c r="S157" s="62">
        <v>15736514178</v>
      </c>
      <c r="T157" s="62">
        <v>86085531093.530014</v>
      </c>
      <c r="U157" s="62">
        <v>3438367161.2799997</v>
      </c>
      <c r="V157" s="62">
        <v>113593905858.92</v>
      </c>
      <c r="W157" s="62">
        <v>64588854326</v>
      </c>
      <c r="X157" s="62">
        <v>36498730608</v>
      </c>
      <c r="Y157" s="62">
        <v>223748206918.41</v>
      </c>
      <c r="Z157" s="61">
        <f>SUM(AA157)</f>
        <v>0</v>
      </c>
      <c r="AA157" s="11"/>
      <c r="AB157" s="61">
        <f>SUM(AC157:AF157)</f>
        <v>281667479342.32001</v>
      </c>
      <c r="AC157" s="11"/>
      <c r="AD157" s="11"/>
      <c r="AE157" s="62">
        <v>6527570386.3000002</v>
      </c>
      <c r="AF157" s="62">
        <v>275139908956.02002</v>
      </c>
      <c r="AG157" s="61">
        <f>SUM(AH157)</f>
        <v>0</v>
      </c>
      <c r="AH157" s="62"/>
      <c r="AI157" s="60">
        <f>AJ157+AQ157+AT157</f>
        <v>18484311141.959999</v>
      </c>
      <c r="AJ157" s="61">
        <f>SUM(AK157:AP157)</f>
        <v>18484311141.959999</v>
      </c>
      <c r="AK157" s="62">
        <v>216754177</v>
      </c>
      <c r="AL157" s="11"/>
      <c r="AM157" s="11"/>
      <c r="AN157" s="62">
        <v>293627174.20999998</v>
      </c>
      <c r="AO157" s="62">
        <v>17633057149.75</v>
      </c>
      <c r="AP157" s="62">
        <v>340872641</v>
      </c>
      <c r="AQ157" s="61">
        <f>SUM(AR157:AS157)</f>
        <v>0</v>
      </c>
      <c r="AR157" s="11"/>
      <c r="AS157" s="11"/>
      <c r="AT157" s="61">
        <f>SUM(AU157)</f>
        <v>0</v>
      </c>
      <c r="AU157" s="11"/>
      <c r="AV157" s="60">
        <f>AW157+AZ157</f>
        <v>271657192197.65002</v>
      </c>
      <c r="AW157" s="61">
        <f>SUM(AX157:AY157)</f>
        <v>271657192197.65002</v>
      </c>
      <c r="AX157" s="62">
        <v>197228665307.65002</v>
      </c>
      <c r="AY157" s="62">
        <v>74428526890</v>
      </c>
      <c r="AZ157" s="61">
        <f>SUM(BA157)</f>
        <v>0</v>
      </c>
      <c r="BA157" s="62"/>
      <c r="BB157" s="63">
        <f>E157-(AI157+AV157)</f>
        <v>813661423067.31982</v>
      </c>
    </row>
    <row r="158" spans="1:54" ht="30" x14ac:dyDescent="0.25">
      <c r="A158" s="58" t="s">
        <v>351</v>
      </c>
      <c r="B158" s="58" t="s">
        <v>352</v>
      </c>
      <c r="C158" s="59" t="s">
        <v>1150</v>
      </c>
      <c r="D158" s="59" t="s">
        <v>1199</v>
      </c>
      <c r="E158" s="60">
        <f>F158+O158+R158+Z158+AB158+AG158</f>
        <v>3019936989825.1499</v>
      </c>
      <c r="F158" s="61">
        <f>SUM(G158:N158)</f>
        <v>2645357366595.27</v>
      </c>
      <c r="G158" s="62">
        <v>66485423090</v>
      </c>
      <c r="H158" s="11"/>
      <c r="I158" s="11"/>
      <c r="J158" s="11"/>
      <c r="K158" s="11"/>
      <c r="L158" s="11"/>
      <c r="M158" s="11"/>
      <c r="N158" s="62">
        <v>2578871943505.27</v>
      </c>
      <c r="O158" s="61">
        <f>SUM(P158:Q158)</f>
        <v>0</v>
      </c>
      <c r="P158" s="11"/>
      <c r="Q158" s="11"/>
      <c r="R158" s="61">
        <f>SUM(S158:Y158)</f>
        <v>374579623229.88</v>
      </c>
      <c r="S158" s="62">
        <v>23181481051</v>
      </c>
      <c r="T158" s="62">
        <v>92974270525.399994</v>
      </c>
      <c r="U158" s="62">
        <v>46277623534.480003</v>
      </c>
      <c r="V158" s="62">
        <v>171580947733</v>
      </c>
      <c r="W158" s="62">
        <v>40565300386</v>
      </c>
      <c r="X158" s="11"/>
      <c r="Y158" s="11"/>
      <c r="Z158" s="61">
        <f>SUM(AA158)</f>
        <v>0</v>
      </c>
      <c r="AA158" s="11"/>
      <c r="AB158" s="61">
        <f>SUM(AC158:AF158)</f>
        <v>0</v>
      </c>
      <c r="AC158" s="11"/>
      <c r="AD158" s="11"/>
      <c r="AE158" s="11"/>
      <c r="AF158" s="11"/>
      <c r="AG158" s="61">
        <f>SUM(AH158)</f>
        <v>0</v>
      </c>
      <c r="AH158" s="11"/>
      <c r="AI158" s="60">
        <f>AJ158+AQ158+AT158</f>
        <v>9139347080.0400009</v>
      </c>
      <c r="AJ158" s="61">
        <f>SUM(AK158:AP158)</f>
        <v>9139347080.0400009</v>
      </c>
      <c r="AK158" s="11"/>
      <c r="AL158" s="11"/>
      <c r="AM158" s="11"/>
      <c r="AN158" s="11"/>
      <c r="AO158" s="62">
        <v>9139347080.0400009</v>
      </c>
      <c r="AP158" s="11"/>
      <c r="AQ158" s="61">
        <f>SUM(AR158:AS158)</f>
        <v>0</v>
      </c>
      <c r="AR158" s="11"/>
      <c r="AS158" s="11"/>
      <c r="AT158" s="61">
        <f>SUM(AU158)</f>
        <v>0</v>
      </c>
      <c r="AU158" s="11"/>
      <c r="AV158" s="60">
        <f>AW158+AZ158</f>
        <v>3134273046135.27</v>
      </c>
      <c r="AW158" s="61">
        <f>SUM(AX158:AY158)</f>
        <v>3134273046135.27</v>
      </c>
      <c r="AX158" s="62">
        <v>2977450339665</v>
      </c>
      <c r="AY158" s="62">
        <v>156822706470.26999</v>
      </c>
      <c r="AZ158" s="61">
        <f>SUM(BA158)</f>
        <v>0</v>
      </c>
      <c r="BA158" s="62"/>
      <c r="BB158" s="63">
        <f>E158-(AI158+AV158)</f>
        <v>-123475403390.16016</v>
      </c>
    </row>
    <row r="159" spans="1:54" ht="45" x14ac:dyDescent="0.25">
      <c r="A159" s="58" t="s">
        <v>353</v>
      </c>
      <c r="B159" s="58" t="s">
        <v>354</v>
      </c>
      <c r="C159" s="59" t="s">
        <v>1150</v>
      </c>
      <c r="D159" s="59" t="s">
        <v>1200</v>
      </c>
      <c r="E159" s="60">
        <f>F159+O159+R159+Z159+AB159+AG159</f>
        <v>5945900589109.459</v>
      </c>
      <c r="F159" s="61">
        <f>SUM(G159:N159)</f>
        <v>295295820572.52997</v>
      </c>
      <c r="G159" s="62">
        <v>143000371205</v>
      </c>
      <c r="H159" s="11"/>
      <c r="I159" s="62">
        <v>85925390213.600006</v>
      </c>
      <c r="J159" s="11"/>
      <c r="K159" s="11"/>
      <c r="L159" s="62">
        <v>317622525.07999998</v>
      </c>
      <c r="M159" s="62">
        <v>66052436628.849998</v>
      </c>
      <c r="N159" s="11"/>
      <c r="O159" s="61">
        <f>SUM(P159:Q159)</f>
        <v>399524504926.99005</v>
      </c>
      <c r="P159" s="62">
        <v>17030622767.030001</v>
      </c>
      <c r="Q159" s="62">
        <v>382493882159.96002</v>
      </c>
      <c r="R159" s="61">
        <f>SUM(S159:Y159)</f>
        <v>5149362184613.0195</v>
      </c>
      <c r="S159" s="62">
        <v>1182458244485</v>
      </c>
      <c r="T159" s="62">
        <v>1246998074657</v>
      </c>
      <c r="U159" s="62">
        <v>2543326489786.5</v>
      </c>
      <c r="V159" s="62">
        <v>3800655308753</v>
      </c>
      <c r="W159" s="62">
        <v>50399331604.019997</v>
      </c>
      <c r="X159" s="62">
        <v>371809760</v>
      </c>
      <c r="Y159" s="62">
        <v>-3674847074432.5</v>
      </c>
      <c r="Z159" s="61">
        <f>SUM(AA159)</f>
        <v>0</v>
      </c>
      <c r="AA159" s="11"/>
      <c r="AB159" s="61">
        <f>SUM(AC159:AF159)</f>
        <v>101718078996.92001</v>
      </c>
      <c r="AC159" s="62">
        <v>1027138570.6</v>
      </c>
      <c r="AD159" s="62">
        <v>90564892938</v>
      </c>
      <c r="AE159" s="62">
        <v>70721382.5</v>
      </c>
      <c r="AF159" s="62">
        <v>10055326105.82</v>
      </c>
      <c r="AG159" s="61">
        <f>SUM(AH159)</f>
        <v>0</v>
      </c>
      <c r="AH159" s="62"/>
      <c r="AI159" s="60">
        <f>AJ159+AQ159+AT159</f>
        <v>86866978624.514404</v>
      </c>
      <c r="AJ159" s="61">
        <f>SUM(AK159:AP159)</f>
        <v>86866978624.514404</v>
      </c>
      <c r="AK159" s="11"/>
      <c r="AL159" s="11"/>
      <c r="AM159" s="11"/>
      <c r="AN159" s="62">
        <v>914473296.51440001</v>
      </c>
      <c r="AO159" s="62">
        <v>85288860428</v>
      </c>
      <c r="AP159" s="62">
        <v>663644900</v>
      </c>
      <c r="AQ159" s="61">
        <f>SUM(AR159:AS159)</f>
        <v>0</v>
      </c>
      <c r="AR159" s="11"/>
      <c r="AS159" s="11"/>
      <c r="AT159" s="61">
        <f>SUM(AU159)</f>
        <v>0</v>
      </c>
      <c r="AU159" s="11"/>
      <c r="AV159" s="60">
        <f>AW159+AZ159</f>
        <v>5859033610485</v>
      </c>
      <c r="AW159" s="61">
        <f>SUM(AX159:AY159)</f>
        <v>5859033610485</v>
      </c>
      <c r="AX159" s="62">
        <v>5859033610485</v>
      </c>
      <c r="AY159" s="11"/>
      <c r="AZ159" s="61">
        <f>SUM(BA159)</f>
        <v>0</v>
      </c>
      <c r="BA159" s="11"/>
      <c r="BB159" s="63">
        <f>E159-(AI159+AV159)</f>
        <v>-5.56640625E-2</v>
      </c>
    </row>
    <row r="160" spans="1:54" ht="45" x14ac:dyDescent="0.25">
      <c r="A160" s="58" t="s">
        <v>355</v>
      </c>
      <c r="B160" s="58" t="s">
        <v>356</v>
      </c>
      <c r="C160" s="59" t="s">
        <v>1152</v>
      </c>
      <c r="D160" s="59" t="s">
        <v>1200</v>
      </c>
      <c r="E160" s="60">
        <f>F160+O160+R160+Z160+AB160+AG160</f>
        <v>5524923223443.917</v>
      </c>
      <c r="F160" s="61">
        <f>SUM(G160:N160)</f>
        <v>625708639574.69702</v>
      </c>
      <c r="G160" s="62">
        <v>345586329559.62</v>
      </c>
      <c r="H160" s="11"/>
      <c r="I160" s="62">
        <v>231971990867.18005</v>
      </c>
      <c r="J160" s="11"/>
      <c r="K160" s="11"/>
      <c r="L160" s="62">
        <v>911357102.68700004</v>
      </c>
      <c r="M160" s="62">
        <v>47238962045.209999</v>
      </c>
      <c r="N160" s="11"/>
      <c r="O160" s="61">
        <f>SUM(P160:Q160)</f>
        <v>151957196256.20999</v>
      </c>
      <c r="P160" s="62">
        <v>4939412547.2999992</v>
      </c>
      <c r="Q160" s="62">
        <v>147017783708.91</v>
      </c>
      <c r="R160" s="61">
        <f>SUM(S160:Y160)</f>
        <v>4461434830233.9502</v>
      </c>
      <c r="S160" s="62">
        <v>1483306737773.2</v>
      </c>
      <c r="T160" s="62">
        <v>986766356827.87</v>
      </c>
      <c r="U160" s="62">
        <v>1826391535340.01</v>
      </c>
      <c r="V160" s="62">
        <v>3460235052982.0698</v>
      </c>
      <c r="W160" s="62">
        <v>87163851592.710007</v>
      </c>
      <c r="X160" s="62">
        <v>68482933059</v>
      </c>
      <c r="Y160" s="62">
        <v>-3450911637340.9102</v>
      </c>
      <c r="Z160" s="61">
        <f>SUM(AA160)</f>
        <v>0</v>
      </c>
      <c r="AA160" s="11"/>
      <c r="AB160" s="61">
        <f>SUM(AC160:AF160)</f>
        <v>285822557379.06</v>
      </c>
      <c r="AC160" s="62">
        <v>382627027.77999997</v>
      </c>
      <c r="AD160" s="62">
        <v>55929730159</v>
      </c>
      <c r="AE160" s="62">
        <v>3764136416</v>
      </c>
      <c r="AF160" s="62">
        <v>225746063776.28</v>
      </c>
      <c r="AG160" s="61">
        <f>SUM(AH160)</f>
        <v>0</v>
      </c>
      <c r="AH160" s="62"/>
      <c r="AI160" s="60">
        <f>AJ160+AQ160+AT160</f>
        <v>57592861059.380005</v>
      </c>
      <c r="AJ160" s="61">
        <f>SUM(AK160:AP160)</f>
        <v>57592861059.380005</v>
      </c>
      <c r="AK160" s="11"/>
      <c r="AL160" s="11"/>
      <c r="AM160" s="11"/>
      <c r="AN160" s="62">
        <v>11619902082.98</v>
      </c>
      <c r="AO160" s="62">
        <v>10505383220</v>
      </c>
      <c r="AP160" s="62">
        <v>35467575756.400002</v>
      </c>
      <c r="AQ160" s="61">
        <f>SUM(AR160:AS160)</f>
        <v>0</v>
      </c>
      <c r="AR160" s="11"/>
      <c r="AS160" s="11"/>
      <c r="AT160" s="61">
        <f>SUM(AU160)</f>
        <v>0</v>
      </c>
      <c r="AU160" s="11"/>
      <c r="AV160" s="60">
        <f>AW160+AZ160</f>
        <v>5467330362384.54</v>
      </c>
      <c r="AW160" s="61">
        <f>SUM(AX160:AY160)</f>
        <v>5467330362384.54</v>
      </c>
      <c r="AX160" s="62">
        <v>5467330362384.54</v>
      </c>
      <c r="AY160" s="11"/>
      <c r="AZ160" s="61">
        <f>SUM(BA160)</f>
        <v>0</v>
      </c>
      <c r="BA160" s="11"/>
      <c r="BB160" s="63">
        <f>E160-(AI160+AV160)</f>
        <v>0</v>
      </c>
    </row>
    <row r="161" spans="1:54" ht="45" x14ac:dyDescent="0.25">
      <c r="A161" s="58" t="s">
        <v>357</v>
      </c>
      <c r="B161" s="58" t="s">
        <v>358</v>
      </c>
      <c r="C161" s="59" t="s">
        <v>1150</v>
      </c>
      <c r="D161" s="59" t="s">
        <v>1199</v>
      </c>
      <c r="E161" s="60">
        <f>F161+O161+R161+Z161+AB161+AG161</f>
        <v>2649173155270.5498</v>
      </c>
      <c r="F161" s="61">
        <f>SUM(G161:N161)</f>
        <v>106317329605.23</v>
      </c>
      <c r="G161" s="62">
        <v>33801393959.060001</v>
      </c>
      <c r="H161" s="11"/>
      <c r="I161" s="62">
        <v>46980308449.559998</v>
      </c>
      <c r="J161" s="11"/>
      <c r="K161" s="11"/>
      <c r="L161" s="11"/>
      <c r="M161" s="62">
        <v>25535627196.610001</v>
      </c>
      <c r="N161" s="11"/>
      <c r="O161" s="61">
        <f>SUM(P161:Q161)</f>
        <v>94805940742.339996</v>
      </c>
      <c r="P161" s="11"/>
      <c r="Q161" s="62">
        <v>94805940742.339996</v>
      </c>
      <c r="R161" s="61">
        <f>SUM(S161:Y161)</f>
        <v>2418465562827.9502</v>
      </c>
      <c r="S161" s="62">
        <v>678593765842.32996</v>
      </c>
      <c r="T161" s="62">
        <v>715270194167.21997</v>
      </c>
      <c r="U161" s="62">
        <v>1316756876868.8999</v>
      </c>
      <c r="V161" s="62">
        <v>2123818602638.6001</v>
      </c>
      <c r="W161" s="62">
        <v>74440244340.699997</v>
      </c>
      <c r="X161" s="62">
        <v>31568535750</v>
      </c>
      <c r="Y161" s="62">
        <v>-2521982656779.7998</v>
      </c>
      <c r="Z161" s="61">
        <f>SUM(AA161)</f>
        <v>0</v>
      </c>
      <c r="AA161" s="11"/>
      <c r="AB161" s="61">
        <f>SUM(AC161:AF161)</f>
        <v>29584322095.029999</v>
      </c>
      <c r="AC161" s="11"/>
      <c r="AD161" s="62">
        <v>10073344000</v>
      </c>
      <c r="AE161" s="62">
        <v>9522923858</v>
      </c>
      <c r="AF161" s="62">
        <v>9988054237.0299988</v>
      </c>
      <c r="AG161" s="61">
        <f>SUM(AH161)</f>
        <v>0</v>
      </c>
      <c r="AH161" s="62"/>
      <c r="AI161" s="60">
        <f>AJ161+AQ161+AT161</f>
        <v>40660086413.139999</v>
      </c>
      <c r="AJ161" s="61">
        <f>SUM(AK161:AP161)</f>
        <v>40660086413.139999</v>
      </c>
      <c r="AK161" s="62">
        <v>1049767803.0599999</v>
      </c>
      <c r="AL161" s="11"/>
      <c r="AM161" s="11"/>
      <c r="AN161" s="62">
        <v>3757228058.0799999</v>
      </c>
      <c r="AO161" s="62">
        <v>762053627</v>
      </c>
      <c r="AP161" s="62">
        <v>35091036925</v>
      </c>
      <c r="AQ161" s="61">
        <f>SUM(AR161:AS161)</f>
        <v>0</v>
      </c>
      <c r="AR161" s="11"/>
      <c r="AS161" s="11"/>
      <c r="AT161" s="61">
        <f>SUM(AU161)</f>
        <v>0</v>
      </c>
      <c r="AU161" s="11"/>
      <c r="AV161" s="60">
        <f>AW161+AZ161</f>
        <v>2608513068857.3999</v>
      </c>
      <c r="AW161" s="61">
        <f>SUM(AX161:AY161)</f>
        <v>2608513068857.3999</v>
      </c>
      <c r="AX161" s="62">
        <v>2608513068857.3999</v>
      </c>
      <c r="AY161" s="11"/>
      <c r="AZ161" s="61">
        <f>SUM(BA161)</f>
        <v>0</v>
      </c>
      <c r="BA161" s="11"/>
      <c r="BB161" s="63">
        <f>E161-(AI161+AV161)</f>
        <v>9.765625E-3</v>
      </c>
    </row>
    <row r="162" spans="1:54" ht="45" x14ac:dyDescent="0.25">
      <c r="A162" s="58" t="s">
        <v>359</v>
      </c>
      <c r="B162" s="58" t="s">
        <v>360</v>
      </c>
      <c r="C162" s="59" t="s">
        <v>1152</v>
      </c>
      <c r="D162" s="59" t="s">
        <v>1199</v>
      </c>
      <c r="E162" s="60">
        <f>F162+O162+R162+Z162+AB162+AG162</f>
        <v>5288063357912.3203</v>
      </c>
      <c r="F162" s="61">
        <f>SUM(G162:N162)</f>
        <v>226527574388.07004</v>
      </c>
      <c r="G162" s="62">
        <v>115847804108.25999</v>
      </c>
      <c r="H162" s="11"/>
      <c r="I162" s="62">
        <v>80756564505.950012</v>
      </c>
      <c r="J162" s="62">
        <v>47582500.119999997</v>
      </c>
      <c r="K162" s="62">
        <v>-3161295924</v>
      </c>
      <c r="L162" s="62">
        <v>139113391.66999999</v>
      </c>
      <c r="M162" s="62">
        <v>32897805806.07</v>
      </c>
      <c r="N162" s="11"/>
      <c r="O162" s="61">
        <f>SUM(P162:Q162)</f>
        <v>69869794118.320007</v>
      </c>
      <c r="P162" s="62">
        <v>4506255924</v>
      </c>
      <c r="Q162" s="62">
        <v>65363538194.32</v>
      </c>
      <c r="R162" s="61">
        <f>SUM(S162:Y162)</f>
        <v>4707667061149.3711</v>
      </c>
      <c r="S162" s="62">
        <v>787662435081.07996</v>
      </c>
      <c r="T162" s="62">
        <v>991303714642.53003</v>
      </c>
      <c r="U162" s="62">
        <v>1514849445004.6001</v>
      </c>
      <c r="V162" s="62">
        <v>2945382746022.1001</v>
      </c>
      <c r="W162" s="62">
        <v>148882379026.39999</v>
      </c>
      <c r="X162" s="62">
        <v>91270634933</v>
      </c>
      <c r="Y162" s="62">
        <v>-1771684293560.3401</v>
      </c>
      <c r="Z162" s="61">
        <f>SUM(AA162)</f>
        <v>150072877103</v>
      </c>
      <c r="AA162" s="62">
        <v>150072877103</v>
      </c>
      <c r="AB162" s="61">
        <f>SUM(AC162:AF162)</f>
        <v>133926051153.56</v>
      </c>
      <c r="AC162" s="62">
        <v>3369642.88</v>
      </c>
      <c r="AD162" s="11"/>
      <c r="AE162" s="62">
        <v>2817262625</v>
      </c>
      <c r="AF162" s="62">
        <v>131105418885.67999</v>
      </c>
      <c r="AG162" s="61">
        <f>SUM(AH162)</f>
        <v>0</v>
      </c>
      <c r="AH162" s="62"/>
      <c r="AI162" s="60">
        <f>AJ162+AQ162+AT162</f>
        <v>59816390720.330002</v>
      </c>
      <c r="AJ162" s="61">
        <f>SUM(AK162:AP162)</f>
        <v>59816390720.330002</v>
      </c>
      <c r="AK162" s="62">
        <v>56402450287</v>
      </c>
      <c r="AL162" s="11"/>
      <c r="AM162" s="11"/>
      <c r="AN162" s="62">
        <v>2578786883.3299999</v>
      </c>
      <c r="AO162" s="11"/>
      <c r="AP162" s="62">
        <v>835153550</v>
      </c>
      <c r="AQ162" s="61">
        <f>SUM(AR162:AS162)</f>
        <v>0</v>
      </c>
      <c r="AR162" s="11"/>
      <c r="AS162" s="11"/>
      <c r="AT162" s="61">
        <f>SUM(AU162)</f>
        <v>0</v>
      </c>
      <c r="AU162" s="11"/>
      <c r="AV162" s="60">
        <f>AW162+AZ162</f>
        <v>5228246967192</v>
      </c>
      <c r="AW162" s="61">
        <f>SUM(AX162:AY162)</f>
        <v>5228246967192</v>
      </c>
      <c r="AX162" s="62">
        <v>5228246967192</v>
      </c>
      <c r="AY162" s="11"/>
      <c r="AZ162" s="61">
        <f>SUM(BA162)</f>
        <v>0</v>
      </c>
      <c r="BA162" s="11"/>
      <c r="BB162" s="63">
        <f>E162-(AI162+AV162)</f>
        <v>-9.765625E-3</v>
      </c>
    </row>
    <row r="163" spans="1:54" ht="45" x14ac:dyDescent="0.25">
      <c r="A163" s="58" t="s">
        <v>361</v>
      </c>
      <c r="B163" s="58" t="s">
        <v>362</v>
      </c>
      <c r="C163" s="59" t="s">
        <v>1152</v>
      </c>
      <c r="D163" s="59" t="s">
        <v>1199</v>
      </c>
      <c r="E163" s="60">
        <f>F163+O163+R163+Z163+AB163+AG163</f>
        <v>2765751203977</v>
      </c>
      <c r="F163" s="61">
        <f>SUM(G163:N163)</f>
        <v>199618112059</v>
      </c>
      <c r="G163" s="62">
        <v>46748190419</v>
      </c>
      <c r="H163" s="11"/>
      <c r="I163" s="62">
        <v>107954468927</v>
      </c>
      <c r="J163" s="11"/>
      <c r="K163" s="11"/>
      <c r="L163" s="62">
        <v>237196083</v>
      </c>
      <c r="M163" s="62">
        <v>44678256630</v>
      </c>
      <c r="N163" s="11"/>
      <c r="O163" s="61">
        <f>SUM(P163:Q163)</f>
        <v>57406719284</v>
      </c>
      <c r="P163" s="11"/>
      <c r="Q163" s="62">
        <v>57406719284</v>
      </c>
      <c r="R163" s="61">
        <f>SUM(S163:Y163)</f>
        <v>2497135046199</v>
      </c>
      <c r="S163" s="62">
        <v>294430832738</v>
      </c>
      <c r="T163" s="62">
        <v>911046928665</v>
      </c>
      <c r="U163" s="62">
        <v>1218250849340</v>
      </c>
      <c r="V163" s="62">
        <v>1437694541385</v>
      </c>
      <c r="W163" s="62">
        <v>196687784201</v>
      </c>
      <c r="X163" s="62">
        <v>36526260270</v>
      </c>
      <c r="Y163" s="62">
        <v>-1597502150400</v>
      </c>
      <c r="Z163" s="61">
        <f>SUM(AA163)</f>
        <v>0</v>
      </c>
      <c r="AA163" s="11"/>
      <c r="AB163" s="61">
        <f>SUM(AC163:AF163)</f>
        <v>11591326435</v>
      </c>
      <c r="AC163" s="62">
        <v>4362635385</v>
      </c>
      <c r="AD163" s="62">
        <v>4507174733</v>
      </c>
      <c r="AE163" s="11"/>
      <c r="AF163" s="62">
        <v>2721516317</v>
      </c>
      <c r="AG163" s="61">
        <f>SUM(AH163)</f>
        <v>0</v>
      </c>
      <c r="AH163" s="62"/>
      <c r="AI163" s="60">
        <f>AJ163+AQ163+AT163</f>
        <v>98576743879</v>
      </c>
      <c r="AJ163" s="61">
        <f>SUM(AK163:AP163)</f>
        <v>98576743879</v>
      </c>
      <c r="AK163" s="62">
        <v>2653043</v>
      </c>
      <c r="AL163" s="11"/>
      <c r="AM163" s="11"/>
      <c r="AN163" s="62">
        <v>5712176865</v>
      </c>
      <c r="AO163" s="62">
        <v>89930306855</v>
      </c>
      <c r="AP163" s="62">
        <v>2931607116</v>
      </c>
      <c r="AQ163" s="61">
        <f>SUM(AR163:AS163)</f>
        <v>0</v>
      </c>
      <c r="AR163" s="11"/>
      <c r="AS163" s="11"/>
      <c r="AT163" s="61">
        <f>SUM(AU163)</f>
        <v>0</v>
      </c>
      <c r="AU163" s="11"/>
      <c r="AV163" s="60">
        <f>AW163+AZ163</f>
        <v>2667174460098</v>
      </c>
      <c r="AW163" s="61">
        <f>SUM(AX163:AY163)</f>
        <v>2667174460098</v>
      </c>
      <c r="AX163" s="62">
        <v>2667174460098</v>
      </c>
      <c r="AY163" s="11"/>
      <c r="AZ163" s="61">
        <f>SUM(BA163)</f>
        <v>0</v>
      </c>
      <c r="BA163" s="11"/>
      <c r="BB163" s="63">
        <f>E163-(AI163+AV163)</f>
        <v>0</v>
      </c>
    </row>
    <row r="164" spans="1:54" ht="30" x14ac:dyDescent="0.25">
      <c r="A164" s="58" t="s">
        <v>363</v>
      </c>
      <c r="B164" s="58" t="s">
        <v>364</v>
      </c>
      <c r="C164" s="59" t="s">
        <v>1150</v>
      </c>
      <c r="D164" s="59" t="s">
        <v>1199</v>
      </c>
      <c r="E164" s="60">
        <f>F164+O164+R164+Z164+AB164+AG164</f>
        <v>4507755839825.1592</v>
      </c>
      <c r="F164" s="61">
        <f>SUM(G164:N164)</f>
        <v>333818891020.89996</v>
      </c>
      <c r="G164" s="62">
        <v>88949919674</v>
      </c>
      <c r="H164" s="11"/>
      <c r="I164" s="62">
        <v>196483233559.08994</v>
      </c>
      <c r="J164" s="11"/>
      <c r="K164" s="11"/>
      <c r="L164" s="62">
        <v>295899534</v>
      </c>
      <c r="M164" s="62">
        <v>48089838253.809998</v>
      </c>
      <c r="N164" s="11"/>
      <c r="O164" s="61">
        <f>SUM(P164:Q164)</f>
        <v>242916083672.5</v>
      </c>
      <c r="P164" s="62">
        <v>664862500</v>
      </c>
      <c r="Q164" s="62">
        <v>242251221172.5</v>
      </c>
      <c r="R164" s="61">
        <f>SUM(S164:Y164)</f>
        <v>3531209621293.9902</v>
      </c>
      <c r="S164" s="62">
        <v>1141842482837</v>
      </c>
      <c r="T164" s="62">
        <v>806511367608.48999</v>
      </c>
      <c r="U164" s="62">
        <v>1613229649289</v>
      </c>
      <c r="V164" s="62">
        <v>2115521827910.03</v>
      </c>
      <c r="W164" s="62">
        <v>8747933391</v>
      </c>
      <c r="X164" s="62">
        <v>17162085244</v>
      </c>
      <c r="Y164" s="62">
        <v>-2171805724985.53</v>
      </c>
      <c r="Z164" s="61">
        <f>SUM(AA164)</f>
        <v>0</v>
      </c>
      <c r="AA164" s="11"/>
      <c r="AB164" s="61">
        <f>SUM(AC164:AF164)</f>
        <v>399811243837.76898</v>
      </c>
      <c r="AC164" s="62">
        <v>166483333.333</v>
      </c>
      <c r="AD164" s="62">
        <v>40896165800</v>
      </c>
      <c r="AE164" s="62">
        <v>3065617097.006</v>
      </c>
      <c r="AF164" s="62">
        <v>355682977607.42999</v>
      </c>
      <c r="AG164" s="61">
        <f>SUM(AH164)</f>
        <v>0</v>
      </c>
      <c r="AH164" s="62"/>
      <c r="AI164" s="60">
        <f>AJ164+AQ164+AT164</f>
        <v>-74778724585.860001</v>
      </c>
      <c r="AJ164" s="61">
        <f>SUM(AK164:AP164)</f>
        <v>-74778724585.860001</v>
      </c>
      <c r="AK164" s="62">
        <v>-5384091</v>
      </c>
      <c r="AL164" s="11"/>
      <c r="AM164" s="11"/>
      <c r="AN164" s="62">
        <v>-3548544990.75</v>
      </c>
      <c r="AO164" s="62">
        <v>-40804308349.110001</v>
      </c>
      <c r="AP164" s="62">
        <v>-30420487155</v>
      </c>
      <c r="AQ164" s="61">
        <f>SUM(AR164:AS164)</f>
        <v>0</v>
      </c>
      <c r="AR164" s="11"/>
      <c r="AS164" s="11"/>
      <c r="AT164" s="61">
        <f>SUM(AU164)</f>
        <v>0</v>
      </c>
      <c r="AU164" s="11"/>
      <c r="AV164" s="60">
        <f>AW164+AZ164</f>
        <v>4417062196877.7949</v>
      </c>
      <c r="AW164" s="61">
        <f>SUM(AX164:AY164)</f>
        <v>4417062196877.7949</v>
      </c>
      <c r="AX164" s="62">
        <v>4417062196877.7949</v>
      </c>
      <c r="AY164" s="11"/>
      <c r="AZ164" s="61">
        <f>SUM(BA164)</f>
        <v>0</v>
      </c>
      <c r="BA164" s="11"/>
      <c r="BB164" s="63">
        <f>E164-(AI164+AV164)</f>
        <v>165472367533.22412</v>
      </c>
    </row>
    <row r="165" spans="1:54" ht="45" x14ac:dyDescent="0.25">
      <c r="A165" s="58" t="s">
        <v>365</v>
      </c>
      <c r="B165" s="58" t="s">
        <v>366</v>
      </c>
      <c r="C165" s="59" t="s">
        <v>1152</v>
      </c>
      <c r="D165" s="59" t="s">
        <v>1199</v>
      </c>
      <c r="E165" s="60">
        <f>F165+O165+R165+Z165+AB165+AG165</f>
        <v>4801220838405.79</v>
      </c>
      <c r="F165" s="61">
        <f>SUM(G165:N165)</f>
        <v>270721091161.87003</v>
      </c>
      <c r="G165" s="62">
        <v>88121168504.540009</v>
      </c>
      <c r="H165" s="11"/>
      <c r="I165" s="62">
        <v>154019372563.87003</v>
      </c>
      <c r="J165" s="11"/>
      <c r="K165" s="11"/>
      <c r="L165" s="11"/>
      <c r="M165" s="62">
        <v>28580550093.459999</v>
      </c>
      <c r="N165" s="11"/>
      <c r="O165" s="61">
        <f>SUM(P165:Q165)</f>
        <v>246162449887.01001</v>
      </c>
      <c r="P165" s="62">
        <v>10798550</v>
      </c>
      <c r="Q165" s="62">
        <v>246151651337.01001</v>
      </c>
      <c r="R165" s="61">
        <f>SUM(S165:Y165)</f>
        <v>4020861074648.8394</v>
      </c>
      <c r="S165" s="62">
        <v>569118933855</v>
      </c>
      <c r="T165" s="62">
        <v>1270857435580.3999</v>
      </c>
      <c r="U165" s="62">
        <v>1847894134309.7</v>
      </c>
      <c r="V165" s="62">
        <v>2367759536049.3999</v>
      </c>
      <c r="W165" s="62">
        <v>242864035300.60001</v>
      </c>
      <c r="X165" s="62">
        <v>126109623977.34</v>
      </c>
      <c r="Y165" s="62">
        <v>-2403742624423.6001</v>
      </c>
      <c r="Z165" s="61">
        <f>SUM(AA165)</f>
        <v>303852698</v>
      </c>
      <c r="AA165" s="62">
        <v>303852698</v>
      </c>
      <c r="AB165" s="61">
        <f>SUM(AC165:AF165)</f>
        <v>263172370010.07001</v>
      </c>
      <c r="AC165" s="62">
        <v>506084000</v>
      </c>
      <c r="AD165" s="62">
        <v>24199789107</v>
      </c>
      <c r="AE165" s="62">
        <v>11061451905.389999</v>
      </c>
      <c r="AF165" s="62">
        <v>227405044997.67999</v>
      </c>
      <c r="AG165" s="61">
        <f>SUM(AH165)</f>
        <v>0</v>
      </c>
      <c r="AH165" s="62"/>
      <c r="AI165" s="60">
        <f>AJ165+AQ165+AT165</f>
        <v>114774082990.11</v>
      </c>
      <c r="AJ165" s="61">
        <f>SUM(AK165:AP165)</f>
        <v>114774082990.11</v>
      </c>
      <c r="AK165" s="62">
        <v>685357426</v>
      </c>
      <c r="AL165" s="11"/>
      <c r="AM165" s="11"/>
      <c r="AN165" s="62">
        <v>4377434852.1099997</v>
      </c>
      <c r="AO165" s="62">
        <v>47301411299</v>
      </c>
      <c r="AP165" s="62">
        <v>62409879413</v>
      </c>
      <c r="AQ165" s="61">
        <f>SUM(AR165:AS165)</f>
        <v>0</v>
      </c>
      <c r="AR165" s="11"/>
      <c r="AS165" s="11"/>
      <c r="AT165" s="61">
        <f>SUM(AU165)</f>
        <v>0</v>
      </c>
      <c r="AU165" s="11"/>
      <c r="AV165" s="60">
        <f>AW165+AZ165</f>
        <v>4464307109369.7002</v>
      </c>
      <c r="AW165" s="61">
        <f>SUM(AX165:AY165)</f>
        <v>4464307109369.7002</v>
      </c>
      <c r="AX165" s="62">
        <v>4464307109369.7002</v>
      </c>
      <c r="AY165" s="11"/>
      <c r="AZ165" s="61">
        <f>SUM(BA165)</f>
        <v>0</v>
      </c>
      <c r="BA165" s="11"/>
      <c r="BB165" s="63">
        <f>E165-(AI165+AV165)</f>
        <v>222139646045.97949</v>
      </c>
    </row>
    <row r="166" spans="1:54" ht="45" x14ac:dyDescent="0.25">
      <c r="A166" s="58" t="s">
        <v>367</v>
      </c>
      <c r="B166" s="58" t="s">
        <v>368</v>
      </c>
      <c r="C166" s="59" t="s">
        <v>1152</v>
      </c>
      <c r="D166" s="59" t="s">
        <v>1199</v>
      </c>
      <c r="E166" s="60">
        <f>F166+O166+R166+Z166+AB166+AG166</f>
        <v>3351722608368.9199</v>
      </c>
      <c r="F166" s="61">
        <f>SUM(G166:N166)</f>
        <v>197856046636.20999</v>
      </c>
      <c r="G166" s="62">
        <v>117474983002.61</v>
      </c>
      <c r="H166" s="11"/>
      <c r="I166" s="62">
        <v>54356863478.040001</v>
      </c>
      <c r="J166" s="11"/>
      <c r="K166" s="11"/>
      <c r="L166" s="62">
        <v>315939700.31</v>
      </c>
      <c r="M166" s="62">
        <v>25708260455.25</v>
      </c>
      <c r="N166" s="11"/>
      <c r="O166" s="61">
        <f>SUM(P166:Q166)</f>
        <v>108755751125.34</v>
      </c>
      <c r="P166" s="62">
        <v>1161713218.25</v>
      </c>
      <c r="Q166" s="62">
        <v>107594037907.09</v>
      </c>
      <c r="R166" s="61">
        <f>SUM(S166:Y166)</f>
        <v>2999729426716</v>
      </c>
      <c r="S166" s="62">
        <v>422896537255.72998</v>
      </c>
      <c r="T166" s="62">
        <v>1251587053191.8999</v>
      </c>
      <c r="U166" s="62">
        <v>1282934922612.7</v>
      </c>
      <c r="V166" s="62">
        <v>2765379833035.2998</v>
      </c>
      <c r="W166" s="62">
        <v>183651455691.37</v>
      </c>
      <c r="X166" s="62">
        <v>11508274800</v>
      </c>
      <c r="Y166" s="62">
        <v>-2918228649871</v>
      </c>
      <c r="Z166" s="61">
        <f>SUM(AA166)</f>
        <v>0</v>
      </c>
      <c r="AA166" s="11"/>
      <c r="AB166" s="61">
        <f>SUM(AC166:AF166)</f>
        <v>45381383891.370003</v>
      </c>
      <c r="AC166" s="62">
        <v>40125412</v>
      </c>
      <c r="AD166" s="11"/>
      <c r="AE166" s="62">
        <v>12115690648.879999</v>
      </c>
      <c r="AF166" s="62">
        <v>33225567830.490002</v>
      </c>
      <c r="AG166" s="61">
        <f>SUM(AH166)</f>
        <v>0</v>
      </c>
      <c r="AH166" s="62"/>
      <c r="AI166" s="60">
        <f>AJ166+AQ166+AT166</f>
        <v>39212641743</v>
      </c>
      <c r="AJ166" s="61">
        <f>SUM(AK166:AP166)</f>
        <v>39212641743</v>
      </c>
      <c r="AK166" s="62">
        <v>336363</v>
      </c>
      <c r="AL166" s="11"/>
      <c r="AM166" s="11"/>
      <c r="AN166" s="62">
        <v>607619000</v>
      </c>
      <c r="AO166" s="62">
        <v>4149841199</v>
      </c>
      <c r="AP166" s="62">
        <v>34454845181</v>
      </c>
      <c r="AQ166" s="61">
        <f>SUM(AR166:AS166)</f>
        <v>0</v>
      </c>
      <c r="AR166" s="11"/>
      <c r="AS166" s="11"/>
      <c r="AT166" s="61">
        <f>SUM(AU166)</f>
        <v>0</v>
      </c>
      <c r="AU166" s="11"/>
      <c r="AV166" s="60">
        <f>AW166+AZ166</f>
        <v>3312509966626</v>
      </c>
      <c r="AW166" s="61">
        <f>SUM(AX166:AY166)</f>
        <v>3312509966626</v>
      </c>
      <c r="AX166" s="62">
        <v>3312509966626</v>
      </c>
      <c r="AY166" s="11"/>
      <c r="AZ166" s="61">
        <f>SUM(BA166)</f>
        <v>0</v>
      </c>
      <c r="BA166" s="11"/>
      <c r="BB166" s="63">
        <f>E166-(AI166+AV166)</f>
        <v>-8.0078125E-2</v>
      </c>
    </row>
    <row r="167" spans="1:54" ht="45" x14ac:dyDescent="0.25">
      <c r="A167" s="58" t="s">
        <v>369</v>
      </c>
      <c r="B167" s="58" t="s">
        <v>370</v>
      </c>
      <c r="C167" s="59" t="s">
        <v>1152</v>
      </c>
      <c r="D167" s="59" t="s">
        <v>1200</v>
      </c>
      <c r="E167" s="60">
        <f>F167+O167+R167+Z167+AB167+AG167</f>
        <v>5066885554511.1895</v>
      </c>
      <c r="F167" s="61">
        <f>SUM(G167:N167)</f>
        <v>230822094530.76996</v>
      </c>
      <c r="G167" s="62">
        <v>120683063119.95999</v>
      </c>
      <c r="H167" s="11"/>
      <c r="I167" s="62">
        <v>74764429169.080002</v>
      </c>
      <c r="J167" s="11"/>
      <c r="K167" s="11"/>
      <c r="L167" s="62">
        <v>141440683.83000001</v>
      </c>
      <c r="M167" s="62">
        <v>35233161557.900002</v>
      </c>
      <c r="N167" s="11"/>
      <c r="O167" s="61">
        <f>SUM(P167:Q167)</f>
        <v>152160484885.94</v>
      </c>
      <c r="P167" s="62">
        <v>1775233875</v>
      </c>
      <c r="Q167" s="62">
        <v>150385251010.94</v>
      </c>
      <c r="R167" s="61">
        <f>SUM(S167:Y167)</f>
        <v>4541739966349.3799</v>
      </c>
      <c r="S167" s="62">
        <v>499950331481.71997</v>
      </c>
      <c r="T167" s="62">
        <v>1531907816120.24</v>
      </c>
      <c r="U167" s="62">
        <v>1518437109622.77</v>
      </c>
      <c r="V167" s="62">
        <v>2682252012091.2002</v>
      </c>
      <c r="W167" s="62">
        <v>216822194750.98001</v>
      </c>
      <c r="X167" s="62">
        <v>229030493644.67001</v>
      </c>
      <c r="Y167" s="62">
        <v>-2136659991362.2</v>
      </c>
      <c r="Z167" s="61">
        <f>SUM(AA167)</f>
        <v>0</v>
      </c>
      <c r="AA167" s="11"/>
      <c r="AB167" s="61">
        <f>SUM(AC167:AF167)</f>
        <v>142163008745.10001</v>
      </c>
      <c r="AC167" s="62">
        <v>415056714.35000002</v>
      </c>
      <c r="AD167" s="11"/>
      <c r="AE167" s="62">
        <v>4767116967.75</v>
      </c>
      <c r="AF167" s="62">
        <v>136980835063</v>
      </c>
      <c r="AG167" s="61">
        <f>SUM(AH167)</f>
        <v>0</v>
      </c>
      <c r="AH167" s="62"/>
      <c r="AI167" s="60">
        <f>AJ167+AQ167+AT167</f>
        <v>42158086959.159996</v>
      </c>
      <c r="AJ167" s="61">
        <f>SUM(AK167:AP167)</f>
        <v>42158086959.159996</v>
      </c>
      <c r="AK167" s="62">
        <v>572188278</v>
      </c>
      <c r="AL167" s="11"/>
      <c r="AM167" s="11"/>
      <c r="AN167" s="62">
        <v>660372900.41999996</v>
      </c>
      <c r="AO167" s="62">
        <v>37016258634.739998</v>
      </c>
      <c r="AP167" s="62">
        <v>3909267146</v>
      </c>
      <c r="AQ167" s="61">
        <f>SUM(AR167:AS167)</f>
        <v>0</v>
      </c>
      <c r="AR167" s="11"/>
      <c r="AS167" s="11"/>
      <c r="AT167" s="61">
        <f>SUM(AU167)</f>
        <v>0</v>
      </c>
      <c r="AU167" s="11"/>
      <c r="AV167" s="60">
        <f>AW167+AZ167</f>
        <v>5024727467552.0303</v>
      </c>
      <c r="AW167" s="61">
        <f>SUM(AX167:AY167)</f>
        <v>5024727467552.0303</v>
      </c>
      <c r="AX167" s="62">
        <v>5024727467552.0303</v>
      </c>
      <c r="AY167" s="11"/>
      <c r="AZ167" s="61">
        <f>SUM(BA167)</f>
        <v>0</v>
      </c>
      <c r="BA167" s="11"/>
      <c r="BB167" s="63">
        <f>E167-(AI167+AV167)</f>
        <v>0</v>
      </c>
    </row>
    <row r="168" spans="1:54" ht="30" x14ac:dyDescent="0.25">
      <c r="A168" s="58" t="s">
        <v>371</v>
      </c>
      <c r="B168" s="58" t="s">
        <v>372</v>
      </c>
      <c r="C168" s="59" t="s">
        <v>1150</v>
      </c>
      <c r="D168" s="59" t="s">
        <v>1199</v>
      </c>
      <c r="E168" s="60">
        <f>F168+O168+R168+Z168+AB168+AG168</f>
        <v>43801722081590.117</v>
      </c>
      <c r="F168" s="61">
        <f>SUM(G168:N168)</f>
        <v>955218995350.21997</v>
      </c>
      <c r="G168" s="62">
        <v>478460225947.94995</v>
      </c>
      <c r="H168" s="11"/>
      <c r="I168" s="62">
        <v>372699726940.31006</v>
      </c>
      <c r="J168" s="11"/>
      <c r="K168" s="11"/>
      <c r="L168" s="62">
        <v>4167537145.98</v>
      </c>
      <c r="M168" s="62">
        <v>99891505315.979996</v>
      </c>
      <c r="N168" s="11"/>
      <c r="O168" s="61">
        <f>SUM(P168:Q168)</f>
        <v>2380763701418.7998</v>
      </c>
      <c r="P168" s="62">
        <v>16585110</v>
      </c>
      <c r="Q168" s="62">
        <v>2380747116308.7998</v>
      </c>
      <c r="R168" s="61">
        <f>SUM(S168:Y168)</f>
        <v>40165990122683.141</v>
      </c>
      <c r="S168" s="62">
        <v>33447009328243</v>
      </c>
      <c r="T168" s="62">
        <v>2991808830237.6001</v>
      </c>
      <c r="U168" s="62">
        <v>3966620548028.7998</v>
      </c>
      <c r="V168" s="62">
        <v>3642609668127</v>
      </c>
      <c r="W168" s="62">
        <v>242268380641.04999</v>
      </c>
      <c r="X168" s="62">
        <v>214268533490.39999</v>
      </c>
      <c r="Y168" s="62">
        <v>-4338595166084.7002</v>
      </c>
      <c r="Z168" s="61">
        <f>SUM(AA168)</f>
        <v>0</v>
      </c>
      <c r="AA168" s="11"/>
      <c r="AB168" s="61">
        <f>SUM(AC168:AF168)</f>
        <v>299749262137.96002</v>
      </c>
      <c r="AC168" s="62">
        <v>512764428</v>
      </c>
      <c r="AD168" s="11"/>
      <c r="AE168" s="62">
        <v>1234260120</v>
      </c>
      <c r="AF168" s="62">
        <v>298002237589.96002</v>
      </c>
      <c r="AG168" s="61">
        <f>SUM(AH168)</f>
        <v>0</v>
      </c>
      <c r="AH168" s="62"/>
      <c r="AI168" s="60">
        <f>AJ168+AQ168+AT168</f>
        <v>168495879278.14999</v>
      </c>
      <c r="AJ168" s="61">
        <f>SUM(AK168:AP168)</f>
        <v>168495879278.14999</v>
      </c>
      <c r="AK168" s="11"/>
      <c r="AL168" s="11"/>
      <c r="AM168" s="11"/>
      <c r="AN168" s="62">
        <v>48681082560.25</v>
      </c>
      <c r="AO168" s="62">
        <v>104766918530.5</v>
      </c>
      <c r="AP168" s="62">
        <v>15047878187.4</v>
      </c>
      <c r="AQ168" s="61">
        <f>SUM(AR168:AS168)</f>
        <v>0</v>
      </c>
      <c r="AR168" s="11"/>
      <c r="AS168" s="11"/>
      <c r="AT168" s="61">
        <f>SUM(AU168)</f>
        <v>0</v>
      </c>
      <c r="AU168" s="11"/>
      <c r="AV168" s="60">
        <f>AW168+AZ168</f>
        <v>43633226202312</v>
      </c>
      <c r="AW168" s="61">
        <f>SUM(AX168:AY168)</f>
        <v>43633226202312</v>
      </c>
      <c r="AX168" s="62">
        <v>43633226202312</v>
      </c>
      <c r="AY168" s="11"/>
      <c r="AZ168" s="61">
        <f>SUM(BA168)</f>
        <v>0</v>
      </c>
      <c r="BA168" s="11"/>
      <c r="BB168" s="63">
        <f>E168-(AI168+AV168)</f>
        <v>0</v>
      </c>
    </row>
    <row r="169" spans="1:54" ht="30" x14ac:dyDescent="0.25">
      <c r="A169" s="58" t="s">
        <v>373</v>
      </c>
      <c r="B169" s="58" t="s">
        <v>374</v>
      </c>
      <c r="C169" s="59" t="s">
        <v>1150</v>
      </c>
      <c r="D169" s="59" t="s">
        <v>1200</v>
      </c>
      <c r="E169" s="60">
        <f>F169+O169+R169+Z169+AB169+AG169</f>
        <v>14486406301265.201</v>
      </c>
      <c r="F169" s="61">
        <f>SUM(G169:N169)</f>
        <v>1452680898769.3103</v>
      </c>
      <c r="G169" s="62">
        <v>776558900467</v>
      </c>
      <c r="H169" s="11"/>
      <c r="I169" s="62">
        <v>533685141090.64001</v>
      </c>
      <c r="J169" s="62">
        <v>85288798</v>
      </c>
      <c r="K169" s="11"/>
      <c r="L169" s="62">
        <v>1477586942.0899999</v>
      </c>
      <c r="M169" s="62">
        <v>140873981471.57999</v>
      </c>
      <c r="N169" s="11"/>
      <c r="O169" s="61">
        <f>SUM(P169:Q169)</f>
        <v>439817842451.32001</v>
      </c>
      <c r="P169" s="62">
        <v>17666965669.049999</v>
      </c>
      <c r="Q169" s="62">
        <v>422150876782.27002</v>
      </c>
      <c r="R169" s="61">
        <f>SUM(S169:Y169)</f>
        <v>12310037868782.91</v>
      </c>
      <c r="S169" s="62">
        <v>6703985172547</v>
      </c>
      <c r="T169" s="62">
        <v>1849007847911.8999</v>
      </c>
      <c r="U169" s="62">
        <v>3039680100585.1001</v>
      </c>
      <c r="V169" s="62">
        <v>5651933441443.7002</v>
      </c>
      <c r="W169" s="62">
        <v>69946562829.130005</v>
      </c>
      <c r="X169" s="62">
        <v>55238991300</v>
      </c>
      <c r="Y169" s="62">
        <v>-5059754247833.9199</v>
      </c>
      <c r="Z169" s="61">
        <f>SUM(AA169)</f>
        <v>0</v>
      </c>
      <c r="AA169" s="11"/>
      <c r="AB169" s="61">
        <f>SUM(AC169:AF169)</f>
        <v>283869691261.66003</v>
      </c>
      <c r="AC169" s="62">
        <v>426974048</v>
      </c>
      <c r="AD169" s="62">
        <v>75030000000</v>
      </c>
      <c r="AE169" s="62">
        <v>6971563445</v>
      </c>
      <c r="AF169" s="62">
        <v>201441153768.66</v>
      </c>
      <c r="AG169" s="61">
        <f>SUM(AH169)</f>
        <v>0</v>
      </c>
      <c r="AH169" s="62"/>
      <c r="AI169" s="60">
        <f>AJ169+AQ169+AT169</f>
        <v>134336715394.09</v>
      </c>
      <c r="AJ169" s="61">
        <f>SUM(AK169:AP169)</f>
        <v>134336715394.09</v>
      </c>
      <c r="AK169" s="62">
        <v>10680613</v>
      </c>
      <c r="AL169" s="11"/>
      <c r="AM169" s="11"/>
      <c r="AN169" s="62">
        <v>37666662001.089996</v>
      </c>
      <c r="AO169" s="62">
        <v>88551695307</v>
      </c>
      <c r="AP169" s="62">
        <v>8107677473</v>
      </c>
      <c r="AQ169" s="61">
        <f>SUM(AR169:AS169)</f>
        <v>0</v>
      </c>
      <c r="AR169" s="11"/>
      <c r="AS169" s="11"/>
      <c r="AT169" s="61">
        <f>SUM(AU169)</f>
        <v>0</v>
      </c>
      <c r="AU169" s="11"/>
      <c r="AV169" s="60">
        <f>AW169+AZ169</f>
        <v>14352069585871</v>
      </c>
      <c r="AW169" s="61">
        <f>SUM(AX169:AY169)</f>
        <v>14352069585871</v>
      </c>
      <c r="AX169" s="62">
        <v>14352069585871</v>
      </c>
      <c r="AY169" s="11"/>
      <c r="AZ169" s="61">
        <f>SUM(BA169)</f>
        <v>0</v>
      </c>
      <c r="BA169" s="11"/>
      <c r="BB169" s="63">
        <f>E169-(AI169+AV169)</f>
        <v>0.111328125</v>
      </c>
    </row>
    <row r="170" spans="1:54" ht="30" x14ac:dyDescent="0.25">
      <c r="A170" s="58" t="s">
        <v>375</v>
      </c>
      <c r="B170" s="58" t="s">
        <v>376</v>
      </c>
      <c r="C170" s="59" t="s">
        <v>1150</v>
      </c>
      <c r="D170" s="59" t="s">
        <v>1199</v>
      </c>
      <c r="E170" s="60">
        <f>F170+O170+R170+Z170+AB170+AG170</f>
        <v>9203864257664.8301</v>
      </c>
      <c r="F170" s="61">
        <f>SUM(G170:N170)</f>
        <v>782480152983.31055</v>
      </c>
      <c r="G170" s="62">
        <v>327762756815.31</v>
      </c>
      <c r="H170" s="11"/>
      <c r="I170" s="62">
        <v>409671372763.00354</v>
      </c>
      <c r="J170" s="11"/>
      <c r="K170" s="11"/>
      <c r="L170" s="62">
        <v>857645339.99900007</v>
      </c>
      <c r="M170" s="62">
        <v>44188378064.998001</v>
      </c>
      <c r="N170" s="11"/>
      <c r="O170" s="61">
        <f>SUM(P170:Q170)</f>
        <v>547890119989.00476</v>
      </c>
      <c r="P170" s="11"/>
      <c r="Q170" s="62">
        <v>547890119989.00476</v>
      </c>
      <c r="R170" s="61">
        <f>SUM(S170:Y170)</f>
        <v>7639301725127.4668</v>
      </c>
      <c r="S170" s="62">
        <v>4977048911208.6299</v>
      </c>
      <c r="T170" s="62">
        <v>878774080881.95093</v>
      </c>
      <c r="U170" s="62">
        <v>1233596418612.1477</v>
      </c>
      <c r="V170" s="62">
        <v>2734857301296.4106</v>
      </c>
      <c r="W170" s="62">
        <v>10771560023.700256</v>
      </c>
      <c r="X170" s="62">
        <v>58350074015.934235</v>
      </c>
      <c r="Y170" s="62">
        <v>-2254096620911.3066</v>
      </c>
      <c r="Z170" s="61">
        <f>SUM(AA170)</f>
        <v>0</v>
      </c>
      <c r="AA170" s="11"/>
      <c r="AB170" s="61">
        <f>SUM(AC170:AF170)</f>
        <v>234192259565.04855</v>
      </c>
      <c r="AC170" s="62">
        <v>3271317337</v>
      </c>
      <c r="AD170" s="62">
        <v>52526184310</v>
      </c>
      <c r="AE170" s="62">
        <v>1708010081.2711735</v>
      </c>
      <c r="AF170" s="62">
        <v>176686747836.77737</v>
      </c>
      <c r="AG170" s="61">
        <f>SUM(AH170)</f>
        <v>0</v>
      </c>
      <c r="AH170" s="62"/>
      <c r="AI170" s="60">
        <f>AJ170+AQ170+AT170</f>
        <v>106162570863.0025</v>
      </c>
      <c r="AJ170" s="61">
        <f>SUM(AK170:AP170)</f>
        <v>40345376740.002495</v>
      </c>
      <c r="AK170" s="62">
        <v>258325090</v>
      </c>
      <c r="AL170" s="11"/>
      <c r="AM170" s="62">
        <v>5484766175.9955006</v>
      </c>
      <c r="AN170" s="62">
        <v>1350712398.0029993</v>
      </c>
      <c r="AO170" s="62">
        <v>31020107885</v>
      </c>
      <c r="AP170" s="62">
        <v>2231465191.0039978</v>
      </c>
      <c r="AQ170" s="61">
        <f>SUM(AR170:AS170)</f>
        <v>65817194123.000008</v>
      </c>
      <c r="AR170" s="62">
        <v>65817194123.000008</v>
      </c>
      <c r="AS170" s="11"/>
      <c r="AT170" s="61">
        <f>SUM(AU170)</f>
        <v>0</v>
      </c>
      <c r="AU170" s="11"/>
      <c r="AV170" s="60">
        <f>AW170+AZ170</f>
        <v>9097701686801.832</v>
      </c>
      <c r="AW170" s="61">
        <f>SUM(AX170:AY170)</f>
        <v>9097701686801.832</v>
      </c>
      <c r="AX170" s="62">
        <v>9097701686801.832</v>
      </c>
      <c r="AY170" s="11"/>
      <c r="AZ170" s="61">
        <f>SUM(BA170)</f>
        <v>0</v>
      </c>
      <c r="BA170" s="11"/>
      <c r="BB170" s="63">
        <f>E170-(AI170+AV170)</f>
        <v>0</v>
      </c>
    </row>
    <row r="171" spans="1:54" ht="30" x14ac:dyDescent="0.25">
      <c r="A171" s="58" t="s">
        <v>377</v>
      </c>
      <c r="B171" s="58" t="s">
        <v>378</v>
      </c>
      <c r="C171" s="59" t="s">
        <v>1150</v>
      </c>
      <c r="D171" s="59" t="s">
        <v>1199</v>
      </c>
      <c r="E171" s="60">
        <f>F171+O171+R171+Z171+AB171+AG171</f>
        <v>3938849434477.1689</v>
      </c>
      <c r="F171" s="61">
        <f>SUM(G171:N171)</f>
        <v>158170021129.82999</v>
      </c>
      <c r="G171" s="62">
        <v>49619829215</v>
      </c>
      <c r="H171" s="11"/>
      <c r="I171" s="62">
        <v>79844413364.949982</v>
      </c>
      <c r="J171" s="11"/>
      <c r="K171" s="11"/>
      <c r="L171" s="62">
        <v>340888062.88</v>
      </c>
      <c r="M171" s="62">
        <v>28364890487</v>
      </c>
      <c r="N171" s="11"/>
      <c r="O171" s="61">
        <f>SUM(P171:Q171)</f>
        <v>104580776550.7</v>
      </c>
      <c r="P171" s="11"/>
      <c r="Q171" s="62">
        <v>104580776550.7</v>
      </c>
      <c r="R171" s="61">
        <f>SUM(S171:Y171)</f>
        <v>3596768509138.6592</v>
      </c>
      <c r="S171" s="62">
        <v>2031648817015.77</v>
      </c>
      <c r="T171" s="62">
        <v>969197888555.5</v>
      </c>
      <c r="U171" s="62">
        <v>873749912199.07996</v>
      </c>
      <c r="V171" s="62">
        <v>910678425665.60999</v>
      </c>
      <c r="W171" s="62">
        <v>8982879877</v>
      </c>
      <c r="X171" s="62">
        <v>269153412489.51999</v>
      </c>
      <c r="Y171" s="62">
        <v>-1466642826663.8201</v>
      </c>
      <c r="Z171" s="61">
        <f>SUM(AA171)</f>
        <v>0</v>
      </c>
      <c r="AA171" s="11"/>
      <c r="AB171" s="61">
        <f>SUM(AC171:AF171)</f>
        <v>79330127657.979996</v>
      </c>
      <c r="AC171" s="11"/>
      <c r="AD171" s="62">
        <v>17354498500</v>
      </c>
      <c r="AE171" s="62">
        <v>28720267283</v>
      </c>
      <c r="AF171" s="62">
        <v>33255361874.98</v>
      </c>
      <c r="AG171" s="61">
        <f>SUM(AH171)</f>
        <v>0</v>
      </c>
      <c r="AH171" s="62"/>
      <c r="AI171" s="60">
        <f>AJ171+AQ171+AT171</f>
        <v>41757178876.110001</v>
      </c>
      <c r="AJ171" s="61">
        <f>SUM(AK171:AP171)</f>
        <v>41757178876.110001</v>
      </c>
      <c r="AK171" s="62">
        <v>1788300</v>
      </c>
      <c r="AL171" s="11"/>
      <c r="AM171" s="62">
        <v>68709000</v>
      </c>
      <c r="AN171" s="62">
        <v>2675553391.1100001</v>
      </c>
      <c r="AO171" s="62">
        <v>1086683241</v>
      </c>
      <c r="AP171" s="62">
        <v>37924444944</v>
      </c>
      <c r="AQ171" s="61">
        <f>SUM(AR171:AS171)</f>
        <v>0</v>
      </c>
      <c r="AR171" s="11"/>
      <c r="AS171" s="11"/>
      <c r="AT171" s="61">
        <f>SUM(AU171)</f>
        <v>0</v>
      </c>
      <c r="AU171" s="11"/>
      <c r="AV171" s="60">
        <f>AW171+AZ171</f>
        <v>3897092255601.0601</v>
      </c>
      <c r="AW171" s="61">
        <f>SUM(AX171:AY171)</f>
        <v>3897092255601.0601</v>
      </c>
      <c r="AX171" s="62">
        <v>3897092255601.0601</v>
      </c>
      <c r="AY171" s="11"/>
      <c r="AZ171" s="61">
        <f>SUM(BA171)</f>
        <v>0</v>
      </c>
      <c r="BA171" s="11"/>
      <c r="BB171" s="63">
        <f>E171-(AI171+AV171)</f>
        <v>0</v>
      </c>
    </row>
    <row r="172" spans="1:54" ht="30" x14ac:dyDescent="0.25">
      <c r="A172" s="58" t="s">
        <v>379</v>
      </c>
      <c r="B172" s="58" t="s">
        <v>380</v>
      </c>
      <c r="C172" s="59" t="s">
        <v>1150</v>
      </c>
      <c r="D172" s="59" t="s">
        <v>1200</v>
      </c>
      <c r="E172" s="60">
        <f>F172+O172+R172+Z172+AB172+AG172</f>
        <v>4879971494498.6895</v>
      </c>
      <c r="F172" s="61">
        <f>SUM(G172:N172)</f>
        <v>1644481615647.5701</v>
      </c>
      <c r="G172" s="62">
        <v>85563748502.550003</v>
      </c>
      <c r="H172" s="11"/>
      <c r="I172" s="62">
        <v>376544755093.89001</v>
      </c>
      <c r="J172" s="11"/>
      <c r="K172" s="11"/>
      <c r="L172" s="62">
        <v>199547322.03999999</v>
      </c>
      <c r="M172" s="62">
        <v>32453721881.09</v>
      </c>
      <c r="N172" s="62">
        <v>1149719842848</v>
      </c>
      <c r="O172" s="61">
        <f>SUM(P172:Q172)</f>
        <v>81699743144</v>
      </c>
      <c r="P172" s="11"/>
      <c r="Q172" s="62">
        <v>81699743144</v>
      </c>
      <c r="R172" s="61">
        <f>SUM(S172:Y172)</f>
        <v>3149261477882.4399</v>
      </c>
      <c r="S172" s="62">
        <v>1541100985449.8</v>
      </c>
      <c r="T172" s="62">
        <v>166246574640</v>
      </c>
      <c r="U172" s="62">
        <v>240443543970.41</v>
      </c>
      <c r="V172" s="62">
        <v>721126968244.5</v>
      </c>
      <c r="W172" s="62">
        <v>6689278273.8900003</v>
      </c>
      <c r="X172" s="62">
        <v>5469227153</v>
      </c>
      <c r="Y172" s="62">
        <v>468184900150.84003</v>
      </c>
      <c r="Z172" s="61">
        <f>SUM(AA172)</f>
        <v>0</v>
      </c>
      <c r="AA172" s="11"/>
      <c r="AB172" s="61">
        <f>SUM(AC172:AF172)</f>
        <v>4528657824.6800003</v>
      </c>
      <c r="AC172" s="11"/>
      <c r="AD172" s="11"/>
      <c r="AE172" s="62">
        <v>3724821460</v>
      </c>
      <c r="AF172" s="62">
        <v>803836364.67999995</v>
      </c>
      <c r="AG172" s="61">
        <f>SUM(AH172)</f>
        <v>0</v>
      </c>
      <c r="AH172" s="62"/>
      <c r="AI172" s="60">
        <f>AJ172+AQ172+AT172</f>
        <v>27691721208.449997</v>
      </c>
      <c r="AJ172" s="61">
        <f>SUM(AK172:AP172)</f>
        <v>27582033003.189999</v>
      </c>
      <c r="AK172" s="11"/>
      <c r="AL172" s="11"/>
      <c r="AM172" s="11"/>
      <c r="AN172" s="62">
        <v>151957290.00999999</v>
      </c>
      <c r="AO172" s="62">
        <v>18651436105</v>
      </c>
      <c r="AP172" s="62">
        <v>8778639608.1800003</v>
      </c>
      <c r="AQ172" s="61">
        <f>SUM(AR172:AS172)</f>
        <v>109688205.26000001</v>
      </c>
      <c r="AR172" s="62">
        <v>109688205.26000001</v>
      </c>
      <c r="AS172" s="11"/>
      <c r="AT172" s="61">
        <f>SUM(AU172)</f>
        <v>0</v>
      </c>
      <c r="AU172" s="11"/>
      <c r="AV172" s="60">
        <f>AW172+AZ172</f>
        <v>8185768140181.4629</v>
      </c>
      <c r="AW172" s="61">
        <f>SUM(AX172:AY172)</f>
        <v>8185768140181.4629</v>
      </c>
      <c r="AX172" s="62">
        <v>3613385057936.4102</v>
      </c>
      <c r="AY172" s="62">
        <v>4572383082245.0527</v>
      </c>
      <c r="AZ172" s="61">
        <f>SUM(BA172)</f>
        <v>0</v>
      </c>
      <c r="BA172" s="62"/>
      <c r="BB172" s="63">
        <f>E172-(AI172+AV172)</f>
        <v>-3333488366891.2236</v>
      </c>
    </row>
    <row r="173" spans="1:54" ht="45" x14ac:dyDescent="0.25">
      <c r="A173" s="58" t="s">
        <v>381</v>
      </c>
      <c r="B173" s="58" t="s">
        <v>382</v>
      </c>
      <c r="C173" s="59" t="s">
        <v>1152</v>
      </c>
      <c r="D173" s="59" t="s">
        <v>1199</v>
      </c>
      <c r="E173" s="60">
        <f>F173+O173+R173+Z173+AB173+AG173</f>
        <v>1675702738568</v>
      </c>
      <c r="F173" s="61">
        <f>SUM(G173:N173)</f>
        <v>163269125080</v>
      </c>
      <c r="G173" s="62">
        <v>80683168151</v>
      </c>
      <c r="H173" s="11"/>
      <c r="I173" s="62">
        <v>55704141189</v>
      </c>
      <c r="J173" s="11"/>
      <c r="K173" s="11"/>
      <c r="L173" s="62">
        <v>79979887</v>
      </c>
      <c r="M173" s="62">
        <v>26801835853</v>
      </c>
      <c r="N173" s="11"/>
      <c r="O173" s="61">
        <f>SUM(P173:Q173)</f>
        <v>89708207515</v>
      </c>
      <c r="P173" s="62">
        <v>1044750000</v>
      </c>
      <c r="Q173" s="62">
        <v>88663457515</v>
      </c>
      <c r="R173" s="61">
        <f>SUM(S173:Y173)</f>
        <v>1395729193359</v>
      </c>
      <c r="S173" s="62">
        <v>416923828363</v>
      </c>
      <c r="T173" s="62">
        <v>647255034267</v>
      </c>
      <c r="U173" s="62">
        <v>622047258810</v>
      </c>
      <c r="V173" s="62">
        <v>892768247074</v>
      </c>
      <c r="W173" s="62">
        <v>58626158456</v>
      </c>
      <c r="X173" s="62">
        <v>5343954093</v>
      </c>
      <c r="Y173" s="62">
        <v>-1247235287704</v>
      </c>
      <c r="Z173" s="61">
        <f>SUM(AA173)</f>
        <v>0</v>
      </c>
      <c r="AA173" s="11"/>
      <c r="AB173" s="61">
        <f>SUM(AC173:AF173)</f>
        <v>26996212614</v>
      </c>
      <c r="AC173" s="11"/>
      <c r="AD173" s="62">
        <v>7028805000</v>
      </c>
      <c r="AE173" s="62">
        <v>14369012737</v>
      </c>
      <c r="AF173" s="62">
        <v>5598394877</v>
      </c>
      <c r="AG173" s="61">
        <f>SUM(AH173)</f>
        <v>0</v>
      </c>
      <c r="AH173" s="62"/>
      <c r="AI173" s="60">
        <f>AJ173+AQ173+AT173</f>
        <v>23933418518</v>
      </c>
      <c r="AJ173" s="61">
        <f>SUM(AK173:AP173)</f>
        <v>23933418518</v>
      </c>
      <c r="AK173" s="62">
        <v>202123193</v>
      </c>
      <c r="AL173" s="11"/>
      <c r="AM173" s="11"/>
      <c r="AN173" s="62">
        <v>791351244</v>
      </c>
      <c r="AO173" s="62">
        <v>793774393</v>
      </c>
      <c r="AP173" s="62">
        <v>22146169688</v>
      </c>
      <c r="AQ173" s="61">
        <f>SUM(AR173:AS173)</f>
        <v>0</v>
      </c>
      <c r="AR173" s="11"/>
      <c r="AS173" s="11"/>
      <c r="AT173" s="61">
        <f>SUM(AU173)</f>
        <v>0</v>
      </c>
      <c r="AU173" s="11"/>
      <c r="AV173" s="60">
        <f>AW173+AZ173</f>
        <v>1651769320050</v>
      </c>
      <c r="AW173" s="61">
        <f>SUM(AX173:AY173)</f>
        <v>1651769320050</v>
      </c>
      <c r="AX173" s="62">
        <v>1651769320050</v>
      </c>
      <c r="AY173" s="11"/>
      <c r="AZ173" s="61">
        <f>SUM(BA173)</f>
        <v>0</v>
      </c>
      <c r="BA173" s="11"/>
      <c r="BB173" s="63">
        <f>E173-(AI173+AV173)</f>
        <v>0</v>
      </c>
    </row>
    <row r="174" spans="1:54" ht="45" x14ac:dyDescent="0.25">
      <c r="A174" s="58" t="s">
        <v>383</v>
      </c>
      <c r="B174" s="58" t="s">
        <v>384</v>
      </c>
      <c r="C174" s="59" t="s">
        <v>1152</v>
      </c>
      <c r="D174" s="59" t="s">
        <v>1199</v>
      </c>
      <c r="E174" s="60">
        <f>F174+O174+R174+Z174+AB174+AG174</f>
        <v>3678941346294.6401</v>
      </c>
      <c r="F174" s="61">
        <f>SUM(G174:N174)</f>
        <v>115151099781.7</v>
      </c>
      <c r="G174" s="62">
        <v>31905163882.48</v>
      </c>
      <c r="H174" s="11"/>
      <c r="I174" s="62">
        <v>61516406446.190002</v>
      </c>
      <c r="J174" s="11"/>
      <c r="K174" s="11"/>
      <c r="L174" s="62">
        <v>1036088451.6900001</v>
      </c>
      <c r="M174" s="62">
        <v>20693441001.34</v>
      </c>
      <c r="N174" s="11"/>
      <c r="O174" s="61">
        <f>SUM(P174:Q174)</f>
        <v>35018872808.029999</v>
      </c>
      <c r="P174" s="62">
        <v>2753768796.2099991</v>
      </c>
      <c r="Q174" s="62">
        <v>32265104011.82</v>
      </c>
      <c r="R174" s="61">
        <f>SUM(S174:Y174)</f>
        <v>3464624109244.1304</v>
      </c>
      <c r="S174" s="62">
        <v>1341958168584.1001</v>
      </c>
      <c r="T174" s="62">
        <v>841677741588.94995</v>
      </c>
      <c r="U174" s="62">
        <v>947887562313.31006</v>
      </c>
      <c r="V174" s="62">
        <v>2563472132784.2998</v>
      </c>
      <c r="W174" s="62">
        <v>33271712813.110001</v>
      </c>
      <c r="X174" s="62">
        <v>177907027909</v>
      </c>
      <c r="Y174" s="62">
        <v>-2441550236748.6401</v>
      </c>
      <c r="Z174" s="61">
        <f>SUM(AA174)</f>
        <v>0</v>
      </c>
      <c r="AA174" s="11"/>
      <c r="AB174" s="61">
        <f>SUM(AC174:AF174)</f>
        <v>64147264460.779999</v>
      </c>
      <c r="AC174" s="62">
        <v>5850000</v>
      </c>
      <c r="AD174" s="11"/>
      <c r="AE174" s="62">
        <v>9736886221.4000015</v>
      </c>
      <c r="AF174" s="62">
        <v>54404528239.379997</v>
      </c>
      <c r="AG174" s="61">
        <f>SUM(AH174)</f>
        <v>0</v>
      </c>
      <c r="AH174" s="62"/>
      <c r="AI174" s="60">
        <f>AJ174+AQ174+AT174</f>
        <v>81576043736</v>
      </c>
      <c r="AJ174" s="61">
        <f>SUM(AK174:AP174)</f>
        <v>81576043736</v>
      </c>
      <c r="AK174" s="62">
        <v>106482087</v>
      </c>
      <c r="AL174" s="11"/>
      <c r="AM174" s="11"/>
      <c r="AN174" s="62">
        <v>1669539905</v>
      </c>
      <c r="AO174" s="62">
        <v>64616884629</v>
      </c>
      <c r="AP174" s="62">
        <v>15183137115</v>
      </c>
      <c r="AQ174" s="61">
        <f>SUM(AR174:AS174)</f>
        <v>0</v>
      </c>
      <c r="AR174" s="11"/>
      <c r="AS174" s="11"/>
      <c r="AT174" s="61">
        <f>SUM(AU174)</f>
        <v>0</v>
      </c>
      <c r="AU174" s="11"/>
      <c r="AV174" s="60">
        <f>AW174+AZ174</f>
        <v>3597365302558.6001</v>
      </c>
      <c r="AW174" s="61">
        <f>SUM(AX174:AY174)</f>
        <v>3597365302558.6001</v>
      </c>
      <c r="AX174" s="62">
        <v>3597365302558.6001</v>
      </c>
      <c r="AY174" s="11"/>
      <c r="AZ174" s="61">
        <f>SUM(BA174)</f>
        <v>0</v>
      </c>
      <c r="BA174" s="11"/>
      <c r="BB174" s="63">
        <f>E174-(AI174+AV174)</f>
        <v>4.00390625E-2</v>
      </c>
    </row>
    <row r="175" spans="1:54" ht="30" x14ac:dyDescent="0.25">
      <c r="A175" s="58" t="s">
        <v>385</v>
      </c>
      <c r="B175" s="58" t="s">
        <v>386</v>
      </c>
      <c r="C175" s="59" t="s">
        <v>1152</v>
      </c>
      <c r="D175" s="59" t="s">
        <v>1199</v>
      </c>
      <c r="E175" s="60">
        <f>F175+O175+R175+Z175+AB175+AG175</f>
        <v>2760193578137.5703</v>
      </c>
      <c r="F175" s="61">
        <f>SUM(G175:N175)</f>
        <v>423858064725.59998</v>
      </c>
      <c r="G175" s="62">
        <v>271428248139.53003</v>
      </c>
      <c r="H175" s="11"/>
      <c r="I175" s="62">
        <v>103123252869.84</v>
      </c>
      <c r="J175" s="11"/>
      <c r="K175" s="11"/>
      <c r="L175" s="62">
        <v>10378639377.91</v>
      </c>
      <c r="M175" s="62">
        <v>38927924338.32</v>
      </c>
      <c r="N175" s="11"/>
      <c r="O175" s="61">
        <f>SUM(P175:Q175)</f>
        <v>68709253248.5</v>
      </c>
      <c r="P175" s="62">
        <v>48909062</v>
      </c>
      <c r="Q175" s="62">
        <v>68660344186.5</v>
      </c>
      <c r="R175" s="61">
        <f>SUM(S175:Y175)</f>
        <v>2242734856486.8003</v>
      </c>
      <c r="S175" s="62">
        <v>1054785789081</v>
      </c>
      <c r="T175" s="62">
        <v>653697490905.54004</v>
      </c>
      <c r="U175" s="62">
        <v>745821693568.19995</v>
      </c>
      <c r="V175" s="62">
        <v>788273686779.63</v>
      </c>
      <c r="W175" s="62">
        <v>67891291041.470001</v>
      </c>
      <c r="X175" s="62">
        <v>51926798918.360001</v>
      </c>
      <c r="Y175" s="62">
        <v>-1119661893807.3999</v>
      </c>
      <c r="Z175" s="61">
        <f>SUM(AA175)</f>
        <v>0</v>
      </c>
      <c r="AA175" s="11"/>
      <c r="AB175" s="61">
        <f>SUM(AC175:AF175)</f>
        <v>24891403676.669998</v>
      </c>
      <c r="AC175" s="11"/>
      <c r="AD175" s="62">
        <v>3348345000</v>
      </c>
      <c r="AE175" s="62">
        <v>1833447395.75</v>
      </c>
      <c r="AF175" s="62">
        <v>19709611280.919998</v>
      </c>
      <c r="AG175" s="61">
        <f>SUM(AH175)</f>
        <v>0</v>
      </c>
      <c r="AH175" s="62"/>
      <c r="AI175" s="60">
        <f>AJ175+AQ175+AT175</f>
        <v>48664792525.699997</v>
      </c>
      <c r="AJ175" s="61">
        <f>SUM(AK175:AP175)</f>
        <v>45242759647</v>
      </c>
      <c r="AK175" s="62">
        <v>40349191</v>
      </c>
      <c r="AL175" s="62">
        <v>161298946</v>
      </c>
      <c r="AM175" s="62">
        <v>855508220</v>
      </c>
      <c r="AN175" s="11"/>
      <c r="AO175" s="62">
        <v>19004747924</v>
      </c>
      <c r="AP175" s="62">
        <v>25180855366</v>
      </c>
      <c r="AQ175" s="61">
        <f>SUM(AR175:AS175)</f>
        <v>3422032878.6999998</v>
      </c>
      <c r="AR175" s="62">
        <v>3422032878.6999998</v>
      </c>
      <c r="AS175" s="11"/>
      <c r="AT175" s="61">
        <f>SUM(AU175)</f>
        <v>0</v>
      </c>
      <c r="AU175" s="11"/>
      <c r="AV175" s="60">
        <f>AW175+AZ175</f>
        <v>2711528785611.8896</v>
      </c>
      <c r="AW175" s="61">
        <f>SUM(AX175:AY175)</f>
        <v>2711528785611.8896</v>
      </c>
      <c r="AX175" s="62">
        <v>2711528785611.8896</v>
      </c>
      <c r="AY175" s="11"/>
      <c r="AZ175" s="61">
        <f>SUM(BA175)</f>
        <v>0</v>
      </c>
      <c r="BA175" s="11"/>
      <c r="BB175" s="63">
        <f>E175-(AI175+AV175)</f>
        <v>-1.953125E-2</v>
      </c>
    </row>
    <row r="176" spans="1:54" ht="30" x14ac:dyDescent="0.25">
      <c r="A176" s="58" t="s">
        <v>387</v>
      </c>
      <c r="B176" s="58" t="s">
        <v>388</v>
      </c>
      <c r="C176" s="59" t="s">
        <v>1150</v>
      </c>
      <c r="D176" s="59" t="s">
        <v>1200</v>
      </c>
      <c r="E176" s="60">
        <f>F176+O176+R176+Z176+AB176+AG176</f>
        <v>1669317458073.0442</v>
      </c>
      <c r="F176" s="61">
        <f>SUM(G176:N176)</f>
        <v>92162151132.41391</v>
      </c>
      <c r="G176" s="62">
        <v>60304029823</v>
      </c>
      <c r="H176" s="11"/>
      <c r="I176" s="62">
        <v>12816346725.1</v>
      </c>
      <c r="J176" s="11"/>
      <c r="K176" s="11"/>
      <c r="L176" s="62">
        <v>1349691298.5139</v>
      </c>
      <c r="M176" s="62">
        <v>17692083285.799999</v>
      </c>
      <c r="N176" s="11"/>
      <c r="O176" s="61">
        <f>SUM(P176:Q176)</f>
        <v>45545140131.629997</v>
      </c>
      <c r="P176" s="11"/>
      <c r="Q176" s="62">
        <v>45545140131.629997</v>
      </c>
      <c r="R176" s="61">
        <f>SUM(S176:Y176)</f>
        <v>1519825011186.2102</v>
      </c>
      <c r="S176" s="62">
        <v>161701169862.70999</v>
      </c>
      <c r="T176" s="62">
        <v>413011596438.03003</v>
      </c>
      <c r="U176" s="62">
        <v>681244215655.25</v>
      </c>
      <c r="V176" s="62">
        <v>1279665231393.2</v>
      </c>
      <c r="W176" s="62">
        <v>3771425445.4299998</v>
      </c>
      <c r="X176" s="62">
        <v>12960631082.790001</v>
      </c>
      <c r="Y176" s="62">
        <v>-1032529258691.2</v>
      </c>
      <c r="Z176" s="61">
        <f>SUM(AA176)</f>
        <v>0</v>
      </c>
      <c r="AA176" s="11"/>
      <c r="AB176" s="61">
        <f>SUM(AC176:AF176)</f>
        <v>11785155622.789999</v>
      </c>
      <c r="AC176" s="62">
        <v>10224222</v>
      </c>
      <c r="AD176" s="11"/>
      <c r="AE176" s="62">
        <v>42053159.989999771</v>
      </c>
      <c r="AF176" s="62">
        <v>11732878240.799999</v>
      </c>
      <c r="AG176" s="61">
        <f>SUM(AH176)</f>
        <v>0</v>
      </c>
      <c r="AH176" s="62"/>
      <c r="AI176" s="60">
        <f>AJ176+AQ176+AT176</f>
        <v>14252479578.34</v>
      </c>
      <c r="AJ176" s="61">
        <f>SUM(AK176:AP176)</f>
        <v>14252479578.34</v>
      </c>
      <c r="AK176" s="11"/>
      <c r="AL176" s="11"/>
      <c r="AM176" s="11"/>
      <c r="AN176" s="62">
        <v>163774962</v>
      </c>
      <c r="AO176" s="62">
        <v>582159060</v>
      </c>
      <c r="AP176" s="62">
        <v>13506545556.34</v>
      </c>
      <c r="AQ176" s="61">
        <f>SUM(AR176:AS176)</f>
        <v>0</v>
      </c>
      <c r="AR176" s="11"/>
      <c r="AS176" s="11"/>
      <c r="AT176" s="61">
        <f>SUM(AU176)</f>
        <v>0</v>
      </c>
      <c r="AU176" s="11"/>
      <c r="AV176" s="60">
        <f>AW176+AZ176</f>
        <v>1655064978494.8</v>
      </c>
      <c r="AW176" s="61">
        <f>SUM(AX176:AY176)</f>
        <v>1655064978494.8</v>
      </c>
      <c r="AX176" s="62">
        <v>1655064978494.8</v>
      </c>
      <c r="AY176" s="11"/>
      <c r="AZ176" s="61">
        <f>SUM(BA176)</f>
        <v>0</v>
      </c>
      <c r="BA176" s="11"/>
      <c r="BB176" s="63">
        <f>E176-(AI176+AV176)</f>
        <v>-9.5947265625E-2</v>
      </c>
    </row>
    <row r="177" spans="1:54" ht="45" x14ac:dyDescent="0.25">
      <c r="A177" s="58" t="s">
        <v>389</v>
      </c>
      <c r="B177" s="58" t="s">
        <v>390</v>
      </c>
      <c r="C177" s="59" t="s">
        <v>1150</v>
      </c>
      <c r="D177" s="59" t="s">
        <v>1200</v>
      </c>
      <c r="E177" s="60">
        <f>F177+O177+R177+Z177+AB177+AG177</f>
        <v>3581789720075.6196</v>
      </c>
      <c r="F177" s="61">
        <f>SUM(G177:N177)</f>
        <v>389243323655.96979</v>
      </c>
      <c r="G177" s="62">
        <v>124449326504</v>
      </c>
      <c r="H177" s="11"/>
      <c r="I177" s="62">
        <v>221945810822.37997</v>
      </c>
      <c r="J177" s="11"/>
      <c r="K177" s="11"/>
      <c r="L177" s="62">
        <v>942712277.78999996</v>
      </c>
      <c r="M177" s="62">
        <v>41905474051.799805</v>
      </c>
      <c r="N177" s="11"/>
      <c r="O177" s="61">
        <f>SUM(P177:Q177)</f>
        <v>44826076448</v>
      </c>
      <c r="P177" s="11"/>
      <c r="Q177" s="62">
        <v>44826076448</v>
      </c>
      <c r="R177" s="61">
        <f>SUM(S177:Y177)</f>
        <v>3010145356597.71</v>
      </c>
      <c r="S177" s="62">
        <v>636732305644</v>
      </c>
      <c r="T177" s="62">
        <v>1002219256521.3</v>
      </c>
      <c r="U177" s="62">
        <v>1574765416727.8</v>
      </c>
      <c r="V177" s="62">
        <v>1074307982211.6</v>
      </c>
      <c r="W177" s="62">
        <v>215050140095.63</v>
      </c>
      <c r="X177" s="62">
        <v>119065450050</v>
      </c>
      <c r="Y177" s="62">
        <v>-1611995194652.6201</v>
      </c>
      <c r="Z177" s="61">
        <f>SUM(AA177)</f>
        <v>0</v>
      </c>
      <c r="AA177" s="11"/>
      <c r="AB177" s="61">
        <f>SUM(AC177:AF177)</f>
        <v>137574963373.94</v>
      </c>
      <c r="AC177" s="62">
        <v>11855651475.84</v>
      </c>
      <c r="AD177" s="62">
        <v>53999373530</v>
      </c>
      <c r="AE177" s="62">
        <v>875420640</v>
      </c>
      <c r="AF177" s="62">
        <v>70844517728.100006</v>
      </c>
      <c r="AG177" s="61">
        <f>SUM(AH177)</f>
        <v>0</v>
      </c>
      <c r="AH177" s="62"/>
      <c r="AI177" s="60">
        <f>AJ177+AQ177+AT177</f>
        <v>12692117297.33</v>
      </c>
      <c r="AJ177" s="61">
        <f>SUM(AK177:AP177)</f>
        <v>12692117297.33</v>
      </c>
      <c r="AK177" s="62">
        <v>792227</v>
      </c>
      <c r="AL177" s="11"/>
      <c r="AM177" s="11"/>
      <c r="AN177" s="62">
        <v>3564574921.3299999</v>
      </c>
      <c r="AO177" s="62">
        <v>8551367209</v>
      </c>
      <c r="AP177" s="62">
        <v>575382940</v>
      </c>
      <c r="AQ177" s="61">
        <f>SUM(AR177:AS177)</f>
        <v>0</v>
      </c>
      <c r="AR177" s="11"/>
      <c r="AS177" s="11"/>
      <c r="AT177" s="61">
        <f>SUM(AU177)</f>
        <v>0</v>
      </c>
      <c r="AU177" s="11"/>
      <c r="AV177" s="60">
        <f>AW177+AZ177</f>
        <v>3569097602778.3999</v>
      </c>
      <c r="AW177" s="61">
        <f>SUM(AX177:AY177)</f>
        <v>3569097602778.3999</v>
      </c>
      <c r="AX177" s="62">
        <v>3569097602778.3999</v>
      </c>
      <c r="AY177" s="11"/>
      <c r="AZ177" s="61">
        <f>SUM(BA177)</f>
        <v>0</v>
      </c>
      <c r="BA177" s="11"/>
      <c r="BB177" s="63">
        <f>E177-(AI177+AV177)</f>
        <v>-0.1103515625</v>
      </c>
    </row>
    <row r="178" spans="1:54" ht="45" x14ac:dyDescent="0.25">
      <c r="A178" s="58" t="s">
        <v>391</v>
      </c>
      <c r="B178" s="58" t="s">
        <v>392</v>
      </c>
      <c r="C178" s="59" t="s">
        <v>1150</v>
      </c>
      <c r="D178" s="59" t="s">
        <v>1199</v>
      </c>
      <c r="E178" s="60">
        <f>F178+O178+R178+Z178+AB178+AG178</f>
        <v>2523941332186.8701</v>
      </c>
      <c r="F178" s="61">
        <f>SUM(G178:N178)</f>
        <v>146400679005.39999</v>
      </c>
      <c r="G178" s="62">
        <v>22308402266.049999</v>
      </c>
      <c r="H178" s="11"/>
      <c r="I178" s="62">
        <v>18543059450.709999</v>
      </c>
      <c r="J178" s="11"/>
      <c r="K178" s="11"/>
      <c r="L178" s="62">
        <v>210737179.47999999</v>
      </c>
      <c r="M178" s="62">
        <v>105338480109.16</v>
      </c>
      <c r="N178" s="11"/>
      <c r="O178" s="61">
        <f>SUM(P178:Q178)</f>
        <v>0</v>
      </c>
      <c r="P178" s="11"/>
      <c r="Q178" s="11"/>
      <c r="R178" s="61">
        <f>SUM(S178:Y178)</f>
        <v>2300029350805.25</v>
      </c>
      <c r="S178" s="62">
        <v>160320918503.81</v>
      </c>
      <c r="T178" s="62">
        <v>620424142416.79004</v>
      </c>
      <c r="U178" s="62">
        <v>933324404295.31995</v>
      </c>
      <c r="V178" s="62">
        <v>1711072326333</v>
      </c>
      <c r="W178" s="62">
        <v>50064920470.230003</v>
      </c>
      <c r="X178" s="62">
        <v>48910641757</v>
      </c>
      <c r="Y178" s="62">
        <v>-1224088002970.8999</v>
      </c>
      <c r="Z178" s="61">
        <f>SUM(AA178)</f>
        <v>0</v>
      </c>
      <c r="AA178" s="11"/>
      <c r="AB178" s="61">
        <f>SUM(AC178:AF178)</f>
        <v>77511302376.220001</v>
      </c>
      <c r="AC178" s="11"/>
      <c r="AD178" s="11"/>
      <c r="AE178" s="62">
        <v>5704640682.9899998</v>
      </c>
      <c r="AF178" s="62">
        <v>71806661693.229996</v>
      </c>
      <c r="AG178" s="61">
        <f>SUM(AH178)</f>
        <v>0</v>
      </c>
      <c r="AH178" s="62"/>
      <c r="AI178" s="60">
        <f>AJ178+AQ178+AT178</f>
        <v>273869036805.5</v>
      </c>
      <c r="AJ178" s="61">
        <f>SUM(AK178:AP178)</f>
        <v>273869036805.5</v>
      </c>
      <c r="AK178" s="11"/>
      <c r="AL178" s="11"/>
      <c r="AM178" s="11"/>
      <c r="AN178" s="62">
        <v>16756693.6</v>
      </c>
      <c r="AO178" s="62">
        <v>269343142828.89999</v>
      </c>
      <c r="AP178" s="62">
        <v>4509137283</v>
      </c>
      <c r="AQ178" s="61">
        <f>SUM(AR178:AS178)</f>
        <v>0</v>
      </c>
      <c r="AR178" s="11"/>
      <c r="AS178" s="11"/>
      <c r="AT178" s="61">
        <f>SUM(AU178)</f>
        <v>0</v>
      </c>
      <c r="AU178" s="11"/>
      <c r="AV178" s="60">
        <f>AW178+AZ178</f>
        <v>2279203350572.3999</v>
      </c>
      <c r="AW178" s="61">
        <f>SUM(AX178:AY178)</f>
        <v>2279203350572.3999</v>
      </c>
      <c r="AX178" s="62">
        <v>2279203350572.3999</v>
      </c>
      <c r="AY178" s="11"/>
      <c r="AZ178" s="61">
        <f>SUM(BA178)</f>
        <v>0</v>
      </c>
      <c r="BA178" s="11"/>
      <c r="BB178" s="63">
        <f>E178-(AI178+AV178)</f>
        <v>-29131055191.029785</v>
      </c>
    </row>
    <row r="179" spans="1:54" ht="45" x14ac:dyDescent="0.25">
      <c r="A179" s="58" t="s">
        <v>393</v>
      </c>
      <c r="B179" s="58" t="s">
        <v>1163</v>
      </c>
      <c r="C179" s="59" t="s">
        <v>1152</v>
      </c>
      <c r="D179" s="59" t="s">
        <v>1151</v>
      </c>
      <c r="E179" s="60">
        <f>F179+O179+R179+Z179+AB179+AG179</f>
        <v>37222304291653.227</v>
      </c>
      <c r="F179" s="61">
        <f>SUM(G179:N179)</f>
        <v>3316755368542.4902</v>
      </c>
      <c r="G179" s="62">
        <v>864937343735.87</v>
      </c>
      <c r="H179" s="11"/>
      <c r="I179" s="62">
        <v>1934079311044.4299</v>
      </c>
      <c r="J179" s="11"/>
      <c r="K179" s="11"/>
      <c r="L179" s="62">
        <v>6144929018.1599998</v>
      </c>
      <c r="M179" s="62">
        <v>511593784744.03003</v>
      </c>
      <c r="N179" s="11"/>
      <c r="O179" s="61">
        <f>SUM(P179:Q179)</f>
        <v>6424346793977.3496</v>
      </c>
      <c r="P179" s="11"/>
      <c r="Q179" s="62">
        <v>6424346793977.3496</v>
      </c>
      <c r="R179" s="61">
        <f>SUM(S179:Y179)</f>
        <v>25972626841373.758</v>
      </c>
      <c r="S179" s="62">
        <v>13483227890359</v>
      </c>
      <c r="T179" s="62">
        <v>6808241676514</v>
      </c>
      <c r="U179" s="62">
        <v>7563815353072</v>
      </c>
      <c r="V179" s="62">
        <v>10192168636636</v>
      </c>
      <c r="W179" s="62">
        <v>1365494887464</v>
      </c>
      <c r="X179" s="62">
        <v>737058609225</v>
      </c>
      <c r="Y179" s="62">
        <v>-14177380211896.24</v>
      </c>
      <c r="Z179" s="61">
        <f>SUM(AA179)</f>
        <v>0</v>
      </c>
      <c r="AA179" s="11"/>
      <c r="AB179" s="61">
        <f>SUM(AC179:AF179)</f>
        <v>1508575287759.6301</v>
      </c>
      <c r="AC179" s="11"/>
      <c r="AD179" s="62">
        <v>96104229831.089996</v>
      </c>
      <c r="AE179" s="62">
        <v>7656505168.25</v>
      </c>
      <c r="AF179" s="62">
        <v>1404814552760.29</v>
      </c>
      <c r="AG179" s="61">
        <f>SUM(AH179)</f>
        <v>0</v>
      </c>
      <c r="AH179" s="62"/>
      <c r="AI179" s="60">
        <f>AJ179+AQ179+AT179</f>
        <v>824663799218.44995</v>
      </c>
      <c r="AJ179" s="61">
        <f>SUM(AK179:AP179)</f>
        <v>824663799218.44995</v>
      </c>
      <c r="AK179" s="62">
        <v>249993159</v>
      </c>
      <c r="AL179" s="11"/>
      <c r="AM179" s="11"/>
      <c r="AN179" s="62">
        <v>37083532402.449997</v>
      </c>
      <c r="AO179" s="62">
        <v>199503881707</v>
      </c>
      <c r="AP179" s="62">
        <v>587826391950</v>
      </c>
      <c r="AQ179" s="61">
        <f>SUM(AR179:AS179)</f>
        <v>0</v>
      </c>
      <c r="AR179" s="11"/>
      <c r="AS179" s="11"/>
      <c r="AT179" s="61">
        <f>SUM(AU179)</f>
        <v>0</v>
      </c>
      <c r="AU179" s="11"/>
      <c r="AV179" s="60">
        <f>AW179+AZ179</f>
        <v>36397640492434.781</v>
      </c>
      <c r="AW179" s="61">
        <f>SUM(AX179:AY179)</f>
        <v>36397640492434.781</v>
      </c>
      <c r="AX179" s="62">
        <v>36397640492434.781</v>
      </c>
      <c r="AY179" s="11"/>
      <c r="AZ179" s="61">
        <f>SUM(BA179)</f>
        <v>0</v>
      </c>
      <c r="BA179" s="11"/>
      <c r="BB179" s="63">
        <f>E179-(AI179+AV179)</f>
        <v>0</v>
      </c>
    </row>
    <row r="180" spans="1:54" ht="45" x14ac:dyDescent="0.25">
      <c r="A180" s="58" t="s">
        <v>394</v>
      </c>
      <c r="B180" s="58" t="s">
        <v>395</v>
      </c>
      <c r="C180" s="59" t="s">
        <v>1152</v>
      </c>
      <c r="D180" s="59" t="s">
        <v>1151</v>
      </c>
      <c r="E180" s="60">
        <f>F180+O180+R180+Z180+AB180+AG180</f>
        <v>4528919724975.6201</v>
      </c>
      <c r="F180" s="61">
        <f>SUM(G180:N180)</f>
        <v>113125935584.59</v>
      </c>
      <c r="G180" s="62">
        <v>41456434706</v>
      </c>
      <c r="H180" s="11"/>
      <c r="I180" s="62">
        <v>43302191312.590004</v>
      </c>
      <c r="J180" s="11"/>
      <c r="K180" s="11"/>
      <c r="L180" s="62">
        <v>584510330</v>
      </c>
      <c r="M180" s="62">
        <v>27782799236</v>
      </c>
      <c r="N180" s="11"/>
      <c r="O180" s="61">
        <f>SUM(P180:Q180)</f>
        <v>121502303921.08</v>
      </c>
      <c r="P180" s="62">
        <v>804906237</v>
      </c>
      <c r="Q180" s="62">
        <v>120697397684.08</v>
      </c>
      <c r="R180" s="61">
        <f>SUM(S180:Y180)</f>
        <v>4292426640230.9502</v>
      </c>
      <c r="S180" s="62">
        <v>1186013045527</v>
      </c>
      <c r="T180" s="62">
        <v>636393380496</v>
      </c>
      <c r="U180" s="62">
        <v>1607229462198</v>
      </c>
      <c r="V180" s="62">
        <v>3296033827917.9502</v>
      </c>
      <c r="W180" s="62">
        <v>106888905810</v>
      </c>
      <c r="X180" s="62">
        <v>8531604673</v>
      </c>
      <c r="Y180" s="62">
        <v>-2548663586391</v>
      </c>
      <c r="Z180" s="61">
        <f>SUM(AA180)</f>
        <v>0</v>
      </c>
      <c r="AA180" s="11"/>
      <c r="AB180" s="61">
        <f>SUM(AC180:AF180)</f>
        <v>1864845239</v>
      </c>
      <c r="AC180" s="62">
        <v>106314474</v>
      </c>
      <c r="AD180" s="11"/>
      <c r="AE180" s="62">
        <v>1030661240</v>
      </c>
      <c r="AF180" s="62">
        <v>727869525</v>
      </c>
      <c r="AG180" s="61">
        <f>SUM(AH180)</f>
        <v>0</v>
      </c>
      <c r="AH180" s="62"/>
      <c r="AI180" s="60">
        <f>AJ180+AQ180+AT180</f>
        <v>21558235704.630001</v>
      </c>
      <c r="AJ180" s="61">
        <f>SUM(AK180:AP180)</f>
        <v>21558235704.630001</v>
      </c>
      <c r="AK180" s="62">
        <v>73382316</v>
      </c>
      <c r="AL180" s="11"/>
      <c r="AM180" s="11"/>
      <c r="AN180" s="62">
        <v>2594368466.9299998</v>
      </c>
      <c r="AO180" s="62">
        <v>18890484921.700001</v>
      </c>
      <c r="AP180" s="11"/>
      <c r="AQ180" s="61">
        <f>SUM(AR180:AS180)</f>
        <v>0</v>
      </c>
      <c r="AR180" s="11"/>
      <c r="AS180" s="11"/>
      <c r="AT180" s="61">
        <f>SUM(AU180)</f>
        <v>0</v>
      </c>
      <c r="AU180" s="11"/>
      <c r="AV180" s="60">
        <f>AW180+AZ180</f>
        <v>4507361489270.9902</v>
      </c>
      <c r="AW180" s="61">
        <f>SUM(AX180:AY180)</f>
        <v>4507361489270.9902</v>
      </c>
      <c r="AX180" s="62">
        <v>4507361489270.9902</v>
      </c>
      <c r="AY180" s="11"/>
      <c r="AZ180" s="61">
        <f>SUM(BA180)</f>
        <v>0</v>
      </c>
      <c r="BA180" s="11"/>
      <c r="BB180" s="63">
        <f>E180-(AI180+AV180)</f>
        <v>0</v>
      </c>
    </row>
    <row r="181" spans="1:54" ht="45" x14ac:dyDescent="0.25">
      <c r="A181" s="58" t="s">
        <v>396</v>
      </c>
      <c r="B181" s="58" t="s">
        <v>397</v>
      </c>
      <c r="C181" s="59" t="s">
        <v>1152</v>
      </c>
      <c r="D181" s="59" t="s">
        <v>1199</v>
      </c>
      <c r="E181" s="60">
        <f>F181+O181+R181+Z181+AB181+AG181</f>
        <v>6540515839032.7617</v>
      </c>
      <c r="F181" s="61">
        <f>SUM(G181:N181)</f>
        <v>451579646524.58002</v>
      </c>
      <c r="G181" s="62">
        <v>294967226249</v>
      </c>
      <c r="H181" s="11"/>
      <c r="I181" s="62">
        <v>99274147720.710007</v>
      </c>
      <c r="J181" s="11"/>
      <c r="K181" s="11"/>
      <c r="L181" s="62">
        <v>56021004.170000002</v>
      </c>
      <c r="M181" s="62">
        <v>57282251550.699997</v>
      </c>
      <c r="N181" s="11"/>
      <c r="O181" s="61">
        <f>SUM(P181:Q181)</f>
        <v>378448112639.32001</v>
      </c>
      <c r="P181" s="62">
        <v>6214574680</v>
      </c>
      <c r="Q181" s="62">
        <v>372233537959.32001</v>
      </c>
      <c r="R181" s="61">
        <f>SUM(S181:Y181)</f>
        <v>5595686489376.8613</v>
      </c>
      <c r="S181" s="62">
        <v>3166862869332</v>
      </c>
      <c r="T181" s="62">
        <v>1101282188525.8</v>
      </c>
      <c r="U181" s="62">
        <v>1744975379109.1001</v>
      </c>
      <c r="V181" s="62">
        <v>2535440492117</v>
      </c>
      <c r="W181" s="62">
        <v>106398762560.86</v>
      </c>
      <c r="X181" s="62">
        <v>39048500214</v>
      </c>
      <c r="Y181" s="62">
        <v>-3098321702481.8999</v>
      </c>
      <c r="Z181" s="61">
        <f>SUM(AA181)</f>
        <v>0</v>
      </c>
      <c r="AA181" s="11"/>
      <c r="AB181" s="61">
        <f>SUM(AC181:AF181)</f>
        <v>114801590492</v>
      </c>
      <c r="AC181" s="11"/>
      <c r="AD181" s="62">
        <v>61877241715</v>
      </c>
      <c r="AE181" s="62">
        <v>146262772</v>
      </c>
      <c r="AF181" s="62">
        <v>52778086005.000008</v>
      </c>
      <c r="AG181" s="61">
        <f>SUM(AH181)</f>
        <v>0</v>
      </c>
      <c r="AH181" s="62"/>
      <c r="AI181" s="60">
        <f>AJ181+AQ181+AT181</f>
        <v>53745484966</v>
      </c>
      <c r="AJ181" s="61">
        <f>SUM(AK181:AP181)</f>
        <v>53745484966</v>
      </c>
      <c r="AK181" s="62">
        <v>524042513</v>
      </c>
      <c r="AL181" s="11"/>
      <c r="AM181" s="62">
        <v>11500000000</v>
      </c>
      <c r="AN181" s="62">
        <v>453131465</v>
      </c>
      <c r="AO181" s="62">
        <v>37883296200</v>
      </c>
      <c r="AP181" s="62">
        <v>3385014788</v>
      </c>
      <c r="AQ181" s="61">
        <f>SUM(AR181:AS181)</f>
        <v>0</v>
      </c>
      <c r="AR181" s="11"/>
      <c r="AS181" s="11"/>
      <c r="AT181" s="61">
        <f>SUM(AU181)</f>
        <v>0</v>
      </c>
      <c r="AU181" s="11"/>
      <c r="AV181" s="60">
        <f>AW181+AZ181</f>
        <v>6486770354066.7002</v>
      </c>
      <c r="AW181" s="61">
        <f>SUM(AX181:AY181)</f>
        <v>6486770354066.7002</v>
      </c>
      <c r="AX181" s="62">
        <v>6486770354066.7002</v>
      </c>
      <c r="AY181" s="11"/>
      <c r="AZ181" s="61">
        <f>SUM(BA181)</f>
        <v>0</v>
      </c>
      <c r="BA181" s="11"/>
      <c r="BB181" s="63">
        <f>E181-(AI181+AV181)</f>
        <v>6.15234375E-2</v>
      </c>
    </row>
    <row r="182" spans="1:54" ht="30" x14ac:dyDescent="0.25">
      <c r="A182" s="58" t="s">
        <v>398</v>
      </c>
      <c r="B182" s="58" t="s">
        <v>399</v>
      </c>
      <c r="C182" s="59" t="s">
        <v>1152</v>
      </c>
      <c r="D182" s="59" t="s">
        <v>1200</v>
      </c>
      <c r="E182" s="60">
        <f>F182+O182+R182+Z182+AB182+AG182</f>
        <v>2909762489944.79</v>
      </c>
      <c r="F182" s="61">
        <f>SUM(G182:N182)</f>
        <v>274669532707.69</v>
      </c>
      <c r="G182" s="62">
        <v>174931063507.13</v>
      </c>
      <c r="H182" s="62">
        <v>5760000</v>
      </c>
      <c r="I182" s="62">
        <v>75238071908.429993</v>
      </c>
      <c r="J182" s="11"/>
      <c r="K182" s="11"/>
      <c r="L182" s="62">
        <v>181201121.16999999</v>
      </c>
      <c r="M182" s="62">
        <v>24313436170.959999</v>
      </c>
      <c r="N182" s="11"/>
      <c r="O182" s="61">
        <f>SUM(P182:Q182)</f>
        <v>131804754084.72</v>
      </c>
      <c r="P182" s="11"/>
      <c r="Q182" s="62">
        <v>131804754084.72</v>
      </c>
      <c r="R182" s="61">
        <f>SUM(S182:Y182)</f>
        <v>2490917003967.75</v>
      </c>
      <c r="S182" s="62">
        <v>818393379023.5</v>
      </c>
      <c r="T182" s="62">
        <v>601280050315.22998</v>
      </c>
      <c r="U182" s="62">
        <v>1020707941910.9</v>
      </c>
      <c r="V182" s="62">
        <v>1199099022918.1599</v>
      </c>
      <c r="W182" s="62">
        <v>102604586453.46001</v>
      </c>
      <c r="X182" s="62">
        <v>45242147003</v>
      </c>
      <c r="Y182" s="62">
        <v>-1296410123656.5</v>
      </c>
      <c r="Z182" s="61">
        <f>SUM(AA182)</f>
        <v>0</v>
      </c>
      <c r="AA182" s="11"/>
      <c r="AB182" s="61">
        <f>SUM(AC182:AF182)</f>
        <v>12371199184.630001</v>
      </c>
      <c r="AC182" s="62">
        <v>498715497</v>
      </c>
      <c r="AD182" s="62">
        <v>984720650.88</v>
      </c>
      <c r="AE182" s="62">
        <v>1690163644.21</v>
      </c>
      <c r="AF182" s="62">
        <v>9197599392.5400009</v>
      </c>
      <c r="AG182" s="61">
        <f>SUM(AH182)</f>
        <v>0</v>
      </c>
      <c r="AH182" s="62"/>
      <c r="AI182" s="60">
        <f>AJ182+AQ182+AT182</f>
        <v>65237751266.339996</v>
      </c>
      <c r="AJ182" s="61">
        <f>SUM(AK182:AP182)</f>
        <v>65237751266.339996</v>
      </c>
      <c r="AK182" s="62">
        <v>35148584</v>
      </c>
      <c r="AL182" s="11"/>
      <c r="AM182" s="11"/>
      <c r="AN182" s="62">
        <v>2231602118.3400002</v>
      </c>
      <c r="AO182" s="62">
        <v>62716472209</v>
      </c>
      <c r="AP182" s="62">
        <v>254528355</v>
      </c>
      <c r="AQ182" s="61">
        <f>SUM(AR182:AS182)</f>
        <v>0</v>
      </c>
      <c r="AR182" s="11"/>
      <c r="AS182" s="11"/>
      <c r="AT182" s="61">
        <f>SUM(AU182)</f>
        <v>0</v>
      </c>
      <c r="AU182" s="11"/>
      <c r="AV182" s="60">
        <f>AW182+AZ182</f>
        <v>2844524738678.4399</v>
      </c>
      <c r="AW182" s="61">
        <f>SUM(AX182:AY182)</f>
        <v>2844524738678.4399</v>
      </c>
      <c r="AX182" s="62">
        <v>2844524738678.4399</v>
      </c>
      <c r="AY182" s="11"/>
      <c r="AZ182" s="61">
        <f>SUM(BA182)</f>
        <v>0</v>
      </c>
      <c r="BA182" s="11"/>
      <c r="BB182" s="63">
        <f>E182-(AI182+AV182)</f>
        <v>1.025390625E-2</v>
      </c>
    </row>
    <row r="183" spans="1:54" ht="30" x14ac:dyDescent="0.25">
      <c r="A183" s="58" t="s">
        <v>400</v>
      </c>
      <c r="B183" s="58" t="s">
        <v>401</v>
      </c>
      <c r="C183" s="59" t="s">
        <v>1152</v>
      </c>
      <c r="D183" s="59" t="s">
        <v>1151</v>
      </c>
      <c r="E183" s="60">
        <f>F183+O183+R183+Z183+AB183+AG183</f>
        <v>3382901824152.5596</v>
      </c>
      <c r="F183" s="61">
        <f>SUM(G183:N183)</f>
        <v>165663588241.56998</v>
      </c>
      <c r="G183" s="62">
        <v>112763136863</v>
      </c>
      <c r="H183" s="11"/>
      <c r="I183" s="62">
        <v>33991493681.039993</v>
      </c>
      <c r="J183" s="11"/>
      <c r="K183" s="11"/>
      <c r="L183" s="11"/>
      <c r="M183" s="62">
        <v>18908957697.529999</v>
      </c>
      <c r="N183" s="11"/>
      <c r="O183" s="61">
        <f>SUM(P183:Q183)</f>
        <v>130730041070.33</v>
      </c>
      <c r="P183" s="11"/>
      <c r="Q183" s="62">
        <v>130730041070.33</v>
      </c>
      <c r="R183" s="61">
        <f>SUM(S183:Y183)</f>
        <v>3011714055087.9297</v>
      </c>
      <c r="S183" s="62">
        <v>680828956756</v>
      </c>
      <c r="T183" s="62">
        <v>644846564084.51001</v>
      </c>
      <c r="U183" s="62">
        <v>1252117457431.1699</v>
      </c>
      <c r="V183" s="62">
        <v>2070952816040.95</v>
      </c>
      <c r="W183" s="62">
        <v>96741691984.200012</v>
      </c>
      <c r="X183" s="11"/>
      <c r="Y183" s="62">
        <v>-1733773431208.9001</v>
      </c>
      <c r="Z183" s="61">
        <f>SUM(AA183)</f>
        <v>0</v>
      </c>
      <c r="AA183" s="11"/>
      <c r="AB183" s="61">
        <f>SUM(AC183:AF183)</f>
        <v>74794139752.729996</v>
      </c>
      <c r="AC183" s="11"/>
      <c r="AD183" s="11"/>
      <c r="AE183" s="62">
        <v>4627582060.0600004</v>
      </c>
      <c r="AF183" s="62">
        <v>70166557692.669998</v>
      </c>
      <c r="AG183" s="61">
        <f>SUM(AH183)</f>
        <v>0</v>
      </c>
      <c r="AH183" s="62"/>
      <c r="AI183" s="60">
        <f>AJ183+AQ183+AT183</f>
        <v>27802849357.110001</v>
      </c>
      <c r="AJ183" s="61">
        <f>SUM(AK183:AP183)</f>
        <v>27802849357.110001</v>
      </c>
      <c r="AK183" s="62">
        <v>469104374</v>
      </c>
      <c r="AL183" s="11"/>
      <c r="AM183" s="11"/>
      <c r="AN183" s="62">
        <v>1774518968.45</v>
      </c>
      <c r="AO183" s="11"/>
      <c r="AP183" s="62">
        <v>25559226014.66</v>
      </c>
      <c r="AQ183" s="61">
        <f>SUM(AR183:AS183)</f>
        <v>0</v>
      </c>
      <c r="AR183" s="11"/>
      <c r="AS183" s="11"/>
      <c r="AT183" s="61">
        <f>SUM(AU183)</f>
        <v>0</v>
      </c>
      <c r="AU183" s="11"/>
      <c r="AV183" s="60">
        <f>AW183+AZ183</f>
        <v>6765803648305.1201</v>
      </c>
      <c r="AW183" s="61">
        <f>SUM(AX183:AY183)</f>
        <v>6765803648305.1201</v>
      </c>
      <c r="AX183" s="62">
        <v>6765803648305.1201</v>
      </c>
      <c r="AY183" s="11"/>
      <c r="AZ183" s="61">
        <f>SUM(BA183)</f>
        <v>0</v>
      </c>
      <c r="BA183" s="11"/>
      <c r="BB183" s="63">
        <f>E183-(AI183+AV183)</f>
        <v>-3410704673509.6709</v>
      </c>
    </row>
    <row r="184" spans="1:54" ht="30" x14ac:dyDescent="0.25">
      <c r="A184" s="58" t="s">
        <v>402</v>
      </c>
      <c r="B184" s="58" t="s">
        <v>403</v>
      </c>
      <c r="C184" s="59" t="s">
        <v>1152</v>
      </c>
      <c r="D184" s="59" t="s">
        <v>1199</v>
      </c>
      <c r="E184" s="60">
        <f>F184+O184+R184+Z184+AB184+AG184</f>
        <v>4227690989735.0107</v>
      </c>
      <c r="F184" s="61">
        <f>SUM(G184:N184)</f>
        <v>252432723377.02231</v>
      </c>
      <c r="G184" s="62">
        <v>133846219768.004</v>
      </c>
      <c r="H184" s="11"/>
      <c r="I184" s="62">
        <v>59555867762.536011</v>
      </c>
      <c r="J184" s="11"/>
      <c r="K184" s="11"/>
      <c r="L184" s="62">
        <v>3335158.8223000001</v>
      </c>
      <c r="M184" s="62">
        <v>59027300687.660004</v>
      </c>
      <c r="N184" s="11"/>
      <c r="O184" s="61">
        <f>SUM(P184:Q184)</f>
        <v>320268449803.65002</v>
      </c>
      <c r="P184" s="62">
        <v>4000000000</v>
      </c>
      <c r="Q184" s="62">
        <v>316268449803.65002</v>
      </c>
      <c r="R184" s="61">
        <f>SUM(S184:Y184)</f>
        <v>3565710529614.6582</v>
      </c>
      <c r="S184" s="62">
        <v>1026921897113.6</v>
      </c>
      <c r="T184" s="62">
        <v>737497003465.85999</v>
      </c>
      <c r="U184" s="62">
        <v>1333589976640.8</v>
      </c>
      <c r="V184" s="62">
        <v>1888381444818.8</v>
      </c>
      <c r="W184" s="62">
        <v>116781470548.47</v>
      </c>
      <c r="X184" s="62">
        <v>17052272188</v>
      </c>
      <c r="Y184" s="62">
        <v>-1554513535160.8711</v>
      </c>
      <c r="Z184" s="61">
        <f>SUM(AA184)</f>
        <v>0</v>
      </c>
      <c r="AA184" s="11"/>
      <c r="AB184" s="61">
        <f>SUM(AC184:AF184)</f>
        <v>89279286939.680008</v>
      </c>
      <c r="AC184" s="11"/>
      <c r="AD184" s="62">
        <v>4356495110.0900002</v>
      </c>
      <c r="AE184" s="62">
        <v>8937789051.3999996</v>
      </c>
      <c r="AF184" s="62">
        <v>75985002778.190002</v>
      </c>
      <c r="AG184" s="61">
        <f>SUM(AH184)</f>
        <v>0</v>
      </c>
      <c r="AH184" s="62"/>
      <c r="AI184" s="60">
        <f>AJ184+AQ184+AT184</f>
        <v>31048552796.160202</v>
      </c>
      <c r="AJ184" s="61">
        <f>SUM(AK184:AP184)</f>
        <v>31048552796.160202</v>
      </c>
      <c r="AK184" s="62">
        <v>35247255</v>
      </c>
      <c r="AL184" s="11"/>
      <c r="AM184" s="11"/>
      <c r="AN184" s="62">
        <v>5837761418.5902004</v>
      </c>
      <c r="AO184" s="62">
        <v>25175544122.57</v>
      </c>
      <c r="AP184" s="11"/>
      <c r="AQ184" s="61">
        <f>SUM(AR184:AS184)</f>
        <v>0</v>
      </c>
      <c r="AR184" s="11"/>
      <c r="AS184" s="11"/>
      <c r="AT184" s="61">
        <f>SUM(AU184)</f>
        <v>0</v>
      </c>
      <c r="AU184" s="11"/>
      <c r="AV184" s="60">
        <f>AW184+AZ184</f>
        <v>4196642436938.7998</v>
      </c>
      <c r="AW184" s="61">
        <f>SUM(AX184:AY184)</f>
        <v>4196642436938.7998</v>
      </c>
      <c r="AX184" s="62">
        <v>4196642436938.7998</v>
      </c>
      <c r="AY184" s="11"/>
      <c r="AZ184" s="61">
        <f>SUM(BA184)</f>
        <v>0</v>
      </c>
      <c r="BA184" s="11"/>
      <c r="BB184" s="63">
        <f>E184-(AI184+AV184)</f>
        <v>5.078125E-2</v>
      </c>
    </row>
    <row r="185" spans="1:54" ht="30" x14ac:dyDescent="0.25">
      <c r="A185" s="58" t="s">
        <v>404</v>
      </c>
      <c r="B185" s="58" t="s">
        <v>405</v>
      </c>
      <c r="C185" s="59" t="s">
        <v>1152</v>
      </c>
      <c r="D185" s="59" t="s">
        <v>1199</v>
      </c>
      <c r="E185" s="60">
        <f>F185+O185+R185+Z185+AB185+AG185</f>
        <v>3740761434711.8735</v>
      </c>
      <c r="F185" s="61">
        <f>SUM(G185:N185)</f>
        <v>299509182456.28204</v>
      </c>
      <c r="G185" s="62">
        <v>181483222746.56998</v>
      </c>
      <c r="H185" s="11"/>
      <c r="I185" s="62">
        <v>73038118867.884995</v>
      </c>
      <c r="J185" s="11"/>
      <c r="K185" s="11"/>
      <c r="L185" s="62">
        <v>93339860.75</v>
      </c>
      <c r="M185" s="62">
        <v>44894500981.077103</v>
      </c>
      <c r="N185" s="11"/>
      <c r="O185" s="61">
        <f>SUM(P185:Q185)</f>
        <v>155701555302.9332</v>
      </c>
      <c r="P185" s="11"/>
      <c r="Q185" s="62">
        <v>155701555302.9332</v>
      </c>
      <c r="R185" s="61">
        <f>SUM(S185:Y185)</f>
        <v>3159693561388.6025</v>
      </c>
      <c r="S185" s="62">
        <v>340451371065</v>
      </c>
      <c r="T185" s="62">
        <v>801252727644.26978</v>
      </c>
      <c r="U185" s="62">
        <v>1607155356118</v>
      </c>
      <c r="V185" s="62">
        <v>2483493095005</v>
      </c>
      <c r="W185" s="62">
        <v>217827746679.3378</v>
      </c>
      <c r="X185" s="62">
        <v>65879763604</v>
      </c>
      <c r="Y185" s="62">
        <v>-2356366498727.0049</v>
      </c>
      <c r="Z185" s="61">
        <f>SUM(AA185)</f>
        <v>0</v>
      </c>
      <c r="AA185" s="11"/>
      <c r="AB185" s="61">
        <f>SUM(AC185:AF185)</f>
        <v>125857135564.05589</v>
      </c>
      <c r="AC185" s="62">
        <v>446158424</v>
      </c>
      <c r="AD185" s="62">
        <v>242975500</v>
      </c>
      <c r="AE185" s="62">
        <v>1528896484</v>
      </c>
      <c r="AF185" s="62">
        <v>123639105156.05589</v>
      </c>
      <c r="AG185" s="61">
        <f>SUM(AH185)</f>
        <v>0</v>
      </c>
      <c r="AH185" s="62"/>
      <c r="AI185" s="60">
        <f>AJ185+AQ185+AT185</f>
        <v>66089337137.445</v>
      </c>
      <c r="AJ185" s="61">
        <f>SUM(AK185:AP185)</f>
        <v>66089337137.445</v>
      </c>
      <c r="AK185" s="62">
        <v>755200</v>
      </c>
      <c r="AL185" s="11"/>
      <c r="AM185" s="62">
        <v>13663260000</v>
      </c>
      <c r="AN185" s="62">
        <v>1420032917.4449999</v>
      </c>
      <c r="AO185" s="62">
        <v>44048267662</v>
      </c>
      <c r="AP185" s="62">
        <v>6957021358</v>
      </c>
      <c r="AQ185" s="61">
        <f>SUM(AR185:AS185)</f>
        <v>0</v>
      </c>
      <c r="AR185" s="11"/>
      <c r="AS185" s="11"/>
      <c r="AT185" s="61">
        <f>SUM(AU185)</f>
        <v>0</v>
      </c>
      <c r="AU185" s="11"/>
      <c r="AV185" s="60">
        <f>AW185+AZ185</f>
        <v>3674672097574.4233</v>
      </c>
      <c r="AW185" s="61">
        <f>SUM(AX185:AY185)</f>
        <v>3674672097574.4233</v>
      </c>
      <c r="AX185" s="62">
        <v>3674672097574.4233</v>
      </c>
      <c r="AY185" s="11"/>
      <c r="AZ185" s="61">
        <f>SUM(BA185)</f>
        <v>0</v>
      </c>
      <c r="BA185" s="11"/>
      <c r="BB185" s="63">
        <f>E185-(AI185+AV185)</f>
        <v>5.37109375E-3</v>
      </c>
    </row>
    <row r="186" spans="1:54" ht="30" x14ac:dyDescent="0.25">
      <c r="A186" s="58" t="s">
        <v>406</v>
      </c>
      <c r="B186" s="58" t="s">
        <v>407</v>
      </c>
      <c r="C186" s="59" t="s">
        <v>1152</v>
      </c>
      <c r="D186" s="59" t="s">
        <v>1199</v>
      </c>
      <c r="E186" s="60">
        <f>F186+O186+R186+Z186+AB186+AG186</f>
        <v>6047267120679.8193</v>
      </c>
      <c r="F186" s="61">
        <f>SUM(G186:N186)</f>
        <v>444398092176.41998</v>
      </c>
      <c r="G186" s="62">
        <v>324872679809.79999</v>
      </c>
      <c r="H186" s="11"/>
      <c r="I186" s="62">
        <v>86389591478.600006</v>
      </c>
      <c r="J186" s="11"/>
      <c r="K186" s="11"/>
      <c r="L186" s="62">
        <v>194461102.97</v>
      </c>
      <c r="M186" s="62">
        <v>32941359785.049999</v>
      </c>
      <c r="N186" s="11"/>
      <c r="O186" s="61">
        <f>SUM(P186:Q186)</f>
        <v>1298408087105.8999</v>
      </c>
      <c r="P186" s="11"/>
      <c r="Q186" s="62">
        <v>1298408087105.8999</v>
      </c>
      <c r="R186" s="61">
        <f>SUM(S186:Y186)</f>
        <v>4194060979387.1899</v>
      </c>
      <c r="S186" s="62">
        <v>732140872536.92004</v>
      </c>
      <c r="T186" s="62">
        <v>967191357092.23999</v>
      </c>
      <c r="U186" s="62">
        <v>1719747611063.3</v>
      </c>
      <c r="V186" s="62">
        <v>2510546578254.7002</v>
      </c>
      <c r="W186" s="62">
        <v>133073927891.42999</v>
      </c>
      <c r="X186" s="62">
        <v>19042647467</v>
      </c>
      <c r="Y186" s="62">
        <v>-1887682014918.3999</v>
      </c>
      <c r="Z186" s="61">
        <f>SUM(AA186)</f>
        <v>0</v>
      </c>
      <c r="AA186" s="11"/>
      <c r="AB186" s="61">
        <f>SUM(AC186:AF186)</f>
        <v>110399962010.31</v>
      </c>
      <c r="AC186" s="11"/>
      <c r="AD186" s="62">
        <v>17237186000</v>
      </c>
      <c r="AE186" s="62">
        <v>3090002777.8200002</v>
      </c>
      <c r="AF186" s="62">
        <v>90072773232.490005</v>
      </c>
      <c r="AG186" s="61">
        <f>SUM(AH186)</f>
        <v>0</v>
      </c>
      <c r="AH186" s="62"/>
      <c r="AI186" s="60">
        <f>AJ186+AQ186+AT186</f>
        <v>31710226076.939701</v>
      </c>
      <c r="AJ186" s="61">
        <f>SUM(AK186:AP186)</f>
        <v>31710226076.939701</v>
      </c>
      <c r="AK186" s="62">
        <v>291098300</v>
      </c>
      <c r="AL186" s="11"/>
      <c r="AM186" s="11"/>
      <c r="AN186" s="62">
        <v>1239584070.0997</v>
      </c>
      <c r="AO186" s="62">
        <v>29816634614.84</v>
      </c>
      <c r="AP186" s="62">
        <v>362909092</v>
      </c>
      <c r="AQ186" s="61">
        <f>SUM(AR186:AS186)</f>
        <v>0</v>
      </c>
      <c r="AR186" s="11"/>
      <c r="AS186" s="11"/>
      <c r="AT186" s="61">
        <f>SUM(AU186)</f>
        <v>0</v>
      </c>
      <c r="AU186" s="11"/>
      <c r="AV186" s="60">
        <f>AW186+AZ186</f>
        <v>6015556894602.7998</v>
      </c>
      <c r="AW186" s="61">
        <f>SUM(AX186:AY186)</f>
        <v>6015556894602.7998</v>
      </c>
      <c r="AX186" s="62">
        <v>6015556894602.7998</v>
      </c>
      <c r="AY186" s="11"/>
      <c r="AZ186" s="61">
        <f>SUM(BA186)</f>
        <v>0</v>
      </c>
      <c r="BA186" s="11"/>
      <c r="BB186" s="63">
        <f>E186-(AI186+AV186)</f>
        <v>8.0078125E-2</v>
      </c>
    </row>
    <row r="187" spans="1:54" ht="30" x14ac:dyDescent="0.25">
      <c r="A187" s="58" t="s">
        <v>408</v>
      </c>
      <c r="B187" s="58" t="s">
        <v>409</v>
      </c>
      <c r="C187" s="59" t="s">
        <v>1152</v>
      </c>
      <c r="D187" s="59" t="s">
        <v>1199</v>
      </c>
      <c r="E187" s="60">
        <f>F187+O187+R187+Z187+AB187+AG187</f>
        <v>5697120718057.4033</v>
      </c>
      <c r="F187" s="61">
        <f>SUM(G187:N187)</f>
        <v>356613643085.375</v>
      </c>
      <c r="G187" s="62">
        <v>245031629286.5</v>
      </c>
      <c r="H187" s="11"/>
      <c r="I187" s="62">
        <v>74338676536.229996</v>
      </c>
      <c r="J187" s="11"/>
      <c r="K187" s="11"/>
      <c r="L187" s="62">
        <v>350346114.58999997</v>
      </c>
      <c r="M187" s="62">
        <v>36892991148.055</v>
      </c>
      <c r="N187" s="11"/>
      <c r="O187" s="61">
        <f>SUM(P187:Q187)</f>
        <v>279056874262.08002</v>
      </c>
      <c r="P187" s="11"/>
      <c r="Q187" s="62">
        <v>279056874262.08002</v>
      </c>
      <c r="R187" s="61">
        <f>SUM(S187:Y187)</f>
        <v>5030511836097.6182</v>
      </c>
      <c r="S187" s="62">
        <v>1468257140565</v>
      </c>
      <c r="T187" s="62">
        <v>652310417192.63416</v>
      </c>
      <c r="U187" s="62">
        <v>1455291130814.0701</v>
      </c>
      <c r="V187" s="62">
        <v>2961603402994.8101</v>
      </c>
      <c r="W187" s="62">
        <v>72073364689.990005</v>
      </c>
      <c r="X187" s="62">
        <v>20559868450</v>
      </c>
      <c r="Y187" s="62">
        <v>-1599583488608.886</v>
      </c>
      <c r="Z187" s="61">
        <f>SUM(AA187)</f>
        <v>0</v>
      </c>
      <c r="AA187" s="11"/>
      <c r="AB187" s="61">
        <f>SUM(AC187:AF187)</f>
        <v>30938364612.330002</v>
      </c>
      <c r="AC187" s="11"/>
      <c r="AD187" s="62">
        <v>738125000</v>
      </c>
      <c r="AE187" s="62">
        <v>6281579716.3299999</v>
      </c>
      <c r="AF187" s="62">
        <v>23918659896</v>
      </c>
      <c r="AG187" s="61">
        <f>SUM(AH187)</f>
        <v>0</v>
      </c>
      <c r="AH187" s="62"/>
      <c r="AI187" s="60">
        <f>AJ187+AQ187+AT187</f>
        <v>16183319247.23</v>
      </c>
      <c r="AJ187" s="61">
        <f>SUM(AK187:AP187)</f>
        <v>16183319247.23</v>
      </c>
      <c r="AK187" s="62">
        <v>1725533</v>
      </c>
      <c r="AL187" s="11"/>
      <c r="AM187" s="11"/>
      <c r="AN187" s="62">
        <v>4149394490.23</v>
      </c>
      <c r="AO187" s="62">
        <v>12032199224</v>
      </c>
      <c r="AP187" s="11"/>
      <c r="AQ187" s="61">
        <f>SUM(AR187:AS187)</f>
        <v>0</v>
      </c>
      <c r="AR187" s="11"/>
      <c r="AS187" s="11"/>
      <c r="AT187" s="61">
        <f>SUM(AU187)</f>
        <v>0</v>
      </c>
      <c r="AU187" s="11"/>
      <c r="AV187" s="60">
        <f>AW187+AZ187</f>
        <v>5680937398810.168</v>
      </c>
      <c r="AW187" s="61">
        <f>SUM(AX187:AY187)</f>
        <v>5680937398810.168</v>
      </c>
      <c r="AX187" s="62">
        <v>5680937398810.168</v>
      </c>
      <c r="AY187" s="11"/>
      <c r="AZ187" s="61">
        <f>SUM(BA187)</f>
        <v>0</v>
      </c>
      <c r="BA187" s="11"/>
      <c r="BB187" s="63">
        <f>E187-(AI187+AV187)</f>
        <v>0</v>
      </c>
    </row>
    <row r="188" spans="1:54" ht="45" x14ac:dyDescent="0.25">
      <c r="A188" s="58" t="s">
        <v>410</v>
      </c>
      <c r="B188" s="58" t="s">
        <v>411</v>
      </c>
      <c r="C188" s="59" t="s">
        <v>1152</v>
      </c>
      <c r="D188" s="59" t="s">
        <v>1200</v>
      </c>
      <c r="E188" s="60">
        <f>F188+O188+R188+Z188+AB188+AG188</f>
        <v>3771022502289.0171</v>
      </c>
      <c r="F188" s="61">
        <f>SUM(G188:N188)</f>
        <v>214892505516.69</v>
      </c>
      <c r="G188" s="62">
        <v>103196846771</v>
      </c>
      <c r="H188" s="11"/>
      <c r="I188" s="62">
        <v>78383492547.5</v>
      </c>
      <c r="J188" s="11"/>
      <c r="K188" s="11"/>
      <c r="L188" s="11"/>
      <c r="M188" s="62">
        <v>33312166198.189999</v>
      </c>
      <c r="N188" s="11"/>
      <c r="O188" s="61">
        <f>SUM(P188:Q188)</f>
        <v>241971464374.5</v>
      </c>
      <c r="P188" s="11"/>
      <c r="Q188" s="62">
        <v>241971464374.5</v>
      </c>
      <c r="R188" s="61">
        <f>SUM(S188:Y188)</f>
        <v>3306560609956.5996</v>
      </c>
      <c r="S188" s="62">
        <v>656407842176</v>
      </c>
      <c r="T188" s="62">
        <v>685830155418.79004</v>
      </c>
      <c r="U188" s="62">
        <v>1351323422507</v>
      </c>
      <c r="V188" s="62">
        <v>2455687058370</v>
      </c>
      <c r="W188" s="62">
        <v>242660751132.01001</v>
      </c>
      <c r="X188" s="62">
        <v>18766210795</v>
      </c>
      <c r="Y188" s="62">
        <v>-2104114830442.2</v>
      </c>
      <c r="Z188" s="61">
        <f>SUM(AA188)</f>
        <v>0</v>
      </c>
      <c r="AA188" s="11"/>
      <c r="AB188" s="61">
        <f>SUM(AC188:AF188)</f>
        <v>7597922441.2276001</v>
      </c>
      <c r="AC188" s="62">
        <v>1204455000</v>
      </c>
      <c r="AD188" s="11"/>
      <c r="AE188" s="62">
        <v>1457659074.4052</v>
      </c>
      <c r="AF188" s="62">
        <v>4935808366.8224001</v>
      </c>
      <c r="AG188" s="61">
        <f>SUM(AH188)</f>
        <v>0</v>
      </c>
      <c r="AH188" s="62"/>
      <c r="AI188" s="60">
        <f>AJ188+AQ188+AT188</f>
        <v>100918982686.8</v>
      </c>
      <c r="AJ188" s="61">
        <f>SUM(AK188:AP188)</f>
        <v>100918982686.8</v>
      </c>
      <c r="AK188" s="62">
        <v>34500</v>
      </c>
      <c r="AL188" s="62">
        <v>414165000</v>
      </c>
      <c r="AM188" s="62">
        <v>52060308400</v>
      </c>
      <c r="AN188" s="62">
        <v>875105827</v>
      </c>
      <c r="AO188" s="62">
        <v>47557421459.800003</v>
      </c>
      <c r="AP188" s="62">
        <v>11947500</v>
      </c>
      <c r="AQ188" s="61">
        <f>SUM(AR188:AS188)</f>
        <v>0</v>
      </c>
      <c r="AR188" s="11"/>
      <c r="AS188" s="11"/>
      <c r="AT188" s="61">
        <f>SUM(AU188)</f>
        <v>0</v>
      </c>
      <c r="AU188" s="11"/>
      <c r="AV188" s="60">
        <f>AW188+AZ188</f>
        <v>3670103519602.2002</v>
      </c>
      <c r="AW188" s="61">
        <f>SUM(AX188:AY188)</f>
        <v>3670103519602.2002</v>
      </c>
      <c r="AX188" s="62">
        <v>3670103519602.2002</v>
      </c>
      <c r="AY188" s="11"/>
      <c r="AZ188" s="61">
        <f>SUM(BA188)</f>
        <v>0</v>
      </c>
      <c r="BA188" s="11"/>
      <c r="BB188" s="63">
        <f>E188-(AI188+AV188)</f>
        <v>1.708984375E-2</v>
      </c>
    </row>
    <row r="189" spans="1:54" ht="30" x14ac:dyDescent="0.25">
      <c r="A189" s="58" t="s">
        <v>412</v>
      </c>
      <c r="B189" s="58" t="s">
        <v>413</v>
      </c>
      <c r="C189" s="59" t="s">
        <v>1152</v>
      </c>
      <c r="D189" s="59" t="s">
        <v>1199</v>
      </c>
      <c r="E189" s="60">
        <f>F189+O189+R189+Z189+AB189+AG189</f>
        <v>6626878048524.5</v>
      </c>
      <c r="F189" s="61">
        <f>SUM(G189:N189)</f>
        <v>317764140465.72998</v>
      </c>
      <c r="G189" s="62">
        <v>209695571676</v>
      </c>
      <c r="H189" s="11"/>
      <c r="I189" s="62">
        <v>78298252615.73999</v>
      </c>
      <c r="J189" s="62">
        <v>289900000</v>
      </c>
      <c r="K189" s="11"/>
      <c r="L189" s="62">
        <v>270940320</v>
      </c>
      <c r="M189" s="62">
        <v>29209475853.990002</v>
      </c>
      <c r="N189" s="11"/>
      <c r="O189" s="61">
        <f>SUM(P189:Q189)</f>
        <v>175007929735.76999</v>
      </c>
      <c r="P189" s="11"/>
      <c r="Q189" s="62">
        <v>175007929735.76999</v>
      </c>
      <c r="R189" s="61">
        <f>SUM(S189:Y189)</f>
        <v>5948961767867.1104</v>
      </c>
      <c r="S189" s="62">
        <v>2582362928497</v>
      </c>
      <c r="T189" s="62">
        <v>700597821939</v>
      </c>
      <c r="U189" s="62">
        <v>1399971099765</v>
      </c>
      <c r="V189" s="62">
        <v>2456156698524</v>
      </c>
      <c r="W189" s="62">
        <v>97125986756</v>
      </c>
      <c r="X189" s="62">
        <v>40481186400</v>
      </c>
      <c r="Y189" s="62">
        <v>-1327733954013.8899</v>
      </c>
      <c r="Z189" s="61">
        <f>SUM(AA189)</f>
        <v>0</v>
      </c>
      <c r="AA189" s="11"/>
      <c r="AB189" s="61">
        <f>SUM(AC189:AF189)</f>
        <v>185144210455.89001</v>
      </c>
      <c r="AC189" s="11"/>
      <c r="AD189" s="62">
        <v>27112186265</v>
      </c>
      <c r="AE189" s="62">
        <v>6782395354</v>
      </c>
      <c r="AF189" s="62">
        <v>151249628836.89001</v>
      </c>
      <c r="AG189" s="61">
        <f>SUM(AH189)</f>
        <v>0</v>
      </c>
      <c r="AH189" s="62"/>
      <c r="AI189" s="60">
        <f>AJ189+AQ189+AT189</f>
        <v>48248863904.879997</v>
      </c>
      <c r="AJ189" s="61">
        <f>SUM(AK189:AP189)</f>
        <v>48248863904.879997</v>
      </c>
      <c r="AK189" s="62">
        <v>93721029</v>
      </c>
      <c r="AL189" s="11"/>
      <c r="AM189" s="62">
        <v>36017375864</v>
      </c>
      <c r="AN189" s="62">
        <v>12137767011.879999</v>
      </c>
      <c r="AO189" s="11"/>
      <c r="AP189" s="11"/>
      <c r="AQ189" s="61">
        <f>SUM(AR189:AS189)</f>
        <v>0</v>
      </c>
      <c r="AR189" s="11"/>
      <c r="AS189" s="11"/>
      <c r="AT189" s="61">
        <f>SUM(AU189)</f>
        <v>0</v>
      </c>
      <c r="AU189" s="11"/>
      <c r="AV189" s="60">
        <f>AW189+AZ189</f>
        <v>6578629184619.6201</v>
      </c>
      <c r="AW189" s="61">
        <f>SUM(AX189:AY189)</f>
        <v>6578629184619.6201</v>
      </c>
      <c r="AX189" s="62">
        <v>6578629184619.6201</v>
      </c>
      <c r="AY189" s="11"/>
      <c r="AZ189" s="61">
        <f>SUM(BA189)</f>
        <v>0</v>
      </c>
      <c r="BA189" s="11"/>
      <c r="BB189" s="63">
        <f>E189-(AI189+AV189)</f>
        <v>0</v>
      </c>
    </row>
    <row r="190" spans="1:54" ht="45" x14ac:dyDescent="0.25">
      <c r="A190" s="58" t="s">
        <v>414</v>
      </c>
      <c r="B190" s="58" t="s">
        <v>415</v>
      </c>
      <c r="C190" s="59" t="s">
        <v>1152</v>
      </c>
      <c r="D190" s="59" t="s">
        <v>1199</v>
      </c>
      <c r="E190" s="60">
        <f>F190+O190+R190+Z190+AB190+AG190</f>
        <v>4422303404841.8047</v>
      </c>
      <c r="F190" s="61">
        <f>SUM(G190:N190)</f>
        <v>282244659824.49902</v>
      </c>
      <c r="G190" s="62">
        <v>177762493332</v>
      </c>
      <c r="H190" s="11"/>
      <c r="I190" s="62">
        <v>51617949861.988998</v>
      </c>
      <c r="J190" s="11"/>
      <c r="K190" s="11"/>
      <c r="L190" s="62">
        <v>12675976518.67</v>
      </c>
      <c r="M190" s="62">
        <v>40188240111.839996</v>
      </c>
      <c r="N190" s="11"/>
      <c r="O190" s="61">
        <f>SUM(P190:Q190)</f>
        <v>241993272833.35001</v>
      </c>
      <c r="P190" s="11"/>
      <c r="Q190" s="62">
        <v>241993272833.35001</v>
      </c>
      <c r="R190" s="61">
        <f>SUM(S190:Y190)</f>
        <v>3879083636622.75</v>
      </c>
      <c r="S190" s="62">
        <v>1777659305904</v>
      </c>
      <c r="T190" s="62">
        <v>579505795387.81995</v>
      </c>
      <c r="U190" s="62">
        <v>1127592911115</v>
      </c>
      <c r="V190" s="62">
        <v>1118688533478</v>
      </c>
      <c r="W190" s="62">
        <v>360901107874.92999</v>
      </c>
      <c r="X190" s="62">
        <v>16268214715</v>
      </c>
      <c r="Y190" s="62">
        <v>-1101532231852</v>
      </c>
      <c r="Z190" s="61">
        <f>SUM(AA190)</f>
        <v>0</v>
      </c>
      <c r="AA190" s="11"/>
      <c r="AB190" s="61">
        <f>SUM(AC190:AF190)</f>
        <v>18981835561.206001</v>
      </c>
      <c r="AC190" s="62">
        <v>1159717769</v>
      </c>
      <c r="AD190" s="62">
        <v>6457500000</v>
      </c>
      <c r="AE190" s="62">
        <v>1040447379</v>
      </c>
      <c r="AF190" s="62">
        <v>10324170413.205999</v>
      </c>
      <c r="AG190" s="61">
        <f>SUM(AH190)</f>
        <v>0</v>
      </c>
      <c r="AH190" s="62"/>
      <c r="AI190" s="60">
        <f>AJ190+AQ190+AT190</f>
        <v>59694366841.849998</v>
      </c>
      <c r="AJ190" s="61">
        <f>SUM(AK190:AP190)</f>
        <v>41237207241.849998</v>
      </c>
      <c r="AK190" s="62">
        <v>213000</v>
      </c>
      <c r="AL190" s="62">
        <v>126582571</v>
      </c>
      <c r="AM190" s="62">
        <v>30000000000</v>
      </c>
      <c r="AN190" s="62">
        <v>2723310977.3499999</v>
      </c>
      <c r="AO190" s="62">
        <v>6603135202.5</v>
      </c>
      <c r="AP190" s="62">
        <v>1783965491</v>
      </c>
      <c r="AQ190" s="61">
        <f>SUM(AR190:AS190)</f>
        <v>18457159600</v>
      </c>
      <c r="AR190" s="11"/>
      <c r="AS190" s="62">
        <v>18457159600</v>
      </c>
      <c r="AT190" s="61">
        <f>SUM(AU190)</f>
        <v>0</v>
      </c>
      <c r="AU190" s="62"/>
      <c r="AV190" s="60">
        <f>AW190+AZ190</f>
        <v>4362609037999.96</v>
      </c>
      <c r="AW190" s="61">
        <f>SUM(AX190:AY190)</f>
        <v>4362609037999.96</v>
      </c>
      <c r="AX190" s="62">
        <v>4362609037999.96</v>
      </c>
      <c r="AY190" s="11"/>
      <c r="AZ190" s="61">
        <f>SUM(BA190)</f>
        <v>0</v>
      </c>
      <c r="BA190" s="11"/>
      <c r="BB190" s="63">
        <f>E190-(AI190+AV190)</f>
        <v>0</v>
      </c>
    </row>
    <row r="191" spans="1:54" ht="45" x14ac:dyDescent="0.25">
      <c r="A191" s="58" t="s">
        <v>416</v>
      </c>
      <c r="B191" s="58" t="s">
        <v>417</v>
      </c>
      <c r="C191" s="59" t="s">
        <v>1152</v>
      </c>
      <c r="D191" s="59" t="s">
        <v>1200</v>
      </c>
      <c r="E191" s="60">
        <f>F191+O191+R191+Z191+AB191+AG191</f>
        <v>4525738172682.0303</v>
      </c>
      <c r="F191" s="61">
        <f>SUM(G191:N191)</f>
        <v>319990472248.95996</v>
      </c>
      <c r="G191" s="62">
        <v>219984624515.97998</v>
      </c>
      <c r="H191" s="11"/>
      <c r="I191" s="62">
        <v>60107030992.25</v>
      </c>
      <c r="J191" s="11"/>
      <c r="K191" s="11"/>
      <c r="L191" s="62">
        <v>65598889</v>
      </c>
      <c r="M191" s="62">
        <v>39833217851.730003</v>
      </c>
      <c r="N191" s="11"/>
      <c r="O191" s="61">
        <f>SUM(P191:Q191)</f>
        <v>150432666979.57001</v>
      </c>
      <c r="P191" s="62">
        <v>35000000</v>
      </c>
      <c r="Q191" s="62">
        <v>150397666979.57001</v>
      </c>
      <c r="R191" s="61">
        <f>SUM(S191:Y191)</f>
        <v>3931529890869.5</v>
      </c>
      <c r="S191" s="62">
        <v>777646197820.55005</v>
      </c>
      <c r="T191" s="62">
        <v>870303689719</v>
      </c>
      <c r="U191" s="62">
        <v>1519382588544</v>
      </c>
      <c r="V191" s="62">
        <v>2559955132444.25</v>
      </c>
      <c r="W191" s="62">
        <v>132900631859</v>
      </c>
      <c r="X191" s="62">
        <v>12276936657</v>
      </c>
      <c r="Y191" s="62">
        <v>-1940935286174.3</v>
      </c>
      <c r="Z191" s="61">
        <f>SUM(AA191)</f>
        <v>0</v>
      </c>
      <c r="AA191" s="11"/>
      <c r="AB191" s="61">
        <f>SUM(AC191:AF191)</f>
        <v>123785142584</v>
      </c>
      <c r="AC191" s="11"/>
      <c r="AD191" s="62">
        <v>16134562688</v>
      </c>
      <c r="AE191" s="62">
        <v>2243798380</v>
      </c>
      <c r="AF191" s="62">
        <v>105406781516</v>
      </c>
      <c r="AG191" s="61">
        <f>SUM(AH191)</f>
        <v>0</v>
      </c>
      <c r="AH191" s="62"/>
      <c r="AI191" s="60">
        <f>AJ191+AQ191+AT191</f>
        <v>41790047964</v>
      </c>
      <c r="AJ191" s="61">
        <f>SUM(AK191:AP191)</f>
        <v>41790047964</v>
      </c>
      <c r="AK191" s="62">
        <v>34314950</v>
      </c>
      <c r="AL191" s="11"/>
      <c r="AM191" s="11"/>
      <c r="AN191" s="62">
        <v>1248346951</v>
      </c>
      <c r="AO191" s="62">
        <v>40507386063</v>
      </c>
      <c r="AP191" s="11"/>
      <c r="AQ191" s="61">
        <f>SUM(AR191:AS191)</f>
        <v>0</v>
      </c>
      <c r="AR191" s="11"/>
      <c r="AS191" s="11"/>
      <c r="AT191" s="61">
        <f>SUM(AU191)</f>
        <v>0</v>
      </c>
      <c r="AU191" s="11"/>
      <c r="AV191" s="60">
        <f>AW191+AZ191</f>
        <v>4483948124718.0303</v>
      </c>
      <c r="AW191" s="61">
        <f>SUM(AX191:AY191)</f>
        <v>4483948124718.0303</v>
      </c>
      <c r="AX191" s="62">
        <v>4483948124718.0303</v>
      </c>
      <c r="AY191" s="11"/>
      <c r="AZ191" s="61">
        <f>SUM(BA191)</f>
        <v>0</v>
      </c>
      <c r="BA191" s="11"/>
      <c r="BB191" s="63">
        <f>E191-(AI191+AV191)</f>
        <v>0</v>
      </c>
    </row>
    <row r="192" spans="1:54" ht="30" x14ac:dyDescent="0.25">
      <c r="A192" s="58" t="s">
        <v>418</v>
      </c>
      <c r="B192" s="58" t="s">
        <v>419</v>
      </c>
      <c r="C192" s="59" t="s">
        <v>1152</v>
      </c>
      <c r="D192" s="59" t="s">
        <v>1200</v>
      </c>
      <c r="E192" s="60">
        <f>F192+O192+R192+Z192+AB192+AG192</f>
        <v>3130779619644.8398</v>
      </c>
      <c r="F192" s="61">
        <f>SUM(G192:N192)</f>
        <v>256758931134.07001</v>
      </c>
      <c r="G192" s="62">
        <v>182037443549</v>
      </c>
      <c r="H192" s="11"/>
      <c r="I192" s="62">
        <v>40347537873.480011</v>
      </c>
      <c r="J192" s="11"/>
      <c r="K192" s="11"/>
      <c r="L192" s="62">
        <v>4837964747</v>
      </c>
      <c r="M192" s="62">
        <v>29535984964.59</v>
      </c>
      <c r="N192" s="11"/>
      <c r="O192" s="61">
        <f>SUM(P192:Q192)</f>
        <v>190528933238.17001</v>
      </c>
      <c r="P192" s="11"/>
      <c r="Q192" s="62">
        <v>190528933238.17001</v>
      </c>
      <c r="R192" s="61">
        <f>SUM(S192:Y192)</f>
        <v>2636491830308.6001</v>
      </c>
      <c r="S192" s="62">
        <v>775779961458</v>
      </c>
      <c r="T192" s="62">
        <v>641757101213</v>
      </c>
      <c r="U192" s="62">
        <v>1258476658470</v>
      </c>
      <c r="V192" s="62">
        <v>1364380423756</v>
      </c>
      <c r="W192" s="62">
        <v>271270200014</v>
      </c>
      <c r="X192" s="62">
        <v>7909921128</v>
      </c>
      <c r="Y192" s="62">
        <v>-1683082435730.3999</v>
      </c>
      <c r="Z192" s="61">
        <f>SUM(AA192)</f>
        <v>16162016575</v>
      </c>
      <c r="AA192" s="62">
        <v>16162016575</v>
      </c>
      <c r="AB192" s="61">
        <f>SUM(AC192:AF192)</f>
        <v>30837908389</v>
      </c>
      <c r="AC192" s="11"/>
      <c r="AD192" s="62">
        <v>11567666650</v>
      </c>
      <c r="AE192" s="62">
        <v>465687223</v>
      </c>
      <c r="AF192" s="62">
        <v>18804554516</v>
      </c>
      <c r="AG192" s="61">
        <f>SUM(AH192)</f>
        <v>0</v>
      </c>
      <c r="AH192" s="62"/>
      <c r="AI192" s="60">
        <f>AJ192+AQ192+AT192</f>
        <v>48079491470.459999</v>
      </c>
      <c r="AJ192" s="61">
        <f>SUM(AK192:AP192)</f>
        <v>48079491470.459999</v>
      </c>
      <c r="AK192" s="62">
        <v>6961281</v>
      </c>
      <c r="AL192" s="11"/>
      <c r="AM192" s="11"/>
      <c r="AN192" s="62">
        <v>3033876866</v>
      </c>
      <c r="AO192" s="62">
        <v>44864396321.459999</v>
      </c>
      <c r="AP192" s="62">
        <v>174257002</v>
      </c>
      <c r="AQ192" s="61">
        <f>SUM(AR192:AS192)</f>
        <v>0</v>
      </c>
      <c r="AR192" s="11"/>
      <c r="AS192" s="11"/>
      <c r="AT192" s="61">
        <f>SUM(AU192)</f>
        <v>0</v>
      </c>
      <c r="AU192" s="11"/>
      <c r="AV192" s="60">
        <f>AW192+AZ192</f>
        <v>3082700128174.3999</v>
      </c>
      <c r="AW192" s="61">
        <f>SUM(AX192:AY192)</f>
        <v>3082700128174.3999</v>
      </c>
      <c r="AX192" s="62">
        <v>3082700128174.3999</v>
      </c>
      <c r="AY192" s="11"/>
      <c r="AZ192" s="61">
        <f>SUM(BA192)</f>
        <v>0</v>
      </c>
      <c r="BA192" s="11"/>
      <c r="BB192" s="63">
        <f>E192-(AI192+AV192)</f>
        <v>-2.001953125E-2</v>
      </c>
    </row>
    <row r="193" spans="1:54" ht="30" x14ac:dyDescent="0.25">
      <c r="A193" s="58" t="s">
        <v>420</v>
      </c>
      <c r="B193" s="58" t="s">
        <v>421</v>
      </c>
      <c r="C193" s="59" t="s">
        <v>1152</v>
      </c>
      <c r="D193" s="59" t="s">
        <v>1199</v>
      </c>
      <c r="E193" s="60">
        <f>F193+O193+R193+Z193+AB193+AG193</f>
        <v>3566777871038.3301</v>
      </c>
      <c r="F193" s="61">
        <f>SUM(G193:N193)</f>
        <v>667032607795.67004</v>
      </c>
      <c r="G193" s="62">
        <v>449078121320.28003</v>
      </c>
      <c r="H193" s="11"/>
      <c r="I193" s="62">
        <v>51584504954.560005</v>
      </c>
      <c r="J193" s="11"/>
      <c r="K193" s="11"/>
      <c r="L193" s="62">
        <v>321505058.17000002</v>
      </c>
      <c r="M193" s="62">
        <v>166048476462.66</v>
      </c>
      <c r="N193" s="11"/>
      <c r="O193" s="61">
        <f>SUM(P193:Q193)</f>
        <v>178945272695</v>
      </c>
      <c r="P193" s="11"/>
      <c r="Q193" s="62">
        <v>178945272695</v>
      </c>
      <c r="R193" s="61">
        <f>SUM(S193:Y193)</f>
        <v>2556910271392.1504</v>
      </c>
      <c r="S193" s="62">
        <v>832215833323</v>
      </c>
      <c r="T193" s="62">
        <v>781817876877</v>
      </c>
      <c r="U193" s="62">
        <v>955733620648</v>
      </c>
      <c r="V193" s="62">
        <v>1563883565527.0601</v>
      </c>
      <c r="W193" s="62">
        <v>268305695189.98001</v>
      </c>
      <c r="X193" s="62">
        <v>57293192856</v>
      </c>
      <c r="Y193" s="62">
        <v>-1902339513028.8899</v>
      </c>
      <c r="Z193" s="61">
        <f>SUM(AA193)</f>
        <v>0</v>
      </c>
      <c r="AA193" s="11"/>
      <c r="AB193" s="61">
        <f>SUM(AC193:AF193)</f>
        <v>163889719155.51001</v>
      </c>
      <c r="AC193" s="11"/>
      <c r="AD193" s="62">
        <v>9532430760</v>
      </c>
      <c r="AE193" s="62">
        <v>4690020198.29</v>
      </c>
      <c r="AF193" s="62">
        <v>149667268197.22</v>
      </c>
      <c r="AG193" s="61">
        <f>SUM(AH193)</f>
        <v>0</v>
      </c>
      <c r="AH193" s="62"/>
      <c r="AI193" s="60">
        <f>AJ193+AQ193+AT193</f>
        <v>20876092289</v>
      </c>
      <c r="AJ193" s="61">
        <f>SUM(AK193:AP193)</f>
        <v>20876092289</v>
      </c>
      <c r="AK193" s="62">
        <v>29775000</v>
      </c>
      <c r="AL193" s="11"/>
      <c r="AM193" s="11"/>
      <c r="AN193" s="62">
        <v>1036228404</v>
      </c>
      <c r="AO193" s="62">
        <v>13502079212</v>
      </c>
      <c r="AP193" s="62">
        <v>6308009673</v>
      </c>
      <c r="AQ193" s="61">
        <f>SUM(AR193:AS193)</f>
        <v>0</v>
      </c>
      <c r="AR193" s="11"/>
      <c r="AS193" s="11"/>
      <c r="AT193" s="61">
        <f>SUM(AU193)</f>
        <v>0</v>
      </c>
      <c r="AU193" s="11"/>
      <c r="AV193" s="60">
        <f>AW193+AZ193</f>
        <v>3545901778749.3398</v>
      </c>
      <c r="AW193" s="61">
        <f>SUM(AX193:AY193)</f>
        <v>3545901778749.3398</v>
      </c>
      <c r="AX193" s="62">
        <v>3545901778749.3398</v>
      </c>
      <c r="AY193" s="11"/>
      <c r="AZ193" s="61">
        <f>SUM(BA193)</f>
        <v>0</v>
      </c>
      <c r="BA193" s="11"/>
      <c r="BB193" s="63">
        <f>E193-(AI193+AV193)</f>
        <v>-9.765625E-3</v>
      </c>
    </row>
    <row r="194" spans="1:54" ht="30" x14ac:dyDescent="0.25">
      <c r="A194" s="58" t="s">
        <v>422</v>
      </c>
      <c r="B194" s="58" t="s">
        <v>423</v>
      </c>
      <c r="C194" s="59" t="s">
        <v>1152</v>
      </c>
      <c r="D194" s="59" t="s">
        <v>1199</v>
      </c>
      <c r="E194" s="60">
        <f>F194+O194+R194+Z194+AB194+AG194</f>
        <v>4670496301414.8594</v>
      </c>
      <c r="F194" s="61">
        <f>SUM(G194:N194)</f>
        <v>411849031567.87006</v>
      </c>
      <c r="G194" s="62">
        <v>288314674961</v>
      </c>
      <c r="H194" s="11"/>
      <c r="I194" s="62">
        <v>82529785664.649994</v>
      </c>
      <c r="J194" s="11"/>
      <c r="K194" s="11"/>
      <c r="L194" s="62">
        <v>520489239.95999998</v>
      </c>
      <c r="M194" s="62">
        <v>40484081702.260002</v>
      </c>
      <c r="N194" s="11"/>
      <c r="O194" s="61">
        <f>SUM(P194:Q194)</f>
        <v>162240466292.39001</v>
      </c>
      <c r="P194" s="62">
        <v>335486211</v>
      </c>
      <c r="Q194" s="62">
        <v>161904980081.39001</v>
      </c>
      <c r="R194" s="61">
        <f>SUM(S194:Y194)</f>
        <v>4050417017816.7993</v>
      </c>
      <c r="S194" s="62">
        <v>1105657881938.1001</v>
      </c>
      <c r="T194" s="62">
        <v>726510749576.06006</v>
      </c>
      <c r="U194" s="62">
        <v>1789921689975.3</v>
      </c>
      <c r="V194" s="62">
        <v>2214430511777.7998</v>
      </c>
      <c r="W194" s="62">
        <v>75170154604.639999</v>
      </c>
      <c r="X194" s="62">
        <v>5918065436</v>
      </c>
      <c r="Y194" s="62">
        <v>-1867192035491.1001</v>
      </c>
      <c r="Z194" s="61">
        <f>SUM(AA194)</f>
        <v>0</v>
      </c>
      <c r="AA194" s="11"/>
      <c r="AB194" s="61">
        <f>SUM(AC194:AF194)</f>
        <v>45989785737.800003</v>
      </c>
      <c r="AC194" s="62">
        <v>7700000</v>
      </c>
      <c r="AD194" s="62">
        <v>8959250435</v>
      </c>
      <c r="AE194" s="62">
        <v>1473895441.8</v>
      </c>
      <c r="AF194" s="62">
        <v>35548939861</v>
      </c>
      <c r="AG194" s="61">
        <f>SUM(AH194)</f>
        <v>0</v>
      </c>
      <c r="AH194" s="62"/>
      <c r="AI194" s="60">
        <f>AJ194+AQ194+AT194</f>
        <v>39526372676.879997</v>
      </c>
      <c r="AJ194" s="61">
        <f>SUM(AK194:AP194)</f>
        <v>39526372676.879997</v>
      </c>
      <c r="AK194" s="62">
        <v>238956891</v>
      </c>
      <c r="AL194" s="11"/>
      <c r="AM194" s="11"/>
      <c r="AN194" s="62">
        <v>1489896996.8800001</v>
      </c>
      <c r="AO194" s="62">
        <v>37797518789</v>
      </c>
      <c r="AP194" s="11"/>
      <c r="AQ194" s="61">
        <f>SUM(AR194:AS194)</f>
        <v>0</v>
      </c>
      <c r="AR194" s="11"/>
      <c r="AS194" s="11"/>
      <c r="AT194" s="61">
        <f>SUM(AU194)</f>
        <v>0</v>
      </c>
      <c r="AU194" s="11"/>
      <c r="AV194" s="60">
        <f>AW194+AZ194</f>
        <v>4630969928737.96</v>
      </c>
      <c r="AW194" s="61">
        <f>SUM(AX194:AY194)</f>
        <v>4630969928737.96</v>
      </c>
      <c r="AX194" s="62">
        <v>4630969928737.96</v>
      </c>
      <c r="AY194" s="11"/>
      <c r="AZ194" s="61">
        <f>SUM(BA194)</f>
        <v>0</v>
      </c>
      <c r="BA194" s="11"/>
      <c r="BB194" s="63">
        <f>E194-(AI194+AV194)</f>
        <v>1.953125E-2</v>
      </c>
    </row>
    <row r="195" spans="1:54" ht="45" x14ac:dyDescent="0.25">
      <c r="A195" s="58" t="s">
        <v>424</v>
      </c>
      <c r="B195" s="58" t="s">
        <v>425</v>
      </c>
      <c r="C195" s="59" t="s">
        <v>1152</v>
      </c>
      <c r="D195" s="59" t="s">
        <v>1199</v>
      </c>
      <c r="E195" s="60">
        <f>F195+O195+R195+Z195+AB195+AG195</f>
        <v>3429577837888.4502</v>
      </c>
      <c r="F195" s="61">
        <f>SUM(G195:N195)</f>
        <v>368852667274.59998</v>
      </c>
      <c r="G195" s="62">
        <v>287756815657</v>
      </c>
      <c r="H195" s="11"/>
      <c r="I195" s="62">
        <v>54018382773.190002</v>
      </c>
      <c r="J195" s="11"/>
      <c r="K195" s="11"/>
      <c r="L195" s="62">
        <v>200637083</v>
      </c>
      <c r="M195" s="62">
        <v>26876831761.41</v>
      </c>
      <c r="N195" s="11"/>
      <c r="O195" s="61">
        <f>SUM(P195:Q195)</f>
        <v>283363261640.94</v>
      </c>
      <c r="P195" s="11"/>
      <c r="Q195" s="62">
        <v>283363261640.94</v>
      </c>
      <c r="R195" s="61">
        <f>SUM(S195:Y195)</f>
        <v>2742546446841.5</v>
      </c>
      <c r="S195" s="62">
        <v>654874141646</v>
      </c>
      <c r="T195" s="62">
        <v>806067100577</v>
      </c>
      <c r="U195" s="62">
        <v>1495901164662</v>
      </c>
      <c r="V195" s="62">
        <v>1544043850715</v>
      </c>
      <c r="W195" s="62">
        <v>136719506916</v>
      </c>
      <c r="X195" s="62">
        <v>139582295866</v>
      </c>
      <c r="Y195" s="62">
        <v>-2034641613540.5</v>
      </c>
      <c r="Z195" s="61">
        <f>SUM(AA195)</f>
        <v>0</v>
      </c>
      <c r="AA195" s="11"/>
      <c r="AB195" s="61">
        <f>SUM(AC195:AF195)</f>
        <v>34815462131.410004</v>
      </c>
      <c r="AC195" s="11"/>
      <c r="AD195" s="62">
        <v>1964640000</v>
      </c>
      <c r="AE195" s="62">
        <v>3409458065.75</v>
      </c>
      <c r="AF195" s="62">
        <v>29441364065.66</v>
      </c>
      <c r="AG195" s="61">
        <f>SUM(AH195)</f>
        <v>0</v>
      </c>
      <c r="AH195" s="62"/>
      <c r="AI195" s="60">
        <f>AJ195+AQ195+AT195</f>
        <v>21102659627.220001</v>
      </c>
      <c r="AJ195" s="61">
        <f>SUM(AK195:AP195)</f>
        <v>21102659627.220001</v>
      </c>
      <c r="AK195" s="62">
        <v>325903478</v>
      </c>
      <c r="AL195" s="11"/>
      <c r="AM195" s="11"/>
      <c r="AN195" s="62">
        <v>893708599.22000003</v>
      </c>
      <c r="AO195" s="62">
        <v>17318697534</v>
      </c>
      <c r="AP195" s="62">
        <v>2564350016</v>
      </c>
      <c r="AQ195" s="61">
        <f>SUM(AR195:AS195)</f>
        <v>0</v>
      </c>
      <c r="AR195" s="11"/>
      <c r="AS195" s="11"/>
      <c r="AT195" s="61">
        <f>SUM(AU195)</f>
        <v>0</v>
      </c>
      <c r="AU195" s="11"/>
      <c r="AV195" s="60">
        <f>AW195+AZ195</f>
        <v>3408475178261.23</v>
      </c>
      <c r="AW195" s="61">
        <f>SUM(AX195:AY195)</f>
        <v>3408475178261.23</v>
      </c>
      <c r="AX195" s="62">
        <v>3408475178261.23</v>
      </c>
      <c r="AY195" s="11"/>
      <c r="AZ195" s="61">
        <f>SUM(BA195)</f>
        <v>0</v>
      </c>
      <c r="BA195" s="11"/>
      <c r="BB195" s="63">
        <f>E195-(AI195+AV195)</f>
        <v>0</v>
      </c>
    </row>
    <row r="196" spans="1:54" x14ac:dyDescent="0.25">
      <c r="A196" s="58" t="s">
        <v>426</v>
      </c>
      <c r="B196" s="58" t="s">
        <v>427</v>
      </c>
      <c r="C196" s="59" t="s">
        <v>1152</v>
      </c>
      <c r="D196" s="59" t="s">
        <v>1199</v>
      </c>
      <c r="E196" s="60">
        <f>F196+O196+R196+Z196+AB196+AG196</f>
        <v>6254897635666.2061</v>
      </c>
      <c r="F196" s="61">
        <f>SUM(G196:N196)</f>
        <v>185202915895</v>
      </c>
      <c r="G196" s="62">
        <v>101273124496</v>
      </c>
      <c r="H196" s="11"/>
      <c r="I196" s="62">
        <v>56315691883</v>
      </c>
      <c r="J196" s="11"/>
      <c r="K196" s="11"/>
      <c r="L196" s="62">
        <v>650854019</v>
      </c>
      <c r="M196" s="62">
        <v>26963245497</v>
      </c>
      <c r="N196" s="11"/>
      <c r="O196" s="61">
        <f>SUM(P196:Q196)</f>
        <v>243970471527.56</v>
      </c>
      <c r="P196" s="11"/>
      <c r="Q196" s="62">
        <v>243970471527.56</v>
      </c>
      <c r="R196" s="61">
        <f>SUM(S196:Y196)</f>
        <v>5811621764518.6465</v>
      </c>
      <c r="S196" s="62">
        <v>3253421025831</v>
      </c>
      <c r="T196" s="62">
        <v>793426496608.31006</v>
      </c>
      <c r="U196" s="62">
        <v>1289335781347.8999</v>
      </c>
      <c r="V196" s="62">
        <v>1792375511712.8</v>
      </c>
      <c r="W196" s="62">
        <v>97734585547.136993</v>
      </c>
      <c r="X196" s="62">
        <v>24188862694</v>
      </c>
      <c r="Y196" s="62">
        <v>-1438860499222.5</v>
      </c>
      <c r="Z196" s="61">
        <f>SUM(AA196)</f>
        <v>0</v>
      </c>
      <c r="AA196" s="11"/>
      <c r="AB196" s="61">
        <f>SUM(AC196:AF196)</f>
        <v>14102483725</v>
      </c>
      <c r="AC196" s="62">
        <v>2030013960</v>
      </c>
      <c r="AD196" s="62">
        <v>6390918286</v>
      </c>
      <c r="AE196" s="62">
        <v>5546542266</v>
      </c>
      <c r="AF196" s="62">
        <v>135009213</v>
      </c>
      <c r="AG196" s="61">
        <f>SUM(AH196)</f>
        <v>0</v>
      </c>
      <c r="AH196" s="62"/>
      <c r="AI196" s="60">
        <f>AJ196+AQ196+AT196</f>
        <v>17505067742</v>
      </c>
      <c r="AJ196" s="61">
        <f>SUM(AK196:AP196)</f>
        <v>17505067742</v>
      </c>
      <c r="AK196" s="62">
        <v>251749762</v>
      </c>
      <c r="AL196" s="11"/>
      <c r="AM196" s="11"/>
      <c r="AN196" s="62">
        <v>714564333</v>
      </c>
      <c r="AO196" s="62">
        <v>16538753647</v>
      </c>
      <c r="AP196" s="11"/>
      <c r="AQ196" s="61">
        <f>SUM(AR196:AS196)</f>
        <v>0</v>
      </c>
      <c r="AR196" s="11"/>
      <c r="AS196" s="11"/>
      <c r="AT196" s="61">
        <f>SUM(AU196)</f>
        <v>0</v>
      </c>
      <c r="AU196" s="11"/>
      <c r="AV196" s="60">
        <f>AW196+AZ196</f>
        <v>6237392567924.2002</v>
      </c>
      <c r="AW196" s="61">
        <f>SUM(AX196:AY196)</f>
        <v>6237392567924.2002</v>
      </c>
      <c r="AX196" s="62">
        <v>6237392567924.2002</v>
      </c>
      <c r="AY196" s="11"/>
      <c r="AZ196" s="61">
        <f>SUM(BA196)</f>
        <v>0</v>
      </c>
      <c r="BA196" s="11"/>
      <c r="BB196" s="63">
        <f>E196-(AI196+AV196)</f>
        <v>0</v>
      </c>
    </row>
    <row r="197" spans="1:54" ht="45" x14ac:dyDescent="0.25">
      <c r="A197" s="58" t="s">
        <v>428</v>
      </c>
      <c r="B197" s="58" t="s">
        <v>429</v>
      </c>
      <c r="C197" s="59" t="s">
        <v>1152</v>
      </c>
      <c r="D197" s="59" t="s">
        <v>1199</v>
      </c>
      <c r="E197" s="60">
        <f>F197+O197+R197+Z197+AB197+AG197</f>
        <v>3066064901782.8301</v>
      </c>
      <c r="F197" s="61">
        <f>SUM(G197:N197)</f>
        <v>252945695664.83997</v>
      </c>
      <c r="G197" s="62">
        <v>163759759877.37</v>
      </c>
      <c r="H197" s="11"/>
      <c r="I197" s="62">
        <v>44226448089.779999</v>
      </c>
      <c r="J197" s="11"/>
      <c r="K197" s="11"/>
      <c r="L197" s="62">
        <v>711709045.74000001</v>
      </c>
      <c r="M197" s="62">
        <v>44247778651.949997</v>
      </c>
      <c r="N197" s="11"/>
      <c r="O197" s="61">
        <f>SUM(P197:Q197)</f>
        <v>74723528151.940002</v>
      </c>
      <c r="P197" s="11"/>
      <c r="Q197" s="62">
        <v>74723528151.940002</v>
      </c>
      <c r="R197" s="61">
        <f>SUM(S197:Y197)</f>
        <v>2705387574153.9502</v>
      </c>
      <c r="S197" s="62">
        <v>884008334706.32996</v>
      </c>
      <c r="T197" s="62">
        <v>690628711811.35999</v>
      </c>
      <c r="U197" s="62">
        <v>1070628219890.3</v>
      </c>
      <c r="V197" s="62">
        <v>1460940763020.8999</v>
      </c>
      <c r="W197" s="62">
        <v>134865754052.49001</v>
      </c>
      <c r="X197" s="62">
        <v>5026213547.96</v>
      </c>
      <c r="Y197" s="62">
        <v>-1540710422875.3899</v>
      </c>
      <c r="Z197" s="61">
        <f>SUM(AA197)</f>
        <v>0</v>
      </c>
      <c r="AA197" s="11"/>
      <c r="AB197" s="61">
        <f>SUM(AC197:AF197)</f>
        <v>33008103812.099998</v>
      </c>
      <c r="AC197" s="62">
        <v>153050000</v>
      </c>
      <c r="AD197" s="62">
        <v>979000000</v>
      </c>
      <c r="AE197" s="62">
        <v>1470600105.5</v>
      </c>
      <c r="AF197" s="62">
        <v>30405453706.599998</v>
      </c>
      <c r="AG197" s="61">
        <f>SUM(AH197)</f>
        <v>0</v>
      </c>
      <c r="AH197" s="62"/>
      <c r="AI197" s="60">
        <f>AJ197+AQ197+AT197</f>
        <v>54362781581.120003</v>
      </c>
      <c r="AJ197" s="61">
        <f>SUM(AK197:AP197)</f>
        <v>54362781581.120003</v>
      </c>
      <c r="AK197" s="11"/>
      <c r="AL197" s="11"/>
      <c r="AM197" s="11"/>
      <c r="AN197" s="62">
        <v>611251405</v>
      </c>
      <c r="AO197" s="62">
        <v>37448295371</v>
      </c>
      <c r="AP197" s="62">
        <v>16303234805.120001</v>
      </c>
      <c r="AQ197" s="61">
        <f>SUM(AR197:AS197)</f>
        <v>0</v>
      </c>
      <c r="AR197" s="11"/>
      <c r="AS197" s="11"/>
      <c r="AT197" s="61">
        <f>SUM(AU197)</f>
        <v>0</v>
      </c>
      <c r="AU197" s="11"/>
      <c r="AV197" s="60">
        <f>AW197+AZ197</f>
        <v>3011702120201.7104</v>
      </c>
      <c r="AW197" s="61">
        <f>SUM(AX197:AY197)</f>
        <v>3011702120201.7104</v>
      </c>
      <c r="AX197" s="62">
        <v>3011702120201.7104</v>
      </c>
      <c r="AY197" s="11"/>
      <c r="AZ197" s="61">
        <f>SUM(BA197)</f>
        <v>0</v>
      </c>
      <c r="BA197" s="11"/>
      <c r="BB197" s="63">
        <f>E197-(AI197+AV197)</f>
        <v>0</v>
      </c>
    </row>
    <row r="198" spans="1:54" ht="45" x14ac:dyDescent="0.25">
      <c r="A198" s="58" t="s">
        <v>430</v>
      </c>
      <c r="B198" s="58" t="s">
        <v>431</v>
      </c>
      <c r="C198" s="59" t="s">
        <v>1152</v>
      </c>
      <c r="D198" s="59" t="s">
        <v>1199</v>
      </c>
      <c r="E198" s="60">
        <f>F198+O198+R198+Z198+AB198+AG198</f>
        <v>3803001551340.061</v>
      </c>
      <c r="F198" s="61">
        <f>SUM(G198:N198)</f>
        <v>260560716698.065</v>
      </c>
      <c r="G198" s="62">
        <v>123924362435</v>
      </c>
      <c r="H198" s="11"/>
      <c r="I198" s="62">
        <v>48038522294.305</v>
      </c>
      <c r="J198" s="11"/>
      <c r="K198" s="11"/>
      <c r="L198" s="62">
        <v>18418101.32</v>
      </c>
      <c r="M198" s="62">
        <v>88579413867.440002</v>
      </c>
      <c r="N198" s="11"/>
      <c r="O198" s="61">
        <f>SUM(P198:Q198)</f>
        <v>244005244950</v>
      </c>
      <c r="P198" s="11"/>
      <c r="Q198" s="62">
        <v>244005244950</v>
      </c>
      <c r="R198" s="61">
        <f>SUM(S198:Y198)</f>
        <v>3180261518823.9961</v>
      </c>
      <c r="S198" s="62">
        <v>1054490453046</v>
      </c>
      <c r="T198" s="62">
        <v>619440946071.99902</v>
      </c>
      <c r="U198" s="62">
        <v>1447987565796</v>
      </c>
      <c r="V198" s="62">
        <v>1094064480101</v>
      </c>
      <c r="W198" s="62">
        <v>137326791915.99741</v>
      </c>
      <c r="X198" s="62">
        <v>193933199953</v>
      </c>
      <c r="Y198" s="62">
        <v>-1366981918060</v>
      </c>
      <c r="Z198" s="61">
        <f>SUM(AA198)</f>
        <v>0</v>
      </c>
      <c r="AA198" s="11"/>
      <c r="AB198" s="61">
        <f>SUM(AC198:AF198)</f>
        <v>118174070868</v>
      </c>
      <c r="AC198" s="62">
        <v>584380500</v>
      </c>
      <c r="AD198" s="62">
        <v>8529500000</v>
      </c>
      <c r="AE198" s="62">
        <v>2715299794</v>
      </c>
      <c r="AF198" s="62">
        <v>106344890574</v>
      </c>
      <c r="AG198" s="61">
        <f>SUM(AH198)</f>
        <v>0</v>
      </c>
      <c r="AH198" s="62"/>
      <c r="AI198" s="60">
        <f>AJ198+AQ198+AT198</f>
        <v>49127692771.690002</v>
      </c>
      <c r="AJ198" s="61">
        <f>SUM(AK198:AP198)</f>
        <v>49127692771.690002</v>
      </c>
      <c r="AK198" s="11"/>
      <c r="AL198" s="11"/>
      <c r="AM198" s="11"/>
      <c r="AN198" s="62">
        <v>1686478140.6900001</v>
      </c>
      <c r="AO198" s="62">
        <v>40939630605</v>
      </c>
      <c r="AP198" s="62">
        <v>6501584026</v>
      </c>
      <c r="AQ198" s="61">
        <f>SUM(AR198:AS198)</f>
        <v>0</v>
      </c>
      <c r="AR198" s="11"/>
      <c r="AS198" s="11"/>
      <c r="AT198" s="61">
        <f>SUM(AU198)</f>
        <v>0</v>
      </c>
      <c r="AU198" s="11"/>
      <c r="AV198" s="60">
        <f>AW198+AZ198</f>
        <v>3753873858568.3716</v>
      </c>
      <c r="AW198" s="61">
        <f>SUM(AX198:AY198)</f>
        <v>3753873858568.3716</v>
      </c>
      <c r="AX198" s="62">
        <v>3753873858568.3716</v>
      </c>
      <c r="AY198" s="11"/>
      <c r="AZ198" s="61">
        <f>SUM(BA198)</f>
        <v>0</v>
      </c>
      <c r="BA198" s="11"/>
      <c r="BB198" s="63">
        <f>E198-(AI198+AV198)</f>
        <v>0</v>
      </c>
    </row>
    <row r="199" spans="1:54" ht="45" x14ac:dyDescent="0.25">
      <c r="A199" s="58" t="s">
        <v>432</v>
      </c>
      <c r="B199" s="58" t="s">
        <v>433</v>
      </c>
      <c r="C199" s="59" t="s">
        <v>1152</v>
      </c>
      <c r="D199" s="59" t="s">
        <v>1200</v>
      </c>
      <c r="E199" s="60">
        <f>F199+O199+R199+Z199+AB199+AG199</f>
        <v>2769994111890.3203</v>
      </c>
      <c r="F199" s="61">
        <f>SUM(G199:N199)</f>
        <v>240198409409.53998</v>
      </c>
      <c r="G199" s="62">
        <v>181469701876</v>
      </c>
      <c r="H199" s="11"/>
      <c r="I199" s="62">
        <v>31169809152.5</v>
      </c>
      <c r="J199" s="11"/>
      <c r="K199" s="11"/>
      <c r="L199" s="62">
        <v>232105641.58000001</v>
      </c>
      <c r="M199" s="62">
        <v>27326792739.459999</v>
      </c>
      <c r="N199" s="11"/>
      <c r="O199" s="61">
        <f>SUM(P199:Q199)</f>
        <v>279965242344.40002</v>
      </c>
      <c r="P199" s="11"/>
      <c r="Q199" s="62">
        <v>279965242344.40002</v>
      </c>
      <c r="R199" s="61">
        <f>SUM(S199:Y199)</f>
        <v>2246356880590.3604</v>
      </c>
      <c r="S199" s="62">
        <v>596844539923</v>
      </c>
      <c r="T199" s="62">
        <v>501789978891</v>
      </c>
      <c r="U199" s="62">
        <v>1039655592282</v>
      </c>
      <c r="V199" s="62">
        <v>1415750229426</v>
      </c>
      <c r="W199" s="62">
        <v>88988871743</v>
      </c>
      <c r="X199" s="62">
        <v>51803767228</v>
      </c>
      <c r="Y199" s="62">
        <v>-1448476098902.6399</v>
      </c>
      <c r="Z199" s="61">
        <f>SUM(AA199)</f>
        <v>0</v>
      </c>
      <c r="AA199" s="11"/>
      <c r="AB199" s="61">
        <f>SUM(AC199:AF199)</f>
        <v>3473579546.02</v>
      </c>
      <c r="AC199" s="62">
        <v>25638189</v>
      </c>
      <c r="AD199" s="11"/>
      <c r="AE199" s="62">
        <v>307686000</v>
      </c>
      <c r="AF199" s="62">
        <v>3140255357.02</v>
      </c>
      <c r="AG199" s="61">
        <f>SUM(AH199)</f>
        <v>0</v>
      </c>
      <c r="AH199" s="62"/>
      <c r="AI199" s="60">
        <f>AJ199+AQ199+AT199</f>
        <v>40848285164.379997</v>
      </c>
      <c r="AJ199" s="61">
        <f>SUM(AK199:AP199)</f>
        <v>35696303447.75</v>
      </c>
      <c r="AK199" s="62">
        <v>144579059</v>
      </c>
      <c r="AL199" s="11"/>
      <c r="AM199" s="11"/>
      <c r="AN199" s="62">
        <v>527037212.24000001</v>
      </c>
      <c r="AO199" s="62">
        <v>34540606577.760002</v>
      </c>
      <c r="AP199" s="62">
        <v>484080598.75</v>
      </c>
      <c r="AQ199" s="61">
        <f>SUM(AR199:AS199)</f>
        <v>5151981716.6300001</v>
      </c>
      <c r="AR199" s="11"/>
      <c r="AS199" s="62">
        <v>5151981716.6300001</v>
      </c>
      <c r="AT199" s="61">
        <f>SUM(AU199)</f>
        <v>0</v>
      </c>
      <c r="AU199" s="62"/>
      <c r="AV199" s="60">
        <f>AW199+AZ199</f>
        <v>2729145826725.9399</v>
      </c>
      <c r="AW199" s="61">
        <f>SUM(AX199:AY199)</f>
        <v>2729145826725.9399</v>
      </c>
      <c r="AX199" s="62">
        <v>2729145826725.9399</v>
      </c>
      <c r="AY199" s="11"/>
      <c r="AZ199" s="61">
        <f>SUM(BA199)</f>
        <v>0</v>
      </c>
      <c r="BA199" s="11"/>
      <c r="BB199" s="63">
        <f>E199-(AI199+AV199)</f>
        <v>0</v>
      </c>
    </row>
    <row r="200" spans="1:54" ht="45" x14ac:dyDescent="0.25">
      <c r="A200" s="58" t="s">
        <v>434</v>
      </c>
      <c r="B200" s="58" t="s">
        <v>435</v>
      </c>
      <c r="C200" s="59" t="s">
        <v>1152</v>
      </c>
      <c r="D200" s="59" t="s">
        <v>1199</v>
      </c>
      <c r="E200" s="60">
        <f>F200+O200+R200+Z200+AB200+AG200</f>
        <v>3108457930732.9409</v>
      </c>
      <c r="F200" s="61">
        <f>SUM(G200:N200)</f>
        <v>218085786416.99002</v>
      </c>
      <c r="G200" s="62">
        <v>148167036957.83002</v>
      </c>
      <c r="H200" s="11"/>
      <c r="I200" s="62">
        <v>38097213857.369995</v>
      </c>
      <c r="J200" s="11"/>
      <c r="K200" s="11"/>
      <c r="L200" s="62">
        <v>654686124</v>
      </c>
      <c r="M200" s="62">
        <v>31166849477.790001</v>
      </c>
      <c r="N200" s="11"/>
      <c r="O200" s="61">
        <f>SUM(P200:Q200)</f>
        <v>111001394452</v>
      </c>
      <c r="P200" s="11"/>
      <c r="Q200" s="62">
        <v>111001394452</v>
      </c>
      <c r="R200" s="61">
        <f>SUM(S200:Y200)</f>
        <v>2722937766156.0508</v>
      </c>
      <c r="S200" s="62">
        <v>400892422816.56</v>
      </c>
      <c r="T200" s="62">
        <v>644344229162.46997</v>
      </c>
      <c r="U200" s="62">
        <v>1461151852193.8</v>
      </c>
      <c r="V200" s="62">
        <v>1364625349412.2</v>
      </c>
      <c r="W200" s="62">
        <v>92825183800.449997</v>
      </c>
      <c r="X200" s="62">
        <v>18366550221.970001</v>
      </c>
      <c r="Y200" s="62">
        <v>-1259267821451.3999</v>
      </c>
      <c r="Z200" s="61">
        <f>SUM(AA200)</f>
        <v>0</v>
      </c>
      <c r="AA200" s="11"/>
      <c r="AB200" s="61">
        <f>SUM(AC200:AF200)</f>
        <v>56432983707.900002</v>
      </c>
      <c r="AC200" s="11"/>
      <c r="AD200" s="62">
        <v>50224992940</v>
      </c>
      <c r="AE200" s="62">
        <v>4428600562.8999996</v>
      </c>
      <c r="AF200" s="62">
        <v>1779390205</v>
      </c>
      <c r="AG200" s="61">
        <f>SUM(AH200)</f>
        <v>0</v>
      </c>
      <c r="AH200" s="62"/>
      <c r="AI200" s="60">
        <f>AJ200+AQ200+AT200</f>
        <v>29886080519.470001</v>
      </c>
      <c r="AJ200" s="61">
        <f>SUM(AK200:AP200)</f>
        <v>29886080519.470001</v>
      </c>
      <c r="AK200" s="62">
        <v>2011929</v>
      </c>
      <c r="AL200" s="11"/>
      <c r="AM200" s="62">
        <v>19122750150</v>
      </c>
      <c r="AN200" s="62">
        <v>1076402659.27</v>
      </c>
      <c r="AO200" s="62">
        <v>8623807870.2000008</v>
      </c>
      <c r="AP200" s="62">
        <v>1061107911</v>
      </c>
      <c r="AQ200" s="61">
        <f>SUM(AR200:AS200)</f>
        <v>0</v>
      </c>
      <c r="AR200" s="11"/>
      <c r="AS200" s="11"/>
      <c r="AT200" s="61">
        <f>SUM(AU200)</f>
        <v>0</v>
      </c>
      <c r="AU200" s="11"/>
      <c r="AV200" s="60">
        <f>AW200+AZ200</f>
        <v>3078571850213.3999</v>
      </c>
      <c r="AW200" s="61">
        <f>SUM(AX200:AY200)</f>
        <v>3078571850213.3999</v>
      </c>
      <c r="AX200" s="62">
        <v>3078571850213.3999</v>
      </c>
      <c r="AY200" s="11"/>
      <c r="AZ200" s="61">
        <f>SUM(BA200)</f>
        <v>0</v>
      </c>
      <c r="BA200" s="11"/>
      <c r="BB200" s="63">
        <f>E200-(AI200+AV200)</f>
        <v>7.080078125E-2</v>
      </c>
    </row>
    <row r="201" spans="1:54" ht="45" x14ac:dyDescent="0.25">
      <c r="A201" s="58" t="s">
        <v>436</v>
      </c>
      <c r="B201" s="58" t="s">
        <v>437</v>
      </c>
      <c r="C201" s="59" t="s">
        <v>1152</v>
      </c>
      <c r="D201" s="59" t="s">
        <v>1200</v>
      </c>
      <c r="E201" s="60">
        <f>F201+O201+R201+Z201+AB201+AG201</f>
        <v>2346462043810.98</v>
      </c>
      <c r="F201" s="61">
        <f>SUM(G201:N201)</f>
        <v>169684499820.09</v>
      </c>
      <c r="G201" s="62">
        <v>65591362326.919998</v>
      </c>
      <c r="H201" s="11"/>
      <c r="I201" s="62">
        <v>84492767572.229996</v>
      </c>
      <c r="J201" s="11"/>
      <c r="K201" s="11"/>
      <c r="L201" s="62">
        <v>180218853.69</v>
      </c>
      <c r="M201" s="62">
        <v>19420151067.25</v>
      </c>
      <c r="N201" s="11"/>
      <c r="O201" s="61">
        <f>SUM(P201:Q201)</f>
        <v>142330092319.12</v>
      </c>
      <c r="P201" s="11"/>
      <c r="Q201" s="62">
        <v>142330092319.12</v>
      </c>
      <c r="R201" s="61">
        <f>SUM(S201:Y201)</f>
        <v>1944093435571.2202</v>
      </c>
      <c r="S201" s="62">
        <v>238895398360</v>
      </c>
      <c r="T201" s="62">
        <v>499502707440.53003</v>
      </c>
      <c r="U201" s="62">
        <v>886376776865.60999</v>
      </c>
      <c r="V201" s="62">
        <v>1208961473932</v>
      </c>
      <c r="W201" s="62">
        <v>70576690909.080002</v>
      </c>
      <c r="X201" s="62">
        <v>6974469769</v>
      </c>
      <c r="Y201" s="62">
        <v>-967194081705</v>
      </c>
      <c r="Z201" s="61">
        <f>SUM(AA201)</f>
        <v>0</v>
      </c>
      <c r="AA201" s="11"/>
      <c r="AB201" s="61">
        <f>SUM(AC201:AF201)</f>
        <v>90354016100.550003</v>
      </c>
      <c r="AC201" s="62">
        <v>3385901623</v>
      </c>
      <c r="AD201" s="11"/>
      <c r="AE201" s="62">
        <v>605981117.91999996</v>
      </c>
      <c r="AF201" s="62">
        <v>86362133359.630005</v>
      </c>
      <c r="AG201" s="61">
        <f>SUM(AH201)</f>
        <v>0</v>
      </c>
      <c r="AH201" s="62"/>
      <c r="AI201" s="60">
        <f>AJ201+AQ201+AT201</f>
        <v>53356985646.669998</v>
      </c>
      <c r="AJ201" s="61">
        <f>SUM(AK201:AP201)</f>
        <v>49488656966.669998</v>
      </c>
      <c r="AK201" s="62">
        <v>42517146335.019997</v>
      </c>
      <c r="AL201" s="11"/>
      <c r="AM201" s="62">
        <v>3868368000</v>
      </c>
      <c r="AN201" s="62">
        <v>1575351985.6500001</v>
      </c>
      <c r="AO201" s="62">
        <v>1527790646</v>
      </c>
      <c r="AP201" s="11"/>
      <c r="AQ201" s="61">
        <f>SUM(AR201:AS201)</f>
        <v>3868328680</v>
      </c>
      <c r="AR201" s="62">
        <v>3868328680</v>
      </c>
      <c r="AS201" s="11"/>
      <c r="AT201" s="61">
        <f>SUM(AU201)</f>
        <v>0</v>
      </c>
      <c r="AU201" s="11"/>
      <c r="AV201" s="60">
        <f>AW201+AZ201</f>
        <v>2293248055735.3101</v>
      </c>
      <c r="AW201" s="61">
        <f>SUM(AX201:AY201)</f>
        <v>2293248055735.3101</v>
      </c>
      <c r="AX201" s="62">
        <v>2293248055735.3101</v>
      </c>
      <c r="AY201" s="11"/>
      <c r="AZ201" s="61">
        <f>SUM(BA201)</f>
        <v>0</v>
      </c>
      <c r="BA201" s="11"/>
      <c r="BB201" s="63">
        <f>E201-(AI201+AV201)</f>
        <v>-142997571</v>
      </c>
    </row>
    <row r="202" spans="1:54" ht="45" x14ac:dyDescent="0.25">
      <c r="A202" s="58" t="s">
        <v>438</v>
      </c>
      <c r="B202" s="58" t="s">
        <v>439</v>
      </c>
      <c r="C202" s="59" t="s">
        <v>1152</v>
      </c>
      <c r="D202" s="59" t="s">
        <v>1199</v>
      </c>
      <c r="E202" s="60">
        <f>F202+O202+R202+Z202+AB202+AG202</f>
        <v>4902581178647.8193</v>
      </c>
      <c r="F202" s="61">
        <f>SUM(G202:N202)</f>
        <v>335296687173.84003</v>
      </c>
      <c r="G202" s="62">
        <v>188718232600.07999</v>
      </c>
      <c r="H202" s="11"/>
      <c r="I202" s="62">
        <v>118859766932.04001</v>
      </c>
      <c r="J202" s="11"/>
      <c r="K202" s="11"/>
      <c r="L202" s="62">
        <v>320508413.63999999</v>
      </c>
      <c r="M202" s="62">
        <v>27398179228.080002</v>
      </c>
      <c r="N202" s="11"/>
      <c r="O202" s="61">
        <f>SUM(P202:Q202)</f>
        <v>131656058674</v>
      </c>
      <c r="P202" s="11"/>
      <c r="Q202" s="62">
        <v>131656058674</v>
      </c>
      <c r="R202" s="61">
        <f>SUM(S202:Y202)</f>
        <v>4405923507043.1992</v>
      </c>
      <c r="S202" s="62">
        <v>1862887919769.2</v>
      </c>
      <c r="T202" s="62">
        <v>675345723908.43005</v>
      </c>
      <c r="U202" s="62">
        <v>1319516615670.1401</v>
      </c>
      <c r="V202" s="62">
        <v>2120782970971.3301</v>
      </c>
      <c r="W202" s="62">
        <v>118034630942</v>
      </c>
      <c r="X202" s="62">
        <v>6677234350</v>
      </c>
      <c r="Y202" s="62">
        <v>-1697321588567.9004</v>
      </c>
      <c r="Z202" s="61">
        <f>SUM(AA202)</f>
        <v>0</v>
      </c>
      <c r="AA202" s="11"/>
      <c r="AB202" s="61">
        <f>SUM(AC202:AF202)</f>
        <v>29704925756.779999</v>
      </c>
      <c r="AC202" s="11"/>
      <c r="AD202" s="62">
        <v>651190310</v>
      </c>
      <c r="AE202" s="62">
        <v>4676922951.8000002</v>
      </c>
      <c r="AF202" s="62">
        <v>24376812494.98</v>
      </c>
      <c r="AG202" s="61">
        <f>SUM(AH202)</f>
        <v>0</v>
      </c>
      <c r="AH202" s="62"/>
      <c r="AI202" s="60">
        <f>AJ202+AQ202+AT202</f>
        <v>39346280871.650002</v>
      </c>
      <c r="AJ202" s="61">
        <f>SUM(AK202:AP202)</f>
        <v>39346280871.650002</v>
      </c>
      <c r="AK202" s="62">
        <v>111900392</v>
      </c>
      <c r="AL202" s="11"/>
      <c r="AM202" s="11"/>
      <c r="AN202" s="62">
        <v>1353767769.6500001</v>
      </c>
      <c r="AO202" s="62">
        <v>6455345310</v>
      </c>
      <c r="AP202" s="62">
        <v>31425267400</v>
      </c>
      <c r="AQ202" s="61">
        <f>SUM(AR202:AS202)</f>
        <v>0</v>
      </c>
      <c r="AR202" s="11"/>
      <c r="AS202" s="11"/>
      <c r="AT202" s="61">
        <f>SUM(AU202)</f>
        <v>0</v>
      </c>
      <c r="AU202" s="11"/>
      <c r="AV202" s="60">
        <f>AW202+AZ202</f>
        <v>4849514934945.5</v>
      </c>
      <c r="AW202" s="61">
        <f>SUM(AX202:AY202)</f>
        <v>4849514934945.5</v>
      </c>
      <c r="AX202" s="62">
        <v>4849514934945.5</v>
      </c>
      <c r="AY202" s="11"/>
      <c r="AZ202" s="61">
        <f>SUM(BA202)</f>
        <v>0</v>
      </c>
      <c r="BA202" s="11"/>
      <c r="BB202" s="63">
        <f>E202-(AI202+AV202)</f>
        <v>13719962830.668945</v>
      </c>
    </row>
    <row r="203" spans="1:54" ht="30" x14ac:dyDescent="0.25">
      <c r="A203" s="58" t="s">
        <v>440</v>
      </c>
      <c r="B203" s="58" t="s">
        <v>441</v>
      </c>
      <c r="C203" s="59" t="s">
        <v>1152</v>
      </c>
      <c r="D203" s="59" t="s">
        <v>1200</v>
      </c>
      <c r="E203" s="60">
        <f>F203+O203+R203+Z203+AB203+AG203</f>
        <v>4087577565236.0645</v>
      </c>
      <c r="F203" s="61">
        <f>SUM(G203:N203)</f>
        <v>448549932385.41998</v>
      </c>
      <c r="G203" s="62">
        <v>342706603543.14001</v>
      </c>
      <c r="H203" s="11"/>
      <c r="I203" s="62">
        <v>72233879482.23999</v>
      </c>
      <c r="J203" s="11"/>
      <c r="K203" s="11"/>
      <c r="L203" s="62">
        <v>115759991</v>
      </c>
      <c r="M203" s="62">
        <v>33493689369.040001</v>
      </c>
      <c r="N203" s="11"/>
      <c r="O203" s="61">
        <f>SUM(P203:Q203)</f>
        <v>317122809174.25098</v>
      </c>
      <c r="P203" s="11"/>
      <c r="Q203" s="62">
        <v>317122809174.25098</v>
      </c>
      <c r="R203" s="61">
        <f>SUM(S203:Y203)</f>
        <v>3005971039395.8555</v>
      </c>
      <c r="S203" s="62">
        <v>795100839422.99658</v>
      </c>
      <c r="T203" s="62">
        <v>691302226894.79236</v>
      </c>
      <c r="U203" s="62">
        <v>1035271784209.4897</v>
      </c>
      <c r="V203" s="62">
        <v>2020300329870.3975</v>
      </c>
      <c r="W203" s="62">
        <v>85571144059.969193</v>
      </c>
      <c r="X203" s="62">
        <v>3406940954</v>
      </c>
      <c r="Y203" s="62">
        <v>-1624982226015.7891</v>
      </c>
      <c r="Z203" s="61">
        <f>SUM(AA203)</f>
        <v>0</v>
      </c>
      <c r="AA203" s="11"/>
      <c r="AB203" s="61">
        <f>SUM(AC203:AF203)</f>
        <v>315933784280.53821</v>
      </c>
      <c r="AC203" s="11"/>
      <c r="AD203" s="62">
        <v>1268025000</v>
      </c>
      <c r="AE203" s="62">
        <v>3131165778.21</v>
      </c>
      <c r="AF203" s="62">
        <v>311534593502.32819</v>
      </c>
      <c r="AG203" s="61">
        <f>SUM(AH203)</f>
        <v>0</v>
      </c>
      <c r="AH203" s="62"/>
      <c r="AI203" s="60">
        <f>AJ203+AQ203+AT203</f>
        <v>37550159968.139999</v>
      </c>
      <c r="AJ203" s="61">
        <f>SUM(AK203:AP203)</f>
        <v>37550159968.139999</v>
      </c>
      <c r="AK203" s="62">
        <v>18123589.140000001</v>
      </c>
      <c r="AL203" s="11"/>
      <c r="AM203" s="11"/>
      <c r="AN203" s="62">
        <v>1737166534</v>
      </c>
      <c r="AO203" s="62">
        <v>35787425889</v>
      </c>
      <c r="AP203" s="62">
        <v>7443956</v>
      </c>
      <c r="AQ203" s="61">
        <f>SUM(AR203:AS203)</f>
        <v>0</v>
      </c>
      <c r="AR203" s="11"/>
      <c r="AS203" s="11"/>
      <c r="AT203" s="61">
        <f>SUM(AU203)</f>
        <v>0</v>
      </c>
      <c r="AU203" s="11"/>
      <c r="AV203" s="60">
        <f>AW203+AZ203</f>
        <v>4050027405267.9282</v>
      </c>
      <c r="AW203" s="61">
        <f>SUM(AX203:AY203)</f>
        <v>4050027405267.9282</v>
      </c>
      <c r="AX203" s="62">
        <v>4050027405267.9282</v>
      </c>
      <c r="AY203" s="11"/>
      <c r="AZ203" s="61">
        <f>SUM(BA203)</f>
        <v>0</v>
      </c>
      <c r="BA203" s="11"/>
      <c r="BB203" s="63">
        <f>E203-(AI203+AV203)</f>
        <v>-3.90625E-3</v>
      </c>
    </row>
    <row r="204" spans="1:54" ht="45" x14ac:dyDescent="0.25">
      <c r="A204" s="58" t="s">
        <v>442</v>
      </c>
      <c r="B204" s="58" t="s">
        <v>443</v>
      </c>
      <c r="C204" s="59" t="s">
        <v>1150</v>
      </c>
      <c r="D204" s="59" t="s">
        <v>1200</v>
      </c>
      <c r="E204" s="60">
        <f>F204+O204+R204+Z204+AB204+AG204</f>
        <v>5674969987939.3203</v>
      </c>
      <c r="F204" s="61">
        <f>SUM(G204:N204)</f>
        <v>420181017196.72998</v>
      </c>
      <c r="G204" s="62">
        <v>358623692613</v>
      </c>
      <c r="H204" s="11"/>
      <c r="I204" s="62">
        <v>36786493957.480003</v>
      </c>
      <c r="J204" s="11"/>
      <c r="K204" s="11"/>
      <c r="L204" s="11"/>
      <c r="M204" s="62">
        <v>24770830626.25</v>
      </c>
      <c r="N204" s="11"/>
      <c r="O204" s="61">
        <f>SUM(P204:Q204)</f>
        <v>320737951724.28998</v>
      </c>
      <c r="P204" s="11"/>
      <c r="Q204" s="62">
        <v>320737951724.28998</v>
      </c>
      <c r="R204" s="61">
        <f>SUM(S204:Y204)</f>
        <v>4857829015106.8096</v>
      </c>
      <c r="S204" s="62">
        <v>2782002677561</v>
      </c>
      <c r="T204" s="62">
        <v>591849062492.43994</v>
      </c>
      <c r="U204" s="62">
        <v>1209096702063.8999</v>
      </c>
      <c r="V204" s="62">
        <v>1554971636885.2</v>
      </c>
      <c r="W204" s="62">
        <v>97798459916.470001</v>
      </c>
      <c r="X204" s="62">
        <v>5285635626</v>
      </c>
      <c r="Y204" s="62">
        <v>-1383175159438.2</v>
      </c>
      <c r="Z204" s="61">
        <f>SUM(AA204)</f>
        <v>53362303919</v>
      </c>
      <c r="AA204" s="62">
        <v>53362303919</v>
      </c>
      <c r="AB204" s="61">
        <f>SUM(AC204:AF204)</f>
        <v>22859699992.489998</v>
      </c>
      <c r="AC204" s="11"/>
      <c r="AD204" s="62">
        <v>755137500</v>
      </c>
      <c r="AE204" s="62">
        <v>16538043118.49</v>
      </c>
      <c r="AF204" s="62">
        <v>5566519374</v>
      </c>
      <c r="AG204" s="61">
        <f>SUM(AH204)</f>
        <v>0</v>
      </c>
      <c r="AH204" s="62"/>
      <c r="AI204" s="60">
        <f>AJ204+AQ204+AT204</f>
        <v>27708484523</v>
      </c>
      <c r="AJ204" s="61">
        <f>SUM(AK204:AP204)</f>
        <v>27708484523</v>
      </c>
      <c r="AK204" s="62">
        <v>47552887</v>
      </c>
      <c r="AL204" s="11"/>
      <c r="AM204" s="11"/>
      <c r="AN204" s="62">
        <v>5234260229</v>
      </c>
      <c r="AO204" s="62">
        <v>13632800157</v>
      </c>
      <c r="AP204" s="62">
        <v>8793871250</v>
      </c>
      <c r="AQ204" s="61">
        <f>SUM(AR204:AS204)</f>
        <v>0</v>
      </c>
      <c r="AR204" s="11"/>
      <c r="AS204" s="11"/>
      <c r="AT204" s="61">
        <f>SUM(AU204)</f>
        <v>0</v>
      </c>
      <c r="AU204" s="11"/>
      <c r="AV204" s="60">
        <f>AW204+AZ204</f>
        <v>5647261503416.2998</v>
      </c>
      <c r="AW204" s="61">
        <f>SUM(AX204:AY204)</f>
        <v>5647261503416.2998</v>
      </c>
      <c r="AX204" s="62">
        <v>5647261503416.2998</v>
      </c>
      <c r="AY204" s="11"/>
      <c r="AZ204" s="61">
        <f>SUM(BA204)</f>
        <v>0</v>
      </c>
      <c r="BA204" s="11"/>
      <c r="BB204" s="63">
        <f>E204-(AI204+AV204)</f>
        <v>2.05078125E-2</v>
      </c>
    </row>
    <row r="205" spans="1:54" ht="30" x14ac:dyDescent="0.25">
      <c r="A205" s="58" t="s">
        <v>444</v>
      </c>
      <c r="B205" s="58" t="s">
        <v>445</v>
      </c>
      <c r="C205" s="59" t="s">
        <v>1152</v>
      </c>
      <c r="D205" s="59" t="s">
        <v>1199</v>
      </c>
      <c r="E205" s="60">
        <f>F205+O205+R205+Z205+AB205+AG205</f>
        <v>3604540958067.269</v>
      </c>
      <c r="F205" s="61">
        <f>SUM(G205:N205)</f>
        <v>343172508514.53998</v>
      </c>
      <c r="G205" s="62">
        <v>218140814081.01999</v>
      </c>
      <c r="H205" s="11"/>
      <c r="I205" s="62">
        <v>81065763044.089996</v>
      </c>
      <c r="J205" s="11"/>
      <c r="K205" s="11"/>
      <c r="L205" s="62">
        <v>2430000</v>
      </c>
      <c r="M205" s="62">
        <v>43963501389.43</v>
      </c>
      <c r="N205" s="11"/>
      <c r="O205" s="61">
        <f>SUM(P205:Q205)</f>
        <v>222356153912.81</v>
      </c>
      <c r="P205" s="11"/>
      <c r="Q205" s="62">
        <v>222356153912.81</v>
      </c>
      <c r="R205" s="61">
        <f>SUM(S205:Y205)</f>
        <v>2940151404768.3892</v>
      </c>
      <c r="S205" s="62">
        <v>640661079386.63</v>
      </c>
      <c r="T205" s="62">
        <v>732317257082.40002</v>
      </c>
      <c r="U205" s="62">
        <v>1316105857209.5</v>
      </c>
      <c r="V205" s="62">
        <v>2151543280829.8999</v>
      </c>
      <c r="W205" s="62">
        <v>140863864499.56</v>
      </c>
      <c r="X205" s="62">
        <v>4788715031</v>
      </c>
      <c r="Y205" s="62">
        <v>-2046128649270.6001</v>
      </c>
      <c r="Z205" s="61">
        <f>SUM(AA205)</f>
        <v>0</v>
      </c>
      <c r="AA205" s="11"/>
      <c r="AB205" s="61">
        <f>SUM(AC205:AF205)</f>
        <v>98860890871.529999</v>
      </c>
      <c r="AC205" s="62">
        <v>232155000</v>
      </c>
      <c r="AD205" s="62">
        <v>39135265506</v>
      </c>
      <c r="AE205" s="62">
        <v>671530684.86000013</v>
      </c>
      <c r="AF205" s="62">
        <v>58821939680.669998</v>
      </c>
      <c r="AG205" s="61">
        <f>SUM(AH205)</f>
        <v>0</v>
      </c>
      <c r="AH205" s="62"/>
      <c r="AI205" s="60">
        <f>AJ205+AQ205+AT205</f>
        <v>37522234509</v>
      </c>
      <c r="AJ205" s="61">
        <f>SUM(AK205:AP205)</f>
        <v>37522234509</v>
      </c>
      <c r="AK205" s="62">
        <v>44716275</v>
      </c>
      <c r="AL205" s="11"/>
      <c r="AM205" s="11"/>
      <c r="AN205" s="62">
        <v>5368667691</v>
      </c>
      <c r="AO205" s="62">
        <v>31333819105</v>
      </c>
      <c r="AP205" s="62">
        <v>775031438</v>
      </c>
      <c r="AQ205" s="61">
        <f>SUM(AR205:AS205)</f>
        <v>0</v>
      </c>
      <c r="AR205" s="11"/>
      <c r="AS205" s="11"/>
      <c r="AT205" s="61">
        <f>SUM(AU205)</f>
        <v>0</v>
      </c>
      <c r="AU205" s="11"/>
      <c r="AV205" s="60">
        <f>AW205+AZ205</f>
        <v>3567018723558.2998</v>
      </c>
      <c r="AW205" s="61">
        <f>SUM(AX205:AY205)</f>
        <v>3567018723558.2998</v>
      </c>
      <c r="AX205" s="62">
        <v>3567018723558.2998</v>
      </c>
      <c r="AY205" s="11"/>
      <c r="AZ205" s="61">
        <f>SUM(BA205)</f>
        <v>0</v>
      </c>
      <c r="BA205" s="11"/>
      <c r="BB205" s="63">
        <f>E205-(AI205+AV205)</f>
        <v>-3.076171875E-2</v>
      </c>
    </row>
    <row r="206" spans="1:54" ht="45" x14ac:dyDescent="0.25">
      <c r="A206" s="58" t="s">
        <v>446</v>
      </c>
      <c r="B206" s="58" t="s">
        <v>447</v>
      </c>
      <c r="C206" s="59" t="s">
        <v>1152</v>
      </c>
      <c r="D206" s="59" t="s">
        <v>1200</v>
      </c>
      <c r="E206" s="60">
        <f>F206+O206+R206+Z206+AB206+AG206</f>
        <v>3185950678296.8706</v>
      </c>
      <c r="F206" s="61">
        <f>SUM(G206:N206)</f>
        <v>248670958161.45001</v>
      </c>
      <c r="G206" s="62">
        <v>162613333429</v>
      </c>
      <c r="H206" s="11"/>
      <c r="I206" s="62">
        <v>60555496745.279999</v>
      </c>
      <c r="J206" s="11"/>
      <c r="K206" s="11"/>
      <c r="L206" s="62">
        <v>817661961</v>
      </c>
      <c r="M206" s="62">
        <v>24684466026.169998</v>
      </c>
      <c r="N206" s="11"/>
      <c r="O206" s="61">
        <f>SUM(P206:Q206)</f>
        <v>212806162512.87</v>
      </c>
      <c r="P206" s="62">
        <v>456805711.5</v>
      </c>
      <c r="Q206" s="62">
        <v>212349356801.37</v>
      </c>
      <c r="R206" s="61">
        <f>SUM(S206:Y206)</f>
        <v>2669989425184.3008</v>
      </c>
      <c r="S206" s="62">
        <v>605401745554</v>
      </c>
      <c r="T206" s="62">
        <v>672415970960</v>
      </c>
      <c r="U206" s="62">
        <v>1289534428973.8401</v>
      </c>
      <c r="V206" s="62">
        <v>1851983587933</v>
      </c>
      <c r="W206" s="62">
        <v>78135656758.610001</v>
      </c>
      <c r="X206" s="62">
        <v>1984928391</v>
      </c>
      <c r="Y206" s="62">
        <v>-1829466893386.1497</v>
      </c>
      <c r="Z206" s="61">
        <f>SUM(AA206)</f>
        <v>0</v>
      </c>
      <c r="AA206" s="11"/>
      <c r="AB206" s="61">
        <f>SUM(AC206:AF206)</f>
        <v>54484132438.25</v>
      </c>
      <c r="AC206" s="11"/>
      <c r="AD206" s="11"/>
      <c r="AE206" s="62">
        <v>746335260.25</v>
      </c>
      <c r="AF206" s="62">
        <v>53737797178</v>
      </c>
      <c r="AG206" s="61">
        <f>SUM(AH206)</f>
        <v>0</v>
      </c>
      <c r="AH206" s="62"/>
      <c r="AI206" s="60">
        <f>AJ206+AQ206+AT206</f>
        <v>46722714827.410004</v>
      </c>
      <c r="AJ206" s="61">
        <f>SUM(AK206:AP206)</f>
        <v>46640128527.410004</v>
      </c>
      <c r="AK206" s="62">
        <v>65489411</v>
      </c>
      <c r="AL206" s="11"/>
      <c r="AM206" s="11"/>
      <c r="AN206" s="62">
        <v>11106654560.57</v>
      </c>
      <c r="AO206" s="62">
        <v>34203616480.84</v>
      </c>
      <c r="AP206" s="62">
        <v>1264368075</v>
      </c>
      <c r="AQ206" s="61">
        <f>SUM(AR206:AS206)</f>
        <v>82586300</v>
      </c>
      <c r="AR206" s="11"/>
      <c r="AS206" s="62">
        <v>82586300</v>
      </c>
      <c r="AT206" s="61">
        <f>SUM(AU206)</f>
        <v>0</v>
      </c>
      <c r="AU206" s="62"/>
      <c r="AV206" s="60">
        <f>AW206+AZ206</f>
        <v>3137975200572.46</v>
      </c>
      <c r="AW206" s="61">
        <f>SUM(AX206:AY206)</f>
        <v>3137975200572.46</v>
      </c>
      <c r="AX206" s="62">
        <v>3137975200572.46</v>
      </c>
      <c r="AY206" s="11"/>
      <c r="AZ206" s="61">
        <f>SUM(BA206)</f>
        <v>0</v>
      </c>
      <c r="BA206" s="11"/>
      <c r="BB206" s="63">
        <f>E206-(AI206+AV206)</f>
        <v>1252762897.0004883</v>
      </c>
    </row>
    <row r="207" spans="1:54" ht="45" x14ac:dyDescent="0.25">
      <c r="A207" s="58" t="s">
        <v>448</v>
      </c>
      <c r="B207" s="58" t="s">
        <v>449</v>
      </c>
      <c r="C207" s="59" t="s">
        <v>1152</v>
      </c>
      <c r="D207" s="59" t="s">
        <v>1199</v>
      </c>
      <c r="E207" s="60">
        <f>F207+O207+R207+Z207+AB207+AG207</f>
        <v>3821069295193.6699</v>
      </c>
      <c r="F207" s="61">
        <f>SUM(G207:N207)</f>
        <v>334385541116.92999</v>
      </c>
      <c r="G207" s="62">
        <v>235338363490</v>
      </c>
      <c r="H207" s="11"/>
      <c r="I207" s="62">
        <v>45689004245.669998</v>
      </c>
      <c r="J207" s="11"/>
      <c r="K207" s="11"/>
      <c r="L207" s="11"/>
      <c r="M207" s="62">
        <v>53358173381.260002</v>
      </c>
      <c r="N207" s="11"/>
      <c r="O207" s="61">
        <f>SUM(P207:Q207)</f>
        <v>172148728546.60001</v>
      </c>
      <c r="P207" s="62">
        <v>1957606000</v>
      </c>
      <c r="Q207" s="62">
        <v>170191122546.60001</v>
      </c>
      <c r="R207" s="61">
        <f>SUM(S207:Y207)</f>
        <v>3302706512990.7998</v>
      </c>
      <c r="S207" s="62">
        <v>1140828259989</v>
      </c>
      <c r="T207" s="62">
        <v>652533397399.68994</v>
      </c>
      <c r="U207" s="62">
        <v>1177126446160.3201</v>
      </c>
      <c r="V207" s="62">
        <v>2076444233703.2</v>
      </c>
      <c r="W207" s="62">
        <v>257664449294.37</v>
      </c>
      <c r="X207" s="62">
        <v>574826000</v>
      </c>
      <c r="Y207" s="62">
        <v>-2002465099555.78</v>
      </c>
      <c r="Z207" s="61">
        <f>SUM(AA207)</f>
        <v>0</v>
      </c>
      <c r="AA207" s="11"/>
      <c r="AB207" s="61">
        <f>SUM(AC207:AF207)</f>
        <v>11828512539.34</v>
      </c>
      <c r="AC207" s="11"/>
      <c r="AD207" s="11"/>
      <c r="AE207" s="62">
        <v>2927104529</v>
      </c>
      <c r="AF207" s="62">
        <v>8901408010.3400002</v>
      </c>
      <c r="AG207" s="61">
        <f>SUM(AH207)</f>
        <v>0</v>
      </c>
      <c r="AH207" s="62"/>
      <c r="AI207" s="60">
        <f>AJ207+AQ207+AT207</f>
        <v>29383744143.830002</v>
      </c>
      <c r="AJ207" s="61">
        <f>SUM(AK207:AP207)</f>
        <v>29383744143.830002</v>
      </c>
      <c r="AK207" s="11"/>
      <c r="AL207" s="11"/>
      <c r="AM207" s="11"/>
      <c r="AN207" s="62">
        <v>1737892757.8299999</v>
      </c>
      <c r="AO207" s="62">
        <v>27638251386</v>
      </c>
      <c r="AP207" s="62">
        <v>7600000</v>
      </c>
      <c r="AQ207" s="61">
        <f>SUM(AR207:AS207)</f>
        <v>0</v>
      </c>
      <c r="AR207" s="11"/>
      <c r="AS207" s="11"/>
      <c r="AT207" s="61">
        <f>SUM(AU207)</f>
        <v>0</v>
      </c>
      <c r="AU207" s="11"/>
      <c r="AV207" s="60">
        <f>AW207+AZ207</f>
        <v>3791685551049.8394</v>
      </c>
      <c r="AW207" s="61">
        <f>SUM(AX207:AY207)</f>
        <v>3791685551049.8394</v>
      </c>
      <c r="AX207" s="62">
        <v>3763400761684.8296</v>
      </c>
      <c r="AY207" s="62">
        <v>28284789365.009998</v>
      </c>
      <c r="AZ207" s="61">
        <f>SUM(BA207)</f>
        <v>0</v>
      </c>
      <c r="BA207" s="62"/>
      <c r="BB207" s="63">
        <f>E207-(AI207+AV207)</f>
        <v>0</v>
      </c>
    </row>
    <row r="208" spans="1:54" ht="45" x14ac:dyDescent="0.25">
      <c r="A208" s="58" t="s">
        <v>450</v>
      </c>
      <c r="B208" s="58" t="s">
        <v>451</v>
      </c>
      <c r="C208" s="59" t="s">
        <v>1150</v>
      </c>
      <c r="D208" s="59" t="s">
        <v>1200</v>
      </c>
      <c r="E208" s="60">
        <f>F208+O208+R208+Z208+AB208+AG208</f>
        <v>3441342186114.3594</v>
      </c>
      <c r="F208" s="61">
        <f>SUM(G208:N208)</f>
        <v>223131868950.31003</v>
      </c>
      <c r="G208" s="62">
        <v>154799475480</v>
      </c>
      <c r="H208" s="11"/>
      <c r="I208" s="62">
        <v>41578803435.099998</v>
      </c>
      <c r="J208" s="11"/>
      <c r="K208" s="11"/>
      <c r="L208" s="62">
        <v>181037503.66999999</v>
      </c>
      <c r="M208" s="62">
        <v>26572552531.540001</v>
      </c>
      <c r="N208" s="11"/>
      <c r="O208" s="61">
        <f>SUM(P208:Q208)</f>
        <v>217103463509.72</v>
      </c>
      <c r="P208" s="11"/>
      <c r="Q208" s="62">
        <v>217103463509.72</v>
      </c>
      <c r="R208" s="61">
        <f>SUM(S208:Y208)</f>
        <v>2793468126581.4492</v>
      </c>
      <c r="S208" s="62">
        <v>675051269643.84998</v>
      </c>
      <c r="T208" s="62">
        <v>562430574233.69995</v>
      </c>
      <c r="U208" s="62">
        <v>988621538354.18005</v>
      </c>
      <c r="V208" s="62">
        <v>2345700692280.8701</v>
      </c>
      <c r="W208" s="62">
        <v>127655459563.17999</v>
      </c>
      <c r="X208" s="62">
        <v>2144693602.99</v>
      </c>
      <c r="Y208" s="62">
        <v>-1908136101097.3201</v>
      </c>
      <c r="Z208" s="61">
        <f>SUM(AA208)</f>
        <v>0</v>
      </c>
      <c r="AA208" s="11"/>
      <c r="AB208" s="61">
        <f>SUM(AC208:AF208)</f>
        <v>207638727072.88</v>
      </c>
      <c r="AC208" s="11"/>
      <c r="AD208" s="62">
        <v>172913076738</v>
      </c>
      <c r="AE208" s="62">
        <v>2448894227</v>
      </c>
      <c r="AF208" s="62">
        <v>32276756107.880001</v>
      </c>
      <c r="AG208" s="61">
        <f>SUM(AH208)</f>
        <v>0</v>
      </c>
      <c r="AH208" s="62"/>
      <c r="AI208" s="60">
        <f>AJ208+AQ208+AT208</f>
        <v>15225804316.74</v>
      </c>
      <c r="AJ208" s="61">
        <f>SUM(AK208:AP208)</f>
        <v>15225804316.74</v>
      </c>
      <c r="AK208" s="62">
        <v>339965638</v>
      </c>
      <c r="AL208" s="11"/>
      <c r="AM208" s="11"/>
      <c r="AN208" s="62">
        <v>2124349272.74</v>
      </c>
      <c r="AO208" s="62">
        <v>11919164406</v>
      </c>
      <c r="AP208" s="62">
        <v>842325000</v>
      </c>
      <c r="AQ208" s="61">
        <f>SUM(AR208:AS208)</f>
        <v>0</v>
      </c>
      <c r="AR208" s="11"/>
      <c r="AS208" s="11"/>
      <c r="AT208" s="61">
        <f>SUM(AU208)</f>
        <v>0</v>
      </c>
      <c r="AU208" s="11"/>
      <c r="AV208" s="60">
        <f>AW208+AZ208</f>
        <v>3426116381797.6201</v>
      </c>
      <c r="AW208" s="61">
        <f>SUM(AX208:AY208)</f>
        <v>3426116381797.6201</v>
      </c>
      <c r="AX208" s="62">
        <v>3426116381797.6201</v>
      </c>
      <c r="AY208" s="11"/>
      <c r="AZ208" s="61">
        <f>SUM(BA208)</f>
        <v>0</v>
      </c>
      <c r="BA208" s="11"/>
      <c r="BB208" s="63">
        <f>E208-(AI208+AV208)</f>
        <v>0</v>
      </c>
    </row>
    <row r="209" spans="1:54" ht="45" x14ac:dyDescent="0.25">
      <c r="A209" s="58" t="s">
        <v>452</v>
      </c>
      <c r="B209" s="58" t="s">
        <v>453</v>
      </c>
      <c r="C209" s="59" t="s">
        <v>1152</v>
      </c>
      <c r="D209" s="59" t="s">
        <v>1199</v>
      </c>
      <c r="E209" s="60">
        <f>F209+O209+R209+Z209+AB209+AG209</f>
        <v>4160262610517.3853</v>
      </c>
      <c r="F209" s="61">
        <f>SUM(G209:N209)</f>
        <v>345951698256.85004</v>
      </c>
      <c r="G209" s="62">
        <v>251514756899</v>
      </c>
      <c r="H209" s="11"/>
      <c r="I209" s="62">
        <v>71994341658.910004</v>
      </c>
      <c r="J209" s="11"/>
      <c r="K209" s="11"/>
      <c r="L209" s="11"/>
      <c r="M209" s="62">
        <v>22442599698.939999</v>
      </c>
      <c r="N209" s="11"/>
      <c r="O209" s="61">
        <f>SUM(P209:Q209)</f>
        <v>121584251686</v>
      </c>
      <c r="P209" s="11"/>
      <c r="Q209" s="62">
        <v>121584251686</v>
      </c>
      <c r="R209" s="61">
        <f>SUM(S209:Y209)</f>
        <v>3535898097601.5752</v>
      </c>
      <c r="S209" s="62">
        <v>2322986280955</v>
      </c>
      <c r="T209" s="62">
        <v>668527914546</v>
      </c>
      <c r="U209" s="62">
        <v>933346403288</v>
      </c>
      <c r="V209" s="62">
        <v>998344063394</v>
      </c>
      <c r="W209" s="62">
        <v>12352825481</v>
      </c>
      <c r="X209" s="62">
        <v>9496336393</v>
      </c>
      <c r="Y209" s="62">
        <v>-1409155726455.425</v>
      </c>
      <c r="Z209" s="61">
        <f>SUM(AA209)</f>
        <v>0</v>
      </c>
      <c r="AA209" s="11"/>
      <c r="AB209" s="61">
        <f>SUM(AC209:AF209)</f>
        <v>156828562972.95999</v>
      </c>
      <c r="AC209" s="11"/>
      <c r="AD209" s="62">
        <v>29764909000</v>
      </c>
      <c r="AE209" s="62">
        <v>1712933525.96</v>
      </c>
      <c r="AF209" s="62">
        <v>125350720447</v>
      </c>
      <c r="AG209" s="61">
        <f>SUM(AH209)</f>
        <v>0</v>
      </c>
      <c r="AH209" s="62"/>
      <c r="AI209" s="60">
        <f>AJ209+AQ209+AT209</f>
        <v>2475296228</v>
      </c>
      <c r="AJ209" s="61">
        <f>SUM(AK209:AP209)</f>
        <v>2475296228</v>
      </c>
      <c r="AK209" s="11"/>
      <c r="AL209" s="11"/>
      <c r="AM209" s="11"/>
      <c r="AN209" s="62">
        <v>195093750</v>
      </c>
      <c r="AO209" s="62">
        <v>2280202478</v>
      </c>
      <c r="AP209" s="11"/>
      <c r="AQ209" s="61">
        <f>SUM(AR209:AS209)</f>
        <v>0</v>
      </c>
      <c r="AR209" s="11"/>
      <c r="AS209" s="11"/>
      <c r="AT209" s="61">
        <f>SUM(AU209)</f>
        <v>0</v>
      </c>
      <c r="AU209" s="11"/>
      <c r="AV209" s="60">
        <f>AW209+AZ209</f>
        <v>4157787314289.3867</v>
      </c>
      <c r="AW209" s="61">
        <f>SUM(AX209:AY209)</f>
        <v>4157787314289.3867</v>
      </c>
      <c r="AX209" s="62">
        <v>4157787314289.3867</v>
      </c>
      <c r="AY209" s="11"/>
      <c r="AZ209" s="61">
        <f>SUM(BA209)</f>
        <v>0</v>
      </c>
      <c r="BA209" s="11"/>
      <c r="BB209" s="63">
        <f>E209-(AI209+AV209)</f>
        <v>0</v>
      </c>
    </row>
    <row r="210" spans="1:54" ht="45" x14ac:dyDescent="0.25">
      <c r="A210" s="58" t="s">
        <v>454</v>
      </c>
      <c r="B210" s="58" t="s">
        <v>455</v>
      </c>
      <c r="C210" s="59" t="s">
        <v>1152</v>
      </c>
      <c r="D210" s="59" t="s">
        <v>1200</v>
      </c>
      <c r="E210" s="60">
        <f>F210+O210+R210+Z210+AB210+AG210</f>
        <v>2921917451388.127</v>
      </c>
      <c r="F210" s="61">
        <f>SUM(G210:N210)</f>
        <v>188160659155.60669</v>
      </c>
      <c r="G210" s="62">
        <v>112542862590</v>
      </c>
      <c r="H210" s="11"/>
      <c r="I210" s="62">
        <v>38826307094.860016</v>
      </c>
      <c r="J210" s="11"/>
      <c r="K210" s="11"/>
      <c r="L210" s="62">
        <v>43753049.996666685</v>
      </c>
      <c r="M210" s="62">
        <v>36747736420.75</v>
      </c>
      <c r="N210" s="11"/>
      <c r="O210" s="61">
        <f>SUM(P210:Q210)</f>
        <v>95675200074.48999</v>
      </c>
      <c r="P210" s="62">
        <v>277066500</v>
      </c>
      <c r="Q210" s="62">
        <v>95398133574.48999</v>
      </c>
      <c r="R210" s="61">
        <f>SUM(S210:Y210)</f>
        <v>2493125176286.8301</v>
      </c>
      <c r="S210" s="62">
        <v>1333444418599.3701</v>
      </c>
      <c r="T210" s="62">
        <v>540269348622.98993</v>
      </c>
      <c r="U210" s="62">
        <v>805605680198.47009</v>
      </c>
      <c r="V210" s="62">
        <v>883795568762.68982</v>
      </c>
      <c r="W210" s="62">
        <v>33939771108.999996</v>
      </c>
      <c r="X210" s="62">
        <v>1169230299</v>
      </c>
      <c r="Y210" s="62">
        <v>-1105098841304.6902</v>
      </c>
      <c r="Z210" s="61">
        <f>SUM(AA210)</f>
        <v>0</v>
      </c>
      <c r="AA210" s="11"/>
      <c r="AB210" s="61">
        <f>SUM(AC210:AF210)</f>
        <v>144956415871.20001</v>
      </c>
      <c r="AC210" s="11"/>
      <c r="AD210" s="62">
        <v>12328020000</v>
      </c>
      <c r="AE210" s="62">
        <v>1028037308.2000003</v>
      </c>
      <c r="AF210" s="62">
        <v>131600358563</v>
      </c>
      <c r="AG210" s="61">
        <f>SUM(AH210)</f>
        <v>0</v>
      </c>
      <c r="AH210" s="62"/>
      <c r="AI210" s="60">
        <f>AJ210+AQ210+AT210</f>
        <v>17678074030.108856</v>
      </c>
      <c r="AJ210" s="61">
        <f>SUM(AK210:AP210)</f>
        <v>17678074030.108856</v>
      </c>
      <c r="AK210" s="62">
        <v>561000</v>
      </c>
      <c r="AL210" s="11"/>
      <c r="AM210" s="11"/>
      <c r="AN210" s="62">
        <v>3224591670</v>
      </c>
      <c r="AO210" s="62">
        <v>14154825778.108856</v>
      </c>
      <c r="AP210" s="62">
        <v>298095582</v>
      </c>
      <c r="AQ210" s="61">
        <f>SUM(AR210:AS210)</f>
        <v>0</v>
      </c>
      <c r="AR210" s="11"/>
      <c r="AS210" s="11"/>
      <c r="AT210" s="61">
        <f>SUM(AU210)</f>
        <v>0</v>
      </c>
      <c r="AU210" s="11"/>
      <c r="AV210" s="60">
        <f>AW210+AZ210</f>
        <v>2904239377358.0215</v>
      </c>
      <c r="AW210" s="61">
        <f>SUM(AX210:AY210)</f>
        <v>2904239377358.0215</v>
      </c>
      <c r="AX210" s="62">
        <v>2904239377358.0215</v>
      </c>
      <c r="AY210" s="11"/>
      <c r="AZ210" s="61">
        <f>SUM(BA210)</f>
        <v>0</v>
      </c>
      <c r="BA210" s="11"/>
      <c r="BB210" s="63">
        <f>E210-(AI210+AV210)</f>
        <v>0</v>
      </c>
    </row>
    <row r="211" spans="1:54" ht="30" x14ac:dyDescent="0.25">
      <c r="A211" s="58" t="s">
        <v>456</v>
      </c>
      <c r="B211" s="58" t="s">
        <v>457</v>
      </c>
      <c r="C211" s="59" t="s">
        <v>1152</v>
      </c>
      <c r="D211" s="59" t="s">
        <v>1199</v>
      </c>
      <c r="E211" s="60">
        <f>F211+O211+R211+Z211+AB211+AG211</f>
        <v>3122413367015.5098</v>
      </c>
      <c r="F211" s="61">
        <f>SUM(G211:N211)</f>
        <v>242117887308.60999</v>
      </c>
      <c r="G211" s="62">
        <v>156720813526</v>
      </c>
      <c r="H211" s="11"/>
      <c r="I211" s="62">
        <v>54111939128.430008</v>
      </c>
      <c r="J211" s="11"/>
      <c r="K211" s="11"/>
      <c r="L211" s="62">
        <v>3428599365.0500002</v>
      </c>
      <c r="M211" s="62">
        <v>27856535289.130001</v>
      </c>
      <c r="N211" s="11"/>
      <c r="O211" s="61">
        <f>SUM(P211:Q211)</f>
        <v>140649185762.69</v>
      </c>
      <c r="P211" s="11"/>
      <c r="Q211" s="62">
        <v>140649185762.69</v>
      </c>
      <c r="R211" s="61">
        <f>SUM(S211:Y211)</f>
        <v>2652638413244.3398</v>
      </c>
      <c r="S211" s="62">
        <v>1471066995145.6699</v>
      </c>
      <c r="T211" s="62">
        <v>580392432604.48987</v>
      </c>
      <c r="U211" s="62">
        <v>690841136901.29004</v>
      </c>
      <c r="V211" s="62">
        <v>897368756592.03003</v>
      </c>
      <c r="W211" s="62">
        <v>33874145708.969997</v>
      </c>
      <c r="X211" s="62">
        <v>10462132273.67</v>
      </c>
      <c r="Y211" s="62">
        <v>-1031367185981.78</v>
      </c>
      <c r="Z211" s="61">
        <f>SUM(AA211)</f>
        <v>0</v>
      </c>
      <c r="AA211" s="11"/>
      <c r="AB211" s="61">
        <f>SUM(AC211:AF211)</f>
        <v>87007880699.869995</v>
      </c>
      <c r="AC211" s="11"/>
      <c r="AD211" s="62">
        <v>26011622997.98</v>
      </c>
      <c r="AE211" s="62">
        <v>3259054977.6900005</v>
      </c>
      <c r="AF211" s="62">
        <v>57737202724.199997</v>
      </c>
      <c r="AG211" s="61">
        <f>SUM(AH211)</f>
        <v>0</v>
      </c>
      <c r="AH211" s="62"/>
      <c r="AI211" s="60">
        <f>AJ211+AQ211+AT211</f>
        <v>35120126433.380005</v>
      </c>
      <c r="AJ211" s="61">
        <f>SUM(AK211:AP211)</f>
        <v>35120126433.380005</v>
      </c>
      <c r="AK211" s="11"/>
      <c r="AL211" s="11"/>
      <c r="AM211" s="11"/>
      <c r="AN211" s="62">
        <v>2079584777.26</v>
      </c>
      <c r="AO211" s="62">
        <v>33040541656.120003</v>
      </c>
      <c r="AP211" s="11"/>
      <c r="AQ211" s="61">
        <f>SUM(AR211:AS211)</f>
        <v>0</v>
      </c>
      <c r="AR211" s="11"/>
      <c r="AS211" s="11"/>
      <c r="AT211" s="61">
        <f>SUM(AU211)</f>
        <v>0</v>
      </c>
      <c r="AU211" s="11"/>
      <c r="AV211" s="60">
        <f>AW211+AZ211</f>
        <v>3086177959042.96</v>
      </c>
      <c r="AW211" s="61">
        <f>SUM(AX211:AY211)</f>
        <v>3086177959042.96</v>
      </c>
      <c r="AX211" s="62">
        <v>3086177959042.96</v>
      </c>
      <c r="AY211" s="11"/>
      <c r="AZ211" s="61">
        <f>SUM(BA211)</f>
        <v>0</v>
      </c>
      <c r="BA211" s="11"/>
      <c r="BB211" s="63">
        <f>E211-(AI211+AV211)</f>
        <v>1115281539.1699219</v>
      </c>
    </row>
    <row r="212" spans="1:54" ht="45" x14ac:dyDescent="0.25">
      <c r="A212" s="58" t="s">
        <v>458</v>
      </c>
      <c r="B212" s="58" t="s">
        <v>459</v>
      </c>
      <c r="C212" s="59" t="s">
        <v>1152</v>
      </c>
      <c r="D212" s="59" t="s">
        <v>1199</v>
      </c>
      <c r="E212" s="60">
        <f>F212+O212+R212+Z212+AB212+AG212</f>
        <v>21003912081270</v>
      </c>
      <c r="F212" s="61">
        <f>SUM(G212:N212)</f>
        <v>1006101710547</v>
      </c>
      <c r="G212" s="62">
        <v>288547610711</v>
      </c>
      <c r="H212" s="11"/>
      <c r="I212" s="62">
        <v>659460830178</v>
      </c>
      <c r="J212" s="11"/>
      <c r="K212" s="11"/>
      <c r="L212" s="62">
        <v>2456863975</v>
      </c>
      <c r="M212" s="62">
        <v>55636405683</v>
      </c>
      <c r="N212" s="11"/>
      <c r="O212" s="61">
        <f>SUM(P212:Q212)</f>
        <v>808301131158</v>
      </c>
      <c r="P212" s="62">
        <v>13577588833</v>
      </c>
      <c r="Q212" s="62">
        <v>794723542325</v>
      </c>
      <c r="R212" s="61">
        <f>SUM(S212:Y212)</f>
        <v>19041092600234</v>
      </c>
      <c r="S212" s="62">
        <v>12802098369272</v>
      </c>
      <c r="T212" s="62">
        <v>1960669732077</v>
      </c>
      <c r="U212" s="62">
        <v>3567076097680</v>
      </c>
      <c r="V212" s="62">
        <v>5383426858799</v>
      </c>
      <c r="W212" s="62">
        <v>197799501978</v>
      </c>
      <c r="X212" s="62">
        <v>37220887542</v>
      </c>
      <c r="Y212" s="62">
        <v>-4907198847114</v>
      </c>
      <c r="Z212" s="61">
        <f>SUM(AA212)</f>
        <v>0</v>
      </c>
      <c r="AA212" s="11"/>
      <c r="AB212" s="61">
        <f>SUM(AC212:AF212)</f>
        <v>148416639331</v>
      </c>
      <c r="AC212" s="62">
        <v>27911877740</v>
      </c>
      <c r="AD212" s="62">
        <v>55706810740</v>
      </c>
      <c r="AE212" s="62">
        <v>3883526910</v>
      </c>
      <c r="AF212" s="62">
        <v>60914423941</v>
      </c>
      <c r="AG212" s="61">
        <f>SUM(AH212)</f>
        <v>0</v>
      </c>
      <c r="AH212" s="62"/>
      <c r="AI212" s="60">
        <f>AJ212+AQ212+AT212</f>
        <v>111173513013</v>
      </c>
      <c r="AJ212" s="61">
        <f>SUM(AK212:AP212)</f>
        <v>111173513013</v>
      </c>
      <c r="AK212" s="62">
        <v>2049769</v>
      </c>
      <c r="AL212" s="11"/>
      <c r="AM212" s="11"/>
      <c r="AN212" s="62">
        <v>33110943291</v>
      </c>
      <c r="AO212" s="62">
        <v>75877437692</v>
      </c>
      <c r="AP212" s="62">
        <v>2183082261</v>
      </c>
      <c r="AQ212" s="61">
        <f>SUM(AR212:AS212)</f>
        <v>0</v>
      </c>
      <c r="AR212" s="11"/>
      <c r="AS212" s="11"/>
      <c r="AT212" s="61">
        <f>SUM(AU212)</f>
        <v>0</v>
      </c>
      <c r="AU212" s="11"/>
      <c r="AV212" s="60">
        <f>AW212+AZ212</f>
        <v>26731815806761</v>
      </c>
      <c r="AW212" s="61">
        <f>SUM(AX212:AY212)</f>
        <v>26731815806761</v>
      </c>
      <c r="AX212" s="62">
        <v>26731815806761</v>
      </c>
      <c r="AY212" s="11"/>
      <c r="AZ212" s="61">
        <f>SUM(BA212)</f>
        <v>0</v>
      </c>
      <c r="BA212" s="11"/>
      <c r="BB212" s="63">
        <f>E212-(AI212+AV212)</f>
        <v>-5839077238504</v>
      </c>
    </row>
    <row r="213" spans="1:54" ht="45" x14ac:dyDescent="0.25">
      <c r="A213" s="58" t="s">
        <v>460</v>
      </c>
      <c r="B213" s="58" t="s">
        <v>461</v>
      </c>
      <c r="C213" s="59" t="s">
        <v>1152</v>
      </c>
      <c r="D213" s="59" t="s">
        <v>1200</v>
      </c>
      <c r="E213" s="60">
        <f>F213+O213+R213+Z213+AB213+AG213</f>
        <v>12135931598222.275</v>
      </c>
      <c r="F213" s="61">
        <f>SUM(G213:N213)</f>
        <v>463674973159.02881</v>
      </c>
      <c r="G213" s="62">
        <v>295043603381.26001</v>
      </c>
      <c r="H213" s="11"/>
      <c r="I213" s="62">
        <v>117796123410.37</v>
      </c>
      <c r="J213" s="11"/>
      <c r="K213" s="11"/>
      <c r="L213" s="62">
        <v>-1.1999999999999999E-3</v>
      </c>
      <c r="M213" s="62">
        <v>50835246367.400002</v>
      </c>
      <c r="N213" s="11"/>
      <c r="O213" s="61">
        <f>SUM(P213:Q213)</f>
        <v>732440128442.40002</v>
      </c>
      <c r="P213" s="11"/>
      <c r="Q213" s="62">
        <v>732440128442.40002</v>
      </c>
      <c r="R213" s="61">
        <f>SUM(S213:Y213)</f>
        <v>10760991927739.105</v>
      </c>
      <c r="S213" s="62">
        <v>8051892530639.2461</v>
      </c>
      <c r="T213" s="62">
        <v>921335040399.02917</v>
      </c>
      <c r="U213" s="62">
        <v>2001426860585.3501</v>
      </c>
      <c r="V213" s="62">
        <v>1188926946962.8201</v>
      </c>
      <c r="W213" s="62">
        <v>72415030630.940002</v>
      </c>
      <c r="X213" s="62">
        <v>75669280640</v>
      </c>
      <c r="Y213" s="62">
        <v>-1550673762118.2793</v>
      </c>
      <c r="Z213" s="61">
        <f>SUM(AA213)</f>
        <v>0</v>
      </c>
      <c r="AA213" s="11"/>
      <c r="AB213" s="61">
        <f>SUM(AC213:AF213)</f>
        <v>178824568881.741</v>
      </c>
      <c r="AC213" s="62">
        <v>313735524</v>
      </c>
      <c r="AD213" s="62">
        <v>5674961102</v>
      </c>
      <c r="AE213" s="62">
        <v>5388665111.7399998</v>
      </c>
      <c r="AF213" s="62">
        <v>167447207144.00101</v>
      </c>
      <c r="AG213" s="61">
        <f>SUM(AH213)</f>
        <v>0</v>
      </c>
      <c r="AH213" s="62"/>
      <c r="AI213" s="60">
        <f>AJ213+AQ213+AT213</f>
        <v>80991672079.703995</v>
      </c>
      <c r="AJ213" s="61">
        <f>SUM(AK213:AP213)</f>
        <v>80991672079.703995</v>
      </c>
      <c r="AK213" s="11"/>
      <c r="AL213" s="11"/>
      <c r="AM213" s="11"/>
      <c r="AN213" s="62">
        <v>4144001961.454</v>
      </c>
      <c r="AO213" s="62">
        <v>28859475375.25</v>
      </c>
      <c r="AP213" s="62">
        <v>47988194743</v>
      </c>
      <c r="AQ213" s="61">
        <f>SUM(AR213:AS213)</f>
        <v>0</v>
      </c>
      <c r="AR213" s="11"/>
      <c r="AS213" s="11"/>
      <c r="AT213" s="61">
        <f>SUM(AU213)</f>
        <v>0</v>
      </c>
      <c r="AU213" s="11"/>
      <c r="AV213" s="60">
        <f>AW213+AZ213</f>
        <v>12054939926142.572</v>
      </c>
      <c r="AW213" s="61">
        <f>SUM(AX213:AY213)</f>
        <v>12054939926142.572</v>
      </c>
      <c r="AX213" s="62">
        <v>12054939926142.572</v>
      </c>
      <c r="AY213" s="11"/>
      <c r="AZ213" s="61">
        <f>SUM(BA213)</f>
        <v>0</v>
      </c>
      <c r="BA213" s="11"/>
      <c r="BB213" s="63">
        <f>E213-(AI213+AV213)</f>
        <v>0</v>
      </c>
    </row>
    <row r="214" spans="1:54" ht="30" x14ac:dyDescent="0.25">
      <c r="A214" s="58" t="s">
        <v>462</v>
      </c>
      <c r="B214" s="58" t="s">
        <v>463</v>
      </c>
      <c r="C214" s="59" t="s">
        <v>1152</v>
      </c>
      <c r="D214" s="59" t="s">
        <v>1200</v>
      </c>
      <c r="E214" s="60">
        <f>F214+O214+R214+Z214+AB214+AG214</f>
        <v>2396957279062.1099</v>
      </c>
      <c r="F214" s="61">
        <f>SUM(G214:N214)</f>
        <v>240376717796.90002</v>
      </c>
      <c r="G214" s="62">
        <v>195305482588.75</v>
      </c>
      <c r="H214" s="11"/>
      <c r="I214" s="62">
        <v>21457537526.230003</v>
      </c>
      <c r="J214" s="11"/>
      <c r="K214" s="11"/>
      <c r="L214" s="62">
        <v>824047314.13999999</v>
      </c>
      <c r="M214" s="62">
        <v>22789650367.779999</v>
      </c>
      <c r="N214" s="11"/>
      <c r="O214" s="61">
        <f>SUM(P214:Q214)</f>
        <v>105133688991.56</v>
      </c>
      <c r="P214" s="11"/>
      <c r="Q214" s="62">
        <v>105133688991.56</v>
      </c>
      <c r="R214" s="61">
        <f>SUM(S214:Y214)</f>
        <v>1947040831870.8501</v>
      </c>
      <c r="S214" s="62">
        <v>875385147951.57996</v>
      </c>
      <c r="T214" s="62">
        <v>554829568912.07996</v>
      </c>
      <c r="U214" s="62">
        <v>649948956170</v>
      </c>
      <c r="V214" s="62">
        <v>711723844609.80005</v>
      </c>
      <c r="W214" s="62">
        <v>18385345611</v>
      </c>
      <c r="X214" s="62">
        <v>4977884527</v>
      </c>
      <c r="Y214" s="62">
        <v>-868209915910.60999</v>
      </c>
      <c r="Z214" s="61">
        <f>SUM(AA214)</f>
        <v>0</v>
      </c>
      <c r="AA214" s="11"/>
      <c r="AB214" s="61">
        <f>SUM(AC214:AF214)</f>
        <v>104406040402.79999</v>
      </c>
      <c r="AC214" s="11"/>
      <c r="AD214" s="62">
        <v>29555499714.259998</v>
      </c>
      <c r="AE214" s="62">
        <v>1173645683.7</v>
      </c>
      <c r="AF214" s="62">
        <v>73676895004.839996</v>
      </c>
      <c r="AG214" s="61">
        <f>SUM(AH214)</f>
        <v>0</v>
      </c>
      <c r="AH214" s="62"/>
      <c r="AI214" s="60">
        <f>AJ214+AQ214+AT214</f>
        <v>44143784410</v>
      </c>
      <c r="AJ214" s="61">
        <f>SUM(AK214:AP214)</f>
        <v>44143784410</v>
      </c>
      <c r="AK214" s="11"/>
      <c r="AL214" s="11"/>
      <c r="AM214" s="11"/>
      <c r="AN214" s="62">
        <v>1892998661</v>
      </c>
      <c r="AO214" s="62">
        <v>41153787478</v>
      </c>
      <c r="AP214" s="62">
        <v>1096998271</v>
      </c>
      <c r="AQ214" s="61">
        <f>SUM(AR214:AS214)</f>
        <v>0</v>
      </c>
      <c r="AR214" s="11"/>
      <c r="AS214" s="11"/>
      <c r="AT214" s="61">
        <f>SUM(AU214)</f>
        <v>0</v>
      </c>
      <c r="AU214" s="11"/>
      <c r="AV214" s="60">
        <f>AW214+AZ214</f>
        <v>2352813494652.1001</v>
      </c>
      <c r="AW214" s="61">
        <f>SUM(AX214:AY214)</f>
        <v>2352813494652.1001</v>
      </c>
      <c r="AX214" s="62">
        <v>2352813494652.1001</v>
      </c>
      <c r="AY214" s="11"/>
      <c r="AZ214" s="61">
        <f>SUM(BA214)</f>
        <v>0</v>
      </c>
      <c r="BA214" s="11"/>
      <c r="BB214" s="63">
        <f>E214-(AI214+AV214)</f>
        <v>9.765625E-3</v>
      </c>
    </row>
    <row r="215" spans="1:54" ht="60" x14ac:dyDescent="0.25">
      <c r="A215" s="58" t="s">
        <v>464</v>
      </c>
      <c r="B215" s="58" t="s">
        <v>1164</v>
      </c>
      <c r="C215" s="59" t="s">
        <v>1150</v>
      </c>
      <c r="D215" s="59" t="s">
        <v>1199</v>
      </c>
      <c r="E215" s="60">
        <f>F215+O215+R215+Z215+AB215+AG215</f>
        <v>11335536076401.002</v>
      </c>
      <c r="F215" s="61">
        <f>SUM(G215:N215)</f>
        <v>672000559071.07996</v>
      </c>
      <c r="G215" s="62">
        <v>484453213139.46002</v>
      </c>
      <c r="H215" s="11"/>
      <c r="I215" s="62">
        <v>5631793686.6700001</v>
      </c>
      <c r="J215" s="11"/>
      <c r="K215" s="11"/>
      <c r="L215" s="62">
        <v>815983222.53999996</v>
      </c>
      <c r="M215" s="62">
        <v>181099569022.41</v>
      </c>
      <c r="N215" s="11"/>
      <c r="O215" s="61">
        <f>SUM(P215:Q215)</f>
        <v>1655347172982.7002</v>
      </c>
      <c r="P215" s="62">
        <v>14688995860.1</v>
      </c>
      <c r="Q215" s="62">
        <v>1640658177122.6001</v>
      </c>
      <c r="R215" s="61">
        <f>SUM(S215:Y215)</f>
        <v>8479112482546.0811</v>
      </c>
      <c r="S215" s="62">
        <v>4238954451307</v>
      </c>
      <c r="T215" s="62">
        <v>1512711423026.3</v>
      </c>
      <c r="U215" s="62">
        <v>2854877023082.5</v>
      </c>
      <c r="V215" s="62">
        <v>3159549339267.6001</v>
      </c>
      <c r="W215" s="62">
        <v>241819072793.32999</v>
      </c>
      <c r="X215" s="62">
        <v>72397801549.649994</v>
      </c>
      <c r="Y215" s="62">
        <v>-3601196628480.2998</v>
      </c>
      <c r="Z215" s="61">
        <f>SUM(AA215)</f>
        <v>0</v>
      </c>
      <c r="AA215" s="11"/>
      <c r="AB215" s="61">
        <f>SUM(AC215:AF215)</f>
        <v>529075861801.13995</v>
      </c>
      <c r="AC215" s="11"/>
      <c r="AD215" s="62">
        <v>257752887426.95999</v>
      </c>
      <c r="AE215" s="62">
        <v>82178412601</v>
      </c>
      <c r="AF215" s="62">
        <v>189144561773.17999</v>
      </c>
      <c r="AG215" s="61">
        <f>SUM(AH215)</f>
        <v>0</v>
      </c>
      <c r="AH215" s="62"/>
      <c r="AI215" s="60">
        <f>AJ215+AQ215+AT215</f>
        <v>44849799128.619995</v>
      </c>
      <c r="AJ215" s="61">
        <f>SUM(AK215:AP215)</f>
        <v>44849799128.619995</v>
      </c>
      <c r="AK215" s="62">
        <v>19091982540.939999</v>
      </c>
      <c r="AL215" s="11"/>
      <c r="AM215" s="11"/>
      <c r="AN215" s="62">
        <v>1623129778.6800001</v>
      </c>
      <c r="AO215" s="62">
        <v>2413635867</v>
      </c>
      <c r="AP215" s="62">
        <v>21721050942</v>
      </c>
      <c r="AQ215" s="61">
        <f>SUM(AR215:AS215)</f>
        <v>0</v>
      </c>
      <c r="AR215" s="11"/>
      <c r="AS215" s="11"/>
      <c r="AT215" s="61">
        <f>SUM(AU215)</f>
        <v>0</v>
      </c>
      <c r="AU215" s="11"/>
      <c r="AV215" s="60">
        <f>AW215+AZ215</f>
        <v>11290686277272</v>
      </c>
      <c r="AW215" s="61">
        <f>SUM(AX215:AY215)</f>
        <v>11290686277272</v>
      </c>
      <c r="AX215" s="62">
        <v>11290686277272</v>
      </c>
      <c r="AY215" s="11"/>
      <c r="AZ215" s="61">
        <f>SUM(BA215)</f>
        <v>0</v>
      </c>
      <c r="BA215" s="11"/>
      <c r="BB215" s="63">
        <f>E215-(AI215+AV215)</f>
        <v>0.3828125</v>
      </c>
    </row>
    <row r="216" spans="1:54" ht="30" x14ac:dyDescent="0.25">
      <c r="A216" s="58" t="s">
        <v>465</v>
      </c>
      <c r="B216" s="58" t="s">
        <v>466</v>
      </c>
      <c r="C216" s="59" t="s">
        <v>1152</v>
      </c>
      <c r="D216" s="59" t="s">
        <v>1199</v>
      </c>
      <c r="E216" s="60">
        <f>F216+O216+R216+Z216+AB216+AG216</f>
        <v>3482512042294.6899</v>
      </c>
      <c r="F216" s="61">
        <f>SUM(G216:N216)</f>
        <v>373132656181.72003</v>
      </c>
      <c r="G216" s="62">
        <v>238201393766.17001</v>
      </c>
      <c r="H216" s="11"/>
      <c r="I216" s="62">
        <v>70905944383.919998</v>
      </c>
      <c r="J216" s="11"/>
      <c r="K216" s="11"/>
      <c r="L216" s="62">
        <v>1353626878.8399999</v>
      </c>
      <c r="M216" s="62">
        <v>62671691152.790001</v>
      </c>
      <c r="N216" s="11"/>
      <c r="O216" s="61">
        <f>SUM(P216:Q216)</f>
        <v>360999866954.97998</v>
      </c>
      <c r="P216" s="11"/>
      <c r="Q216" s="62">
        <v>360999866954.97998</v>
      </c>
      <c r="R216" s="61">
        <f>SUM(S216:Y216)</f>
        <v>2736921098950.2603</v>
      </c>
      <c r="S216" s="62">
        <v>528259669252</v>
      </c>
      <c r="T216" s="62">
        <v>857132572729.5</v>
      </c>
      <c r="U216" s="62">
        <v>1347477527787.8799</v>
      </c>
      <c r="V216" s="62">
        <v>2418835722267.21</v>
      </c>
      <c r="W216" s="62">
        <v>74559439255.279999</v>
      </c>
      <c r="X216" s="11"/>
      <c r="Y216" s="62">
        <v>-2489343832341.6099</v>
      </c>
      <c r="Z216" s="61">
        <f>SUM(AA216)</f>
        <v>0</v>
      </c>
      <c r="AA216" s="11"/>
      <c r="AB216" s="61">
        <f>SUM(AC216:AF216)</f>
        <v>11458420207.73</v>
      </c>
      <c r="AC216" s="62">
        <v>15311414</v>
      </c>
      <c r="AD216" s="11"/>
      <c r="AE216" s="62">
        <v>9941588917.7299995</v>
      </c>
      <c r="AF216" s="62">
        <v>1501519876</v>
      </c>
      <c r="AG216" s="61">
        <f>SUM(AH216)</f>
        <v>0</v>
      </c>
      <c r="AH216" s="62"/>
      <c r="AI216" s="60">
        <f>AJ216+AQ216+AT216</f>
        <v>38770774083.57</v>
      </c>
      <c r="AJ216" s="61">
        <f>SUM(AK216:AP216)</f>
        <v>38770774083.57</v>
      </c>
      <c r="AK216" s="11"/>
      <c r="AL216" s="11"/>
      <c r="AM216" s="11"/>
      <c r="AN216" s="62">
        <v>1920229253.27</v>
      </c>
      <c r="AO216" s="62">
        <v>36850544830.300003</v>
      </c>
      <c r="AP216" s="11"/>
      <c r="AQ216" s="61">
        <f>SUM(AR216:AS216)</f>
        <v>0</v>
      </c>
      <c r="AR216" s="11"/>
      <c r="AS216" s="11"/>
      <c r="AT216" s="61">
        <f>SUM(AU216)</f>
        <v>0</v>
      </c>
      <c r="AU216" s="11"/>
      <c r="AV216" s="60">
        <f>AW216+AZ216</f>
        <v>3443741268211.1201</v>
      </c>
      <c r="AW216" s="61">
        <f>SUM(AX216:AY216)</f>
        <v>3443741268211.1201</v>
      </c>
      <c r="AX216" s="62">
        <v>3443741268211.1201</v>
      </c>
      <c r="AY216" s="11"/>
      <c r="AZ216" s="61">
        <f>SUM(BA216)</f>
        <v>0</v>
      </c>
      <c r="BA216" s="11"/>
      <c r="BB216" s="63">
        <f>E216-(AI216+AV216)</f>
        <v>0</v>
      </c>
    </row>
    <row r="217" spans="1:54" ht="45" x14ac:dyDescent="0.25">
      <c r="A217" s="58" t="s">
        <v>467</v>
      </c>
      <c r="B217" s="58" t="s">
        <v>468</v>
      </c>
      <c r="C217" s="59" t="s">
        <v>1150</v>
      </c>
      <c r="D217" s="59" t="s">
        <v>1200</v>
      </c>
      <c r="E217" s="60">
        <f>F217+O217+R217+Z217+AB217+AG217</f>
        <v>3205281832826.6597</v>
      </c>
      <c r="F217" s="61">
        <f>SUM(G217:N217)</f>
        <v>253902013123.43997</v>
      </c>
      <c r="G217" s="62">
        <v>151188204938.84998</v>
      </c>
      <c r="H217" s="11"/>
      <c r="I217" s="62">
        <v>29163407183.93</v>
      </c>
      <c r="J217" s="11"/>
      <c r="K217" s="11"/>
      <c r="L217" s="11"/>
      <c r="M217" s="62">
        <v>73550401000.660004</v>
      </c>
      <c r="N217" s="11"/>
      <c r="O217" s="61">
        <f>SUM(P217:Q217)</f>
        <v>304620148429.08002</v>
      </c>
      <c r="P217" s="11"/>
      <c r="Q217" s="62">
        <v>304620148429.08002</v>
      </c>
      <c r="R217" s="61">
        <f>SUM(S217:Y217)</f>
        <v>2476028497588.6997</v>
      </c>
      <c r="S217" s="62">
        <v>651748142052</v>
      </c>
      <c r="T217" s="62">
        <v>578367665238.45996</v>
      </c>
      <c r="U217" s="62">
        <v>1077203399495.3</v>
      </c>
      <c r="V217" s="62">
        <v>1250493150442.3999</v>
      </c>
      <c r="W217" s="62">
        <v>74336963706.899994</v>
      </c>
      <c r="X217" s="62">
        <v>136005637084.74001</v>
      </c>
      <c r="Y217" s="62">
        <v>-1292126460431.1001</v>
      </c>
      <c r="Z217" s="61">
        <f>SUM(AA217)</f>
        <v>0</v>
      </c>
      <c r="AA217" s="11"/>
      <c r="AB217" s="61">
        <f>SUM(AC217:AF217)</f>
        <v>170731173685.44</v>
      </c>
      <c r="AC217" s="11"/>
      <c r="AD217" s="62">
        <v>2071075160</v>
      </c>
      <c r="AE217" s="62">
        <v>24994525184.740002</v>
      </c>
      <c r="AF217" s="62">
        <v>143665573340.70001</v>
      </c>
      <c r="AG217" s="61">
        <f>SUM(AH217)</f>
        <v>0</v>
      </c>
      <c r="AH217" s="62"/>
      <c r="AI217" s="60">
        <f>AJ217+AQ217+AT217</f>
        <v>12098423244.65</v>
      </c>
      <c r="AJ217" s="61">
        <f>SUM(AK217:AP217)</f>
        <v>12098423244.65</v>
      </c>
      <c r="AK217" s="11"/>
      <c r="AL217" s="11"/>
      <c r="AM217" s="11"/>
      <c r="AN217" s="62">
        <v>1228573726.74</v>
      </c>
      <c r="AO217" s="62">
        <v>10633686177.91</v>
      </c>
      <c r="AP217" s="62">
        <v>236163340</v>
      </c>
      <c r="AQ217" s="61">
        <f>SUM(AR217:AS217)</f>
        <v>0</v>
      </c>
      <c r="AR217" s="11"/>
      <c r="AS217" s="11"/>
      <c r="AT217" s="61">
        <f>SUM(AU217)</f>
        <v>0</v>
      </c>
      <c r="AU217" s="11"/>
      <c r="AV217" s="60">
        <f>AW217+AZ217</f>
        <v>3193183409591.1001</v>
      </c>
      <c r="AW217" s="61">
        <f>SUM(AX217:AY217)</f>
        <v>3193183409591.1001</v>
      </c>
      <c r="AX217" s="62">
        <v>3193183409591.1001</v>
      </c>
      <c r="AY217" s="11"/>
      <c r="AZ217" s="61">
        <f>SUM(BA217)</f>
        <v>0</v>
      </c>
      <c r="BA217" s="11"/>
      <c r="BB217" s="63">
        <f>E217-(AI217+AV217)</f>
        <v>-9.09033203125</v>
      </c>
    </row>
    <row r="218" spans="1:54" ht="45" x14ac:dyDescent="0.25">
      <c r="A218" s="58" t="s">
        <v>469</v>
      </c>
      <c r="B218" s="58" t="s">
        <v>470</v>
      </c>
      <c r="C218" s="59" t="s">
        <v>1152</v>
      </c>
      <c r="D218" s="59" t="s">
        <v>1200</v>
      </c>
      <c r="E218" s="60">
        <f>F218+O218+R218+Z218+AB218+AG218</f>
        <v>2358800577637.48</v>
      </c>
      <c r="F218" s="61">
        <f>SUM(G218:N218)</f>
        <v>185672509523.16998</v>
      </c>
      <c r="G218" s="62">
        <v>141834265409.48999</v>
      </c>
      <c r="H218" s="11"/>
      <c r="I218" s="62">
        <v>13276366372.93</v>
      </c>
      <c r="J218" s="11"/>
      <c r="K218" s="11"/>
      <c r="L218" s="62">
        <v>471758148</v>
      </c>
      <c r="M218" s="62">
        <v>30090119592.75</v>
      </c>
      <c r="N218" s="11"/>
      <c r="O218" s="61">
        <f>SUM(P218:Q218)</f>
        <v>249986051092.31</v>
      </c>
      <c r="P218" s="11"/>
      <c r="Q218" s="62">
        <v>249986051092.31</v>
      </c>
      <c r="R218" s="61">
        <f>SUM(S218:Y218)</f>
        <v>1914083667479</v>
      </c>
      <c r="S218" s="62">
        <v>403570089706</v>
      </c>
      <c r="T218" s="62">
        <v>657104561647</v>
      </c>
      <c r="U218" s="62">
        <v>1153209325175</v>
      </c>
      <c r="V218" s="62">
        <v>1371284009920</v>
      </c>
      <c r="W218" s="62">
        <v>66482938062</v>
      </c>
      <c r="X218" s="62">
        <v>31490325994</v>
      </c>
      <c r="Y218" s="62">
        <v>-1769057583025</v>
      </c>
      <c r="Z218" s="61">
        <f>SUM(AA218)</f>
        <v>0</v>
      </c>
      <c r="AA218" s="11"/>
      <c r="AB218" s="61">
        <f>SUM(AC218:AF218)</f>
        <v>9058349543</v>
      </c>
      <c r="AC218" s="11"/>
      <c r="AD218" s="11"/>
      <c r="AE218" s="62">
        <v>1077491114</v>
      </c>
      <c r="AF218" s="62">
        <v>7980858429</v>
      </c>
      <c r="AG218" s="61">
        <f>SUM(AH218)</f>
        <v>0</v>
      </c>
      <c r="AH218" s="62"/>
      <c r="AI218" s="60">
        <f>AJ218+AQ218+AT218</f>
        <v>16732834751.58</v>
      </c>
      <c r="AJ218" s="61">
        <f>SUM(AK218:AP218)</f>
        <v>16732834751.58</v>
      </c>
      <c r="AK218" s="62">
        <v>46064000</v>
      </c>
      <c r="AL218" s="11"/>
      <c r="AM218" s="11"/>
      <c r="AN218" s="62">
        <v>28757789.579999998</v>
      </c>
      <c r="AO218" s="62">
        <v>846226672</v>
      </c>
      <c r="AP218" s="62">
        <v>15811786290</v>
      </c>
      <c r="AQ218" s="61">
        <f>SUM(AR218:AS218)</f>
        <v>0</v>
      </c>
      <c r="AR218" s="11"/>
      <c r="AS218" s="11"/>
      <c r="AT218" s="61">
        <f>SUM(AU218)</f>
        <v>0</v>
      </c>
      <c r="AU218" s="11"/>
      <c r="AV218" s="60">
        <f>AW218+AZ218</f>
        <v>2342075492480.8999</v>
      </c>
      <c r="AW218" s="61">
        <f>SUM(AX218:AY218)</f>
        <v>2342075492480.8999</v>
      </c>
      <c r="AX218" s="62">
        <v>2342075492480.8999</v>
      </c>
      <c r="AY218" s="11"/>
      <c r="AZ218" s="61">
        <f>SUM(BA218)</f>
        <v>0</v>
      </c>
      <c r="BA218" s="11"/>
      <c r="BB218" s="63">
        <f>E218-(AI218+AV218)</f>
        <v>-7749595</v>
      </c>
    </row>
    <row r="219" spans="1:54" ht="30" x14ac:dyDescent="0.25">
      <c r="A219" s="58" t="s">
        <v>471</v>
      </c>
      <c r="B219" s="58" t="s">
        <v>472</v>
      </c>
      <c r="C219" s="59" t="s">
        <v>1152</v>
      </c>
      <c r="D219" s="59" t="s">
        <v>1199</v>
      </c>
      <c r="E219" s="60">
        <f>F219+O219+R219+Z219+AB219+AG219</f>
        <v>5059678892687.9502</v>
      </c>
      <c r="F219" s="61">
        <f>SUM(G219:N219)</f>
        <v>582256064794.03003</v>
      </c>
      <c r="G219" s="62">
        <v>380545822168.92004</v>
      </c>
      <c r="H219" s="11"/>
      <c r="I219" s="62">
        <v>128858039325.38002</v>
      </c>
      <c r="J219" s="11"/>
      <c r="K219" s="11"/>
      <c r="L219" s="62">
        <v>52556698.670000002</v>
      </c>
      <c r="M219" s="62">
        <v>72799646601.059998</v>
      </c>
      <c r="N219" s="11"/>
      <c r="O219" s="61">
        <f>SUM(P219:Q219)</f>
        <v>670586074210.95996</v>
      </c>
      <c r="P219" s="62">
        <v>51549079033.559998</v>
      </c>
      <c r="Q219" s="62">
        <v>619036995177.40002</v>
      </c>
      <c r="R219" s="61">
        <f>SUM(S219:Y219)</f>
        <v>3653703020437.3496</v>
      </c>
      <c r="S219" s="62">
        <v>929782398949.26001</v>
      </c>
      <c r="T219" s="62">
        <v>1005732446993.9099</v>
      </c>
      <c r="U219" s="62">
        <v>1491940205648.1899</v>
      </c>
      <c r="V219" s="62">
        <v>1720949354669.6504</v>
      </c>
      <c r="W219" s="62">
        <v>107174396805.03999</v>
      </c>
      <c r="X219" s="62">
        <v>92704822446.179993</v>
      </c>
      <c r="Y219" s="62">
        <v>-1694580605074.8799</v>
      </c>
      <c r="Z219" s="61">
        <f>SUM(AA219)</f>
        <v>0</v>
      </c>
      <c r="AA219" s="11"/>
      <c r="AB219" s="61">
        <f>SUM(AC219:AF219)</f>
        <v>153133733245.60999</v>
      </c>
      <c r="AC219" s="62">
        <v>370336250</v>
      </c>
      <c r="AD219" s="62">
        <v>272874000</v>
      </c>
      <c r="AE219" s="62">
        <v>13786681777.030001</v>
      </c>
      <c r="AF219" s="62">
        <v>138703841218.57999</v>
      </c>
      <c r="AG219" s="61">
        <f>SUM(AH219)</f>
        <v>0</v>
      </c>
      <c r="AH219" s="62"/>
      <c r="AI219" s="60">
        <f>AJ219+AQ219+AT219</f>
        <v>5071641479.0799999</v>
      </c>
      <c r="AJ219" s="61">
        <f>SUM(AK219:AP219)</f>
        <v>5071641479.0799999</v>
      </c>
      <c r="AK219" s="62">
        <v>10000</v>
      </c>
      <c r="AL219" s="11"/>
      <c r="AM219" s="11"/>
      <c r="AN219" s="62">
        <v>1526235262.96</v>
      </c>
      <c r="AO219" s="62">
        <v>3545396216.1199999</v>
      </c>
      <c r="AP219" s="11"/>
      <c r="AQ219" s="61">
        <f>SUM(AR219:AS219)</f>
        <v>0</v>
      </c>
      <c r="AR219" s="11"/>
      <c r="AS219" s="11"/>
      <c r="AT219" s="61">
        <f>SUM(AU219)</f>
        <v>0</v>
      </c>
      <c r="AU219" s="11"/>
      <c r="AV219" s="60">
        <f>AW219+AZ219</f>
        <v>5054607251208.8701</v>
      </c>
      <c r="AW219" s="61">
        <f>SUM(AX219:AY219)</f>
        <v>5054607251208.8701</v>
      </c>
      <c r="AX219" s="62">
        <v>5054607251208.8701</v>
      </c>
      <c r="AY219" s="11"/>
      <c r="AZ219" s="61">
        <f>SUM(BA219)</f>
        <v>0</v>
      </c>
      <c r="BA219" s="11"/>
      <c r="BB219" s="63">
        <f>E219-(AI219+AV219)</f>
        <v>0</v>
      </c>
    </row>
    <row r="220" spans="1:54" ht="45" x14ac:dyDescent="0.25">
      <c r="A220" s="58" t="s">
        <v>473</v>
      </c>
      <c r="B220" s="58" t="s">
        <v>474</v>
      </c>
      <c r="C220" s="59" t="s">
        <v>1152</v>
      </c>
      <c r="D220" s="59" t="s">
        <v>1199</v>
      </c>
      <c r="E220" s="60">
        <f>F220+O220+R220+Z220+AB220+AG220</f>
        <v>4506498945235.3193</v>
      </c>
      <c r="F220" s="61">
        <f>SUM(G220:N220)</f>
        <v>532923737696.35004</v>
      </c>
      <c r="G220" s="62">
        <v>382962457541.81</v>
      </c>
      <c r="H220" s="11"/>
      <c r="I220" s="62">
        <v>100166644858.09</v>
      </c>
      <c r="J220" s="11"/>
      <c r="K220" s="11"/>
      <c r="L220" s="62">
        <v>451383408.94</v>
      </c>
      <c r="M220" s="62">
        <v>49343251887.510002</v>
      </c>
      <c r="N220" s="11"/>
      <c r="O220" s="61">
        <f>SUM(P220:Q220)</f>
        <v>540866727981.78998</v>
      </c>
      <c r="P220" s="11"/>
      <c r="Q220" s="62">
        <v>540866727981.78998</v>
      </c>
      <c r="R220" s="61">
        <f>SUM(S220:Y220)</f>
        <v>3376707490305.96</v>
      </c>
      <c r="S220" s="62">
        <v>1906244295189.2</v>
      </c>
      <c r="T220" s="62">
        <v>806756272814.68005</v>
      </c>
      <c r="U220" s="62">
        <v>1127571463054.2</v>
      </c>
      <c r="V220" s="62">
        <v>2219972704639.2002</v>
      </c>
      <c r="W220" s="62">
        <v>42180666375.669998</v>
      </c>
      <c r="X220" s="62">
        <v>23523372875.509998</v>
      </c>
      <c r="Y220" s="62">
        <v>-2749541284642.5</v>
      </c>
      <c r="Z220" s="61">
        <f>SUM(AA220)</f>
        <v>0</v>
      </c>
      <c r="AA220" s="11"/>
      <c r="AB220" s="61">
        <f>SUM(AC220:AF220)</f>
        <v>56000989251.220001</v>
      </c>
      <c r="AC220" s="62">
        <v>1236227800</v>
      </c>
      <c r="AD220" s="62">
        <v>6408300000</v>
      </c>
      <c r="AE220" s="62">
        <v>22986510636.700001</v>
      </c>
      <c r="AF220" s="62">
        <v>25369950814.52</v>
      </c>
      <c r="AG220" s="61">
        <f>SUM(AH220)</f>
        <v>0</v>
      </c>
      <c r="AH220" s="62"/>
      <c r="AI220" s="60">
        <f>AJ220+AQ220+AT220</f>
        <v>9261204752.5400009</v>
      </c>
      <c r="AJ220" s="61">
        <f>SUM(AK220:AP220)</f>
        <v>9261204752.5400009</v>
      </c>
      <c r="AK220" s="62">
        <v>2800717168.4499998</v>
      </c>
      <c r="AL220" s="11"/>
      <c r="AM220" s="11"/>
      <c r="AN220" s="62">
        <v>2106062705.0899999</v>
      </c>
      <c r="AO220" s="62">
        <v>4354424879</v>
      </c>
      <c r="AP220" s="11"/>
      <c r="AQ220" s="61">
        <f>SUM(AR220:AS220)</f>
        <v>0</v>
      </c>
      <c r="AR220" s="11"/>
      <c r="AS220" s="11"/>
      <c r="AT220" s="61">
        <f>SUM(AU220)</f>
        <v>0</v>
      </c>
      <c r="AU220" s="11"/>
      <c r="AV220" s="60">
        <f>AW220+AZ220</f>
        <v>4497237740482.7998</v>
      </c>
      <c r="AW220" s="61">
        <f>SUM(AX220:AY220)</f>
        <v>4497237740482.7998</v>
      </c>
      <c r="AX220" s="62">
        <v>4497237740482.7998</v>
      </c>
      <c r="AY220" s="11"/>
      <c r="AZ220" s="61">
        <f>SUM(BA220)</f>
        <v>0</v>
      </c>
      <c r="BA220" s="11"/>
      <c r="BB220" s="63">
        <f>E220-(AI220+AV220)</f>
        <v>-2.05078125E-2</v>
      </c>
    </row>
    <row r="221" spans="1:54" ht="45" x14ac:dyDescent="0.25">
      <c r="A221" s="58" t="s">
        <v>475</v>
      </c>
      <c r="B221" s="58" t="s">
        <v>1165</v>
      </c>
      <c r="C221" s="59" t="s">
        <v>1152</v>
      </c>
      <c r="D221" s="59" t="s">
        <v>1199</v>
      </c>
      <c r="E221" s="60">
        <f>F221+O221+R221+Z221+AB221+AG221</f>
        <v>41930873976718.875</v>
      </c>
      <c r="F221" s="61">
        <f>SUM(G221:N221)</f>
        <v>4712027842862.2061</v>
      </c>
      <c r="G221" s="62">
        <v>3752065815043.5732</v>
      </c>
      <c r="H221" s="11"/>
      <c r="I221" s="62">
        <v>452986642919.35004</v>
      </c>
      <c r="J221" s="11"/>
      <c r="K221" s="11"/>
      <c r="L221" s="62">
        <v>4005287418.4459</v>
      </c>
      <c r="M221" s="62">
        <v>502970097480.83698</v>
      </c>
      <c r="N221" s="11"/>
      <c r="O221" s="61">
        <f>SUM(P221:Q221)</f>
        <v>8166794791309.1992</v>
      </c>
      <c r="P221" s="62">
        <v>173791096997.60001</v>
      </c>
      <c r="Q221" s="62">
        <v>7993003694311.5996</v>
      </c>
      <c r="R221" s="61">
        <f>SUM(S221:Y221)</f>
        <v>28792013125610.141</v>
      </c>
      <c r="S221" s="62">
        <v>13225182740654.9</v>
      </c>
      <c r="T221" s="62">
        <v>10944117730605.529</v>
      </c>
      <c r="U221" s="62">
        <v>10706973412313.941</v>
      </c>
      <c r="V221" s="62">
        <v>13994719388572.611</v>
      </c>
      <c r="W221" s="62">
        <v>315212468374.29999</v>
      </c>
      <c r="X221" s="62">
        <v>278785372809.85999</v>
      </c>
      <c r="Y221" s="62">
        <v>-20672977987721</v>
      </c>
      <c r="Z221" s="61">
        <f>SUM(AA221)</f>
        <v>0</v>
      </c>
      <c r="AA221" s="11"/>
      <c r="AB221" s="61">
        <f>SUM(AC221:AF221)</f>
        <v>260038216937.33002</v>
      </c>
      <c r="AC221" s="62">
        <v>4501605100.3299999</v>
      </c>
      <c r="AD221" s="11"/>
      <c r="AE221" s="62">
        <v>106151172708</v>
      </c>
      <c r="AF221" s="62">
        <v>149385439129</v>
      </c>
      <c r="AG221" s="61">
        <f>SUM(AH221)</f>
        <v>0</v>
      </c>
      <c r="AH221" s="62"/>
      <c r="AI221" s="60">
        <f>AJ221+AQ221+AT221</f>
        <v>786498445704.67993</v>
      </c>
      <c r="AJ221" s="61">
        <f>SUM(AK221:AP221)</f>
        <v>684414827368.20996</v>
      </c>
      <c r="AK221" s="62">
        <v>1161209821.0000005</v>
      </c>
      <c r="AL221" s="11"/>
      <c r="AM221" s="62">
        <v>35751426093.599998</v>
      </c>
      <c r="AN221" s="62">
        <v>53074219814.059998</v>
      </c>
      <c r="AO221" s="62">
        <v>594427971639.54993</v>
      </c>
      <c r="AP221" s="11"/>
      <c r="AQ221" s="61">
        <f>SUM(AR221:AS221)</f>
        <v>102083618336.47</v>
      </c>
      <c r="AR221" s="62">
        <v>102083618336.47</v>
      </c>
      <c r="AS221" s="11"/>
      <c r="AT221" s="61">
        <f>SUM(AU221)</f>
        <v>0</v>
      </c>
      <c r="AU221" s="11"/>
      <c r="AV221" s="60">
        <f>AW221+AZ221</f>
        <v>41144375531014.391</v>
      </c>
      <c r="AW221" s="61">
        <f>SUM(AX221:AY221)</f>
        <v>41144375531014.391</v>
      </c>
      <c r="AX221" s="62">
        <v>41144375531014.391</v>
      </c>
      <c r="AY221" s="11"/>
      <c r="AZ221" s="61">
        <f>SUM(BA221)</f>
        <v>0</v>
      </c>
      <c r="BA221" s="11"/>
      <c r="BB221" s="63">
        <f>E221-(AI221+AV221)</f>
        <v>-0.1953125</v>
      </c>
    </row>
    <row r="222" spans="1:54" ht="45" x14ac:dyDescent="0.25">
      <c r="A222" s="58" t="s">
        <v>476</v>
      </c>
      <c r="B222" s="58" t="s">
        <v>477</v>
      </c>
      <c r="C222" s="59" t="s">
        <v>1152</v>
      </c>
      <c r="D222" s="59" t="s">
        <v>1200</v>
      </c>
      <c r="E222" s="60">
        <f>F222+O222+R222+Z222+AB222+AG222</f>
        <v>3248748668429.2793</v>
      </c>
      <c r="F222" s="61">
        <f>SUM(G222:N222)</f>
        <v>224681449107.04999</v>
      </c>
      <c r="G222" s="62">
        <v>129218674034.69</v>
      </c>
      <c r="H222" s="11"/>
      <c r="I222" s="62">
        <v>91985314103.600006</v>
      </c>
      <c r="J222" s="11"/>
      <c r="K222" s="11"/>
      <c r="L222" s="62">
        <v>285212983.32999998</v>
      </c>
      <c r="M222" s="62">
        <v>3192247985.4300003</v>
      </c>
      <c r="N222" s="11"/>
      <c r="O222" s="61">
        <f>SUM(P222:Q222)</f>
        <v>154302811900.75</v>
      </c>
      <c r="P222" s="11"/>
      <c r="Q222" s="62">
        <v>154302811900.75</v>
      </c>
      <c r="R222" s="61">
        <f>SUM(S222:Y222)</f>
        <v>2632045403970.6196</v>
      </c>
      <c r="S222" s="62">
        <v>791868421299</v>
      </c>
      <c r="T222" s="62">
        <v>778385083222.92004</v>
      </c>
      <c r="U222" s="62">
        <v>1264517989445.97</v>
      </c>
      <c r="V222" s="62">
        <v>2366709238614.6299</v>
      </c>
      <c r="W222" s="62">
        <v>5653199010</v>
      </c>
      <c r="X222" s="62">
        <v>52613702400</v>
      </c>
      <c r="Y222" s="62">
        <v>-2627702230021.8999</v>
      </c>
      <c r="Z222" s="61">
        <f>SUM(AA222)</f>
        <v>0</v>
      </c>
      <c r="AA222" s="11"/>
      <c r="AB222" s="61">
        <f>SUM(AC222:AF222)</f>
        <v>237719003450.85999</v>
      </c>
      <c r="AC222" s="62">
        <v>5502438032</v>
      </c>
      <c r="AD222" s="62">
        <v>90314741933</v>
      </c>
      <c r="AE222" s="62">
        <v>1387863099</v>
      </c>
      <c r="AF222" s="62">
        <v>140513960386.85999</v>
      </c>
      <c r="AG222" s="61">
        <f>SUM(AH222)</f>
        <v>0</v>
      </c>
      <c r="AH222" s="62"/>
      <c r="AI222" s="60">
        <f>AJ222+AQ222+AT222</f>
        <v>46388097154.190002</v>
      </c>
      <c r="AJ222" s="61">
        <f>SUM(AK222:AP222)</f>
        <v>46388097154.190002</v>
      </c>
      <c r="AK222" s="11"/>
      <c r="AL222" s="11"/>
      <c r="AM222" s="11"/>
      <c r="AN222" s="62">
        <v>943736099.5</v>
      </c>
      <c r="AO222" s="62">
        <v>45444361054.690002</v>
      </c>
      <c r="AP222" s="11"/>
      <c r="AQ222" s="61">
        <f>SUM(AR222:AS222)</f>
        <v>0</v>
      </c>
      <c r="AR222" s="11"/>
      <c r="AS222" s="11"/>
      <c r="AT222" s="61">
        <f>SUM(AU222)</f>
        <v>0</v>
      </c>
      <c r="AU222" s="11"/>
      <c r="AV222" s="60">
        <f>AW222+AZ222</f>
        <v>3202360571275.0898</v>
      </c>
      <c r="AW222" s="61">
        <f>SUM(AX222:AY222)</f>
        <v>3202360571275.0898</v>
      </c>
      <c r="AX222" s="11"/>
      <c r="AY222" s="62">
        <v>3202360571275.0898</v>
      </c>
      <c r="AZ222" s="61">
        <f>SUM(BA222)</f>
        <v>0</v>
      </c>
      <c r="BA222" s="62"/>
      <c r="BB222" s="63">
        <f>E222-(AI222+AV222)</f>
        <v>0</v>
      </c>
    </row>
    <row r="223" spans="1:54" ht="45" x14ac:dyDescent="0.25">
      <c r="A223" s="58" t="s">
        <v>478</v>
      </c>
      <c r="B223" s="58" t="s">
        <v>479</v>
      </c>
      <c r="C223" s="59" t="s">
        <v>1152</v>
      </c>
      <c r="D223" s="59" t="s">
        <v>1199</v>
      </c>
      <c r="E223" s="60">
        <f>F223+O223+R223+Z223+AB223+AG223</f>
        <v>4610811341119.7998</v>
      </c>
      <c r="F223" s="61">
        <f>SUM(G223:N223)</f>
        <v>510859202007.10999</v>
      </c>
      <c r="G223" s="62">
        <v>311308763772.16998</v>
      </c>
      <c r="H223" s="11"/>
      <c r="I223" s="62">
        <v>122895285193.27</v>
      </c>
      <c r="J223" s="11"/>
      <c r="K223" s="11"/>
      <c r="L223" s="62">
        <v>4067057904.4200001</v>
      </c>
      <c r="M223" s="62">
        <v>72588095137.25</v>
      </c>
      <c r="N223" s="11"/>
      <c r="O223" s="61">
        <f>SUM(P223:Q223)</f>
        <v>206233434201.87</v>
      </c>
      <c r="P223" s="11"/>
      <c r="Q223" s="62">
        <v>206233434201.87</v>
      </c>
      <c r="R223" s="61">
        <f>SUM(S223:Y223)</f>
        <v>3660765416069.4502</v>
      </c>
      <c r="S223" s="62">
        <v>1112851624355.8999</v>
      </c>
      <c r="T223" s="62">
        <v>1102874935940</v>
      </c>
      <c r="U223" s="62">
        <v>2054964592276.1001</v>
      </c>
      <c r="V223" s="62">
        <v>4244318363727.5</v>
      </c>
      <c r="W223" s="62">
        <v>30615851306.900002</v>
      </c>
      <c r="X223" s="62">
        <v>13673473892.85</v>
      </c>
      <c r="Y223" s="62">
        <v>-4898533425429.7998</v>
      </c>
      <c r="Z223" s="61">
        <f>SUM(AA223)</f>
        <v>0</v>
      </c>
      <c r="AA223" s="11"/>
      <c r="AB223" s="61">
        <f>SUM(AC223:AF223)</f>
        <v>232953288841.37</v>
      </c>
      <c r="AC223" s="11"/>
      <c r="AD223" s="62">
        <v>177301914867.85001</v>
      </c>
      <c r="AE223" s="62">
        <v>3162087536.6000004</v>
      </c>
      <c r="AF223" s="62">
        <v>52489286436.919998</v>
      </c>
      <c r="AG223" s="61">
        <f>SUM(AH223)</f>
        <v>0</v>
      </c>
      <c r="AH223" s="62"/>
      <c r="AI223" s="60">
        <f>AJ223+AQ223+AT223</f>
        <v>54862011024.659996</v>
      </c>
      <c r="AJ223" s="61">
        <f>SUM(AK223:AP223)</f>
        <v>54862011024.659996</v>
      </c>
      <c r="AK223" s="62">
        <v>715074622.27999997</v>
      </c>
      <c r="AL223" s="11"/>
      <c r="AM223" s="11"/>
      <c r="AN223" s="62">
        <v>751062394.32000005</v>
      </c>
      <c r="AO223" s="62">
        <v>48272615625.059998</v>
      </c>
      <c r="AP223" s="62">
        <v>5123258383</v>
      </c>
      <c r="AQ223" s="61">
        <f>SUM(AR223:AS223)</f>
        <v>0</v>
      </c>
      <c r="AR223" s="11"/>
      <c r="AS223" s="11"/>
      <c r="AT223" s="61">
        <f>SUM(AU223)</f>
        <v>0</v>
      </c>
      <c r="AU223" s="11"/>
      <c r="AV223" s="60">
        <f>AW223+AZ223</f>
        <v>4555949330095.0996</v>
      </c>
      <c r="AW223" s="61">
        <f>SUM(AX223:AY223)</f>
        <v>4555949330095.0996</v>
      </c>
      <c r="AX223" s="62">
        <v>4555949330095.0996</v>
      </c>
      <c r="AY223" s="11"/>
      <c r="AZ223" s="61">
        <f>SUM(BA223)</f>
        <v>0</v>
      </c>
      <c r="BA223" s="11"/>
      <c r="BB223" s="63">
        <f>E223-(AI223+AV223)</f>
        <v>4.00390625E-2</v>
      </c>
    </row>
    <row r="224" spans="1:54" ht="30" x14ac:dyDescent="0.25">
      <c r="A224" s="58" t="s">
        <v>480</v>
      </c>
      <c r="B224" s="58" t="s">
        <v>481</v>
      </c>
      <c r="C224" s="59" t="s">
        <v>1152</v>
      </c>
      <c r="D224" s="59" t="s">
        <v>1200</v>
      </c>
      <c r="E224" s="60">
        <f>F224+O224+R224+Z224+AB224+AG224</f>
        <v>4469504443760.5771</v>
      </c>
      <c r="F224" s="61">
        <f>SUM(G224:N224)</f>
        <v>265034457986.49002</v>
      </c>
      <c r="G224" s="62">
        <v>149740135453.93002</v>
      </c>
      <c r="H224" s="11"/>
      <c r="I224" s="62">
        <v>72214931231.460007</v>
      </c>
      <c r="J224" s="11"/>
      <c r="K224" s="11"/>
      <c r="L224" s="62">
        <v>37500000</v>
      </c>
      <c r="M224" s="62">
        <v>43041891301.099998</v>
      </c>
      <c r="N224" s="11"/>
      <c r="O224" s="61">
        <f>SUM(P224:Q224)</f>
        <v>25215156894.599998</v>
      </c>
      <c r="P224" s="11"/>
      <c r="Q224" s="62">
        <v>25215156894.599998</v>
      </c>
      <c r="R224" s="61">
        <f>SUM(S224:Y224)</f>
        <v>4118743053197.707</v>
      </c>
      <c r="S224" s="62">
        <v>761493532065.76001</v>
      </c>
      <c r="T224" s="62">
        <v>777446450558.16003</v>
      </c>
      <c r="U224" s="62">
        <v>1320251551281.7681</v>
      </c>
      <c r="V224" s="62">
        <v>3158316689101.5</v>
      </c>
      <c r="W224" s="62">
        <v>51122339970.629997</v>
      </c>
      <c r="X224" s="62">
        <v>4903171214</v>
      </c>
      <c r="Y224" s="62">
        <v>-1954790680994.1101</v>
      </c>
      <c r="Z224" s="61">
        <f>SUM(AA224)</f>
        <v>0</v>
      </c>
      <c r="AA224" s="11"/>
      <c r="AB224" s="61">
        <f>SUM(AC224:AF224)</f>
        <v>60511775681.779999</v>
      </c>
      <c r="AC224" s="62">
        <v>4703786916</v>
      </c>
      <c r="AD224" s="11"/>
      <c r="AE224" s="62">
        <v>8413879645.6400003</v>
      </c>
      <c r="AF224" s="62">
        <v>47394109120.139999</v>
      </c>
      <c r="AG224" s="61">
        <f>SUM(AH224)</f>
        <v>0</v>
      </c>
      <c r="AH224" s="62"/>
      <c r="AI224" s="60">
        <f>AJ224+AQ224+AT224</f>
        <v>46567712367.82</v>
      </c>
      <c r="AJ224" s="61">
        <f>SUM(AK224:AP224)</f>
        <v>46567712367.82</v>
      </c>
      <c r="AK224" s="62">
        <v>269676926</v>
      </c>
      <c r="AL224" s="11"/>
      <c r="AM224" s="11"/>
      <c r="AN224" s="62">
        <v>3813455887.4899998</v>
      </c>
      <c r="AO224" s="62">
        <v>38088280864.330002</v>
      </c>
      <c r="AP224" s="62">
        <v>4396298690</v>
      </c>
      <c r="AQ224" s="61">
        <f>SUM(AR224:AS224)</f>
        <v>0</v>
      </c>
      <c r="AR224" s="11"/>
      <c r="AS224" s="11"/>
      <c r="AT224" s="61">
        <f>SUM(AU224)</f>
        <v>0</v>
      </c>
      <c r="AU224" s="11"/>
      <c r="AV224" s="60">
        <f>AW224+AZ224</f>
        <v>4422936731392.7588</v>
      </c>
      <c r="AW224" s="61">
        <f>SUM(AX224:AY224)</f>
        <v>4422936731392.7588</v>
      </c>
      <c r="AX224" s="62">
        <v>4422936731392.7588</v>
      </c>
      <c r="AY224" s="11"/>
      <c r="AZ224" s="61">
        <f>SUM(BA224)</f>
        <v>0</v>
      </c>
      <c r="BA224" s="11"/>
      <c r="BB224" s="63">
        <f>E224-(AI224+AV224)</f>
        <v>0</v>
      </c>
    </row>
    <row r="225" spans="1:54" ht="45" x14ac:dyDescent="0.25">
      <c r="A225" s="58" t="s">
        <v>482</v>
      </c>
      <c r="B225" s="58" t="s">
        <v>483</v>
      </c>
      <c r="C225" s="59" t="s">
        <v>1152</v>
      </c>
      <c r="D225" s="59" t="s">
        <v>1199</v>
      </c>
      <c r="E225" s="60">
        <f>F225+O225+R225+Z225+AB225+AG225</f>
        <v>13282895260689.189</v>
      </c>
      <c r="F225" s="61">
        <f>SUM(G225:N225)</f>
        <v>2579061619768.1499</v>
      </c>
      <c r="G225" s="62">
        <v>2009684666409.6799</v>
      </c>
      <c r="H225" s="11"/>
      <c r="I225" s="62">
        <v>511885260139.50006</v>
      </c>
      <c r="J225" s="11"/>
      <c r="K225" s="11"/>
      <c r="L225" s="62">
        <v>430241766.67000002</v>
      </c>
      <c r="M225" s="62">
        <v>57061451452.300003</v>
      </c>
      <c r="N225" s="11"/>
      <c r="O225" s="61">
        <f>SUM(P225:Q225)</f>
        <v>2555866476618.7002</v>
      </c>
      <c r="P225" s="11"/>
      <c r="Q225" s="62">
        <v>2555866476618.7002</v>
      </c>
      <c r="R225" s="61">
        <f>SUM(S225:Y225)</f>
        <v>7708710556057.9707</v>
      </c>
      <c r="S225" s="62">
        <v>2209717576131.7998</v>
      </c>
      <c r="T225" s="62">
        <v>1414320470562.3</v>
      </c>
      <c r="U225" s="62">
        <v>2357858198385.8999</v>
      </c>
      <c r="V225" s="62">
        <v>4299868413602.2998</v>
      </c>
      <c r="W225" s="62">
        <v>106081818198.92999</v>
      </c>
      <c r="X225" s="62">
        <v>45135733036.339996</v>
      </c>
      <c r="Y225" s="62">
        <v>-2724271653859.6001</v>
      </c>
      <c r="Z225" s="61">
        <f>SUM(AA225)</f>
        <v>0</v>
      </c>
      <c r="AA225" s="11"/>
      <c r="AB225" s="61">
        <f>SUM(AC225:AF225)</f>
        <v>439256608244.37</v>
      </c>
      <c r="AC225" s="62">
        <v>3190000</v>
      </c>
      <c r="AD225" s="11"/>
      <c r="AE225" s="62">
        <v>3456634522.6700001</v>
      </c>
      <c r="AF225" s="62">
        <v>435796783721.70001</v>
      </c>
      <c r="AG225" s="61">
        <f>SUM(AH225)</f>
        <v>0</v>
      </c>
      <c r="AH225" s="62"/>
      <c r="AI225" s="60">
        <f>AJ225+AQ225+AT225</f>
        <v>370320923356.69</v>
      </c>
      <c r="AJ225" s="61">
        <f>SUM(AK225:AP225)</f>
        <v>370320923356.69</v>
      </c>
      <c r="AK225" s="11"/>
      <c r="AL225" s="11"/>
      <c r="AM225" s="11"/>
      <c r="AN225" s="62">
        <v>2725442949.25</v>
      </c>
      <c r="AO225" s="11"/>
      <c r="AP225" s="62">
        <v>367595480407.44</v>
      </c>
      <c r="AQ225" s="61">
        <f>SUM(AR225:AS225)</f>
        <v>0</v>
      </c>
      <c r="AR225" s="11"/>
      <c r="AS225" s="11"/>
      <c r="AT225" s="61">
        <f>SUM(AU225)</f>
        <v>0</v>
      </c>
      <c r="AU225" s="11"/>
      <c r="AV225" s="60">
        <f>AW225+AZ225</f>
        <v>12912574337332</v>
      </c>
      <c r="AW225" s="61">
        <f>SUM(AX225:AY225)</f>
        <v>12912574337332</v>
      </c>
      <c r="AX225" s="62">
        <v>12912574337332</v>
      </c>
      <c r="AY225" s="11"/>
      <c r="AZ225" s="61">
        <f>SUM(BA225)</f>
        <v>0</v>
      </c>
      <c r="BA225" s="11"/>
      <c r="BB225" s="63">
        <f>E225-(AI225+AV225)</f>
        <v>0.5</v>
      </c>
    </row>
    <row r="226" spans="1:54" ht="45" x14ac:dyDescent="0.25">
      <c r="A226" s="58" t="s">
        <v>484</v>
      </c>
      <c r="B226" s="58" t="s">
        <v>485</v>
      </c>
      <c r="C226" s="59" t="s">
        <v>1152</v>
      </c>
      <c r="D226" s="59" t="s">
        <v>1199</v>
      </c>
      <c r="E226" s="60">
        <f>F226+O226+R226+Z226+AB226+AG226</f>
        <v>2886152870845.1797</v>
      </c>
      <c r="F226" s="61">
        <f>SUM(G226:N226)</f>
        <v>220066369360.92999</v>
      </c>
      <c r="G226" s="62">
        <v>137040875711.61</v>
      </c>
      <c r="H226" s="11"/>
      <c r="I226" s="62">
        <v>37293775559.93</v>
      </c>
      <c r="J226" s="11"/>
      <c r="K226" s="11"/>
      <c r="L226" s="62">
        <v>4000000</v>
      </c>
      <c r="M226" s="62">
        <v>45727718089.389999</v>
      </c>
      <c r="N226" s="11"/>
      <c r="O226" s="61">
        <f>SUM(P226:Q226)</f>
        <v>36999689204</v>
      </c>
      <c r="P226" s="11"/>
      <c r="Q226" s="62">
        <v>36999689204</v>
      </c>
      <c r="R226" s="61">
        <f>SUM(S226:Y226)</f>
        <v>2566170600677.6597</v>
      </c>
      <c r="S226" s="62">
        <v>356992452776</v>
      </c>
      <c r="T226" s="62">
        <v>713018983064.63</v>
      </c>
      <c r="U226" s="62">
        <v>966125500568.52002</v>
      </c>
      <c r="V226" s="62">
        <v>2157138561361.7</v>
      </c>
      <c r="W226" s="62">
        <v>72594049345.210007</v>
      </c>
      <c r="X226" s="62">
        <v>1301507700</v>
      </c>
      <c r="Y226" s="62">
        <v>-1701000454138.3999</v>
      </c>
      <c r="Z226" s="61">
        <f>SUM(AA226)</f>
        <v>0</v>
      </c>
      <c r="AA226" s="11"/>
      <c r="AB226" s="61">
        <f>SUM(AC226:AF226)</f>
        <v>62916211602.589996</v>
      </c>
      <c r="AC226" s="62">
        <v>2535278509</v>
      </c>
      <c r="AD226" s="62">
        <v>151408140</v>
      </c>
      <c r="AE226" s="62">
        <v>2349434181.6700001</v>
      </c>
      <c r="AF226" s="62">
        <v>57880090771.919998</v>
      </c>
      <c r="AG226" s="61">
        <f>SUM(AH226)</f>
        <v>0</v>
      </c>
      <c r="AH226" s="62"/>
      <c r="AI226" s="60">
        <f>AJ226+AQ226+AT226</f>
        <v>22264616592.48</v>
      </c>
      <c r="AJ226" s="61">
        <f>SUM(AK226:AP226)</f>
        <v>22264616592.48</v>
      </c>
      <c r="AK226" s="62">
        <v>133906212.04000001</v>
      </c>
      <c r="AL226" s="11"/>
      <c r="AM226" s="11"/>
      <c r="AN226" s="62">
        <v>1747899149.0799999</v>
      </c>
      <c r="AO226" s="62">
        <v>14561206073.24</v>
      </c>
      <c r="AP226" s="62">
        <v>5821605158.1199999</v>
      </c>
      <c r="AQ226" s="61">
        <f>SUM(AR226:AS226)</f>
        <v>0</v>
      </c>
      <c r="AR226" s="11"/>
      <c r="AS226" s="11"/>
      <c r="AT226" s="61">
        <f>SUM(AU226)</f>
        <v>0</v>
      </c>
      <c r="AU226" s="11"/>
      <c r="AV226" s="60">
        <f>AW226+AZ226</f>
        <v>2863888254252.7998</v>
      </c>
      <c r="AW226" s="61">
        <f>SUM(AX226:AY226)</f>
        <v>2863888254252.7998</v>
      </c>
      <c r="AX226" s="62">
        <v>2863888254252.7998</v>
      </c>
      <c r="AY226" s="11"/>
      <c r="AZ226" s="61">
        <f>SUM(BA226)</f>
        <v>0</v>
      </c>
      <c r="BA226" s="11"/>
      <c r="BB226" s="63">
        <f>E226-(AI226+AV226)</f>
        <v>-0.10009765625</v>
      </c>
    </row>
    <row r="227" spans="1:54" ht="30" x14ac:dyDescent="0.25">
      <c r="A227" s="58" t="s">
        <v>486</v>
      </c>
      <c r="B227" s="58" t="s">
        <v>487</v>
      </c>
      <c r="C227" s="59" t="s">
        <v>1184</v>
      </c>
      <c r="D227" s="59" t="s">
        <v>1200</v>
      </c>
      <c r="E227" s="60">
        <f>F227+O227+R227+Z227+AB227+AG227</f>
        <v>6207880899127.25</v>
      </c>
      <c r="F227" s="61">
        <f>SUM(G227:N227)</f>
        <v>510741359321.98999</v>
      </c>
      <c r="G227" s="62">
        <v>305935018103.27002</v>
      </c>
      <c r="H227" s="11"/>
      <c r="I227" s="62">
        <v>99244490263.570007</v>
      </c>
      <c r="J227" s="11"/>
      <c r="K227" s="11"/>
      <c r="L227" s="11"/>
      <c r="M227" s="62">
        <v>105561850955.14999</v>
      </c>
      <c r="N227" s="11"/>
      <c r="O227" s="61">
        <f>SUM(P227:Q227)</f>
        <v>267922023455.64999</v>
      </c>
      <c r="P227" s="11"/>
      <c r="Q227" s="62">
        <v>267922023455.64999</v>
      </c>
      <c r="R227" s="61">
        <f>SUM(S227:Y227)</f>
        <v>4907802093163.4805</v>
      </c>
      <c r="S227" s="62">
        <v>2165647933133.8</v>
      </c>
      <c r="T227" s="62">
        <v>1050677710954.3</v>
      </c>
      <c r="U227" s="62">
        <v>1663336001388.3</v>
      </c>
      <c r="V227" s="62">
        <v>3828992246607.2998</v>
      </c>
      <c r="W227" s="62">
        <v>20922960200.330002</v>
      </c>
      <c r="X227" s="62">
        <v>22461866902.150002</v>
      </c>
      <c r="Y227" s="62">
        <v>-3844236626022.7002</v>
      </c>
      <c r="Z227" s="61">
        <f>SUM(AA227)</f>
        <v>0</v>
      </c>
      <c r="AA227" s="11"/>
      <c r="AB227" s="61">
        <f>SUM(AC227:AF227)</f>
        <v>521415423186.13</v>
      </c>
      <c r="AC227" s="11"/>
      <c r="AD227" s="11"/>
      <c r="AE227" s="62">
        <v>4982567783.4899998</v>
      </c>
      <c r="AF227" s="62">
        <v>516432855402.64001</v>
      </c>
      <c r="AG227" s="61">
        <f>SUM(AH227)</f>
        <v>0</v>
      </c>
      <c r="AH227" s="62"/>
      <c r="AI227" s="60">
        <f>AJ227+AQ227+AT227</f>
        <v>28437693897.810001</v>
      </c>
      <c r="AJ227" s="61">
        <f>SUM(AK227:AP227)</f>
        <v>8319094060.5</v>
      </c>
      <c r="AK227" s="62">
        <v>2866661368.1100001</v>
      </c>
      <c r="AL227" s="11"/>
      <c r="AM227" s="11"/>
      <c r="AN227" s="62">
        <v>1702420370.3</v>
      </c>
      <c r="AO227" s="11"/>
      <c r="AP227" s="62">
        <v>3750012322.0900002</v>
      </c>
      <c r="AQ227" s="61">
        <f>SUM(AR227:AS227)</f>
        <v>20118599837.310001</v>
      </c>
      <c r="AR227" s="11"/>
      <c r="AS227" s="62">
        <v>20118599837.310001</v>
      </c>
      <c r="AT227" s="61">
        <f>SUM(AU227)</f>
        <v>0</v>
      </c>
      <c r="AU227" s="62"/>
      <c r="AV227" s="60">
        <f>AW227+AZ227</f>
        <v>6179443205229</v>
      </c>
      <c r="AW227" s="61">
        <f>SUM(AX227:AY227)</f>
        <v>6179443205229</v>
      </c>
      <c r="AX227" s="62">
        <v>6179443205229</v>
      </c>
      <c r="AY227" s="11"/>
      <c r="AZ227" s="61">
        <f>SUM(BA227)</f>
        <v>0</v>
      </c>
      <c r="BA227" s="11"/>
      <c r="BB227" s="63">
        <f>E227-(AI227+AV227)</f>
        <v>0.4404296875</v>
      </c>
    </row>
    <row r="228" spans="1:54" ht="30" x14ac:dyDescent="0.25">
      <c r="A228" s="58" t="s">
        <v>488</v>
      </c>
      <c r="B228" s="58" t="s">
        <v>489</v>
      </c>
      <c r="C228" s="59" t="s">
        <v>1150</v>
      </c>
      <c r="D228" s="59" t="s">
        <v>1199</v>
      </c>
      <c r="E228" s="60">
        <f>F228+O228+R228+Z228+AB228+AG228</f>
        <v>5357867741978.0898</v>
      </c>
      <c r="F228" s="61">
        <f>SUM(G228:N228)</f>
        <v>1066512208490.52</v>
      </c>
      <c r="G228" s="62">
        <v>860023067957.98999</v>
      </c>
      <c r="H228" s="11"/>
      <c r="I228" s="62">
        <v>111337856343.78998</v>
      </c>
      <c r="J228" s="11"/>
      <c r="K228" s="11"/>
      <c r="L228" s="62">
        <v>70420000</v>
      </c>
      <c r="M228" s="62">
        <v>95080864188.740005</v>
      </c>
      <c r="N228" s="11"/>
      <c r="O228" s="61">
        <f>SUM(P228:Q228)</f>
        <v>140645120113.72</v>
      </c>
      <c r="P228" s="11"/>
      <c r="Q228" s="62">
        <v>140645120113.72</v>
      </c>
      <c r="R228" s="61">
        <f>SUM(S228:Y228)</f>
        <v>3947488201046.0996</v>
      </c>
      <c r="S228" s="62">
        <v>564843143298.01001</v>
      </c>
      <c r="T228" s="62">
        <v>1262072584730.3601</v>
      </c>
      <c r="U228" s="62">
        <v>2177850078853.627</v>
      </c>
      <c r="V228" s="62">
        <v>3470532809362.4502</v>
      </c>
      <c r="W228" s="62">
        <v>178883324641.29999</v>
      </c>
      <c r="X228" s="62">
        <v>34691926051.653999</v>
      </c>
      <c r="Y228" s="62">
        <v>-3741385665891.3018</v>
      </c>
      <c r="Z228" s="61">
        <f>SUM(AA228)</f>
        <v>0</v>
      </c>
      <c r="AA228" s="11"/>
      <c r="AB228" s="61">
        <f>SUM(AC228:AF228)</f>
        <v>203222212327.75</v>
      </c>
      <c r="AC228" s="62">
        <v>104750000</v>
      </c>
      <c r="AD228" s="62">
        <v>12675587727</v>
      </c>
      <c r="AE228" s="62">
        <v>1587437600</v>
      </c>
      <c r="AF228" s="62">
        <v>188854437000.75</v>
      </c>
      <c r="AG228" s="61">
        <f>SUM(AH228)</f>
        <v>0</v>
      </c>
      <c r="AH228" s="62"/>
      <c r="AI228" s="60">
        <f>AJ228+AQ228+AT228</f>
        <v>123111417005.18001</v>
      </c>
      <c r="AJ228" s="61">
        <f>SUM(AK228:AP228)</f>
        <v>123111417005.18001</v>
      </c>
      <c r="AK228" s="11"/>
      <c r="AL228" s="11"/>
      <c r="AM228" s="11"/>
      <c r="AN228" s="62">
        <v>5747164316.9700003</v>
      </c>
      <c r="AO228" s="62">
        <v>5417748409</v>
      </c>
      <c r="AP228" s="62">
        <v>111946504279.21001</v>
      </c>
      <c r="AQ228" s="61">
        <f>SUM(AR228:AS228)</f>
        <v>0</v>
      </c>
      <c r="AR228" s="11"/>
      <c r="AS228" s="11"/>
      <c r="AT228" s="61">
        <f>SUM(AU228)</f>
        <v>0</v>
      </c>
      <c r="AU228" s="11"/>
      <c r="AV228" s="60">
        <f>AW228+AZ228</f>
        <v>5234756324972.9131</v>
      </c>
      <c r="AW228" s="61">
        <f>SUM(AX228:AY228)</f>
        <v>5234756324972.9131</v>
      </c>
      <c r="AX228" s="62">
        <v>5234756324972.9131</v>
      </c>
      <c r="AY228" s="11"/>
      <c r="AZ228" s="61">
        <f>SUM(BA228)</f>
        <v>0</v>
      </c>
      <c r="BA228" s="11"/>
      <c r="BB228" s="63">
        <f>E228-(AI228+AV228)</f>
        <v>0</v>
      </c>
    </row>
    <row r="229" spans="1:54" ht="30" x14ac:dyDescent="0.25">
      <c r="A229" s="58" t="s">
        <v>490</v>
      </c>
      <c r="B229" s="58" t="s">
        <v>491</v>
      </c>
      <c r="C229" s="59" t="s">
        <v>1152</v>
      </c>
      <c r="D229" s="59" t="s">
        <v>1200</v>
      </c>
      <c r="E229" s="60">
        <f>F229+O229+R229+Z229+AB229+AG229</f>
        <v>3869952848308.2383</v>
      </c>
      <c r="F229" s="61">
        <f>SUM(G229:N229)</f>
        <v>611835483300.10999</v>
      </c>
      <c r="G229" s="62">
        <v>518897670872.2099</v>
      </c>
      <c r="H229" s="11"/>
      <c r="I229" s="62">
        <v>50224517402.5</v>
      </c>
      <c r="J229" s="11"/>
      <c r="K229" s="11"/>
      <c r="L229" s="62">
        <v>17903333</v>
      </c>
      <c r="M229" s="62">
        <v>42695391692.400002</v>
      </c>
      <c r="N229" s="11"/>
      <c r="O229" s="61">
        <f>SUM(P229:Q229)</f>
        <v>154323195098.29001</v>
      </c>
      <c r="P229" s="11"/>
      <c r="Q229" s="62">
        <v>154323195098.29001</v>
      </c>
      <c r="R229" s="61">
        <f>SUM(S229:Y229)</f>
        <v>3039479025091.9683</v>
      </c>
      <c r="S229" s="62">
        <v>976122232813.16003</v>
      </c>
      <c r="T229" s="62">
        <v>955827898545.25</v>
      </c>
      <c r="U229" s="62">
        <v>1212996664797.99</v>
      </c>
      <c r="V229" s="62">
        <v>3084032465475.0015</v>
      </c>
      <c r="W229" s="62">
        <v>20440017754.080002</v>
      </c>
      <c r="X229" s="62">
        <v>6825554886.1099997</v>
      </c>
      <c r="Y229" s="62">
        <v>-3216765809179.6245</v>
      </c>
      <c r="Z229" s="61">
        <f>SUM(AA229)</f>
        <v>0</v>
      </c>
      <c r="AA229" s="11"/>
      <c r="AB229" s="61">
        <f>SUM(AC229:AF229)</f>
        <v>64315144817.869995</v>
      </c>
      <c r="AC229" s="62">
        <v>3003497445.6500001</v>
      </c>
      <c r="AD229" s="11"/>
      <c r="AE229" s="62">
        <v>2331414973.8400002</v>
      </c>
      <c r="AF229" s="62">
        <v>58980232398.379997</v>
      </c>
      <c r="AG229" s="61">
        <f>SUM(AH229)</f>
        <v>0</v>
      </c>
      <c r="AH229" s="62"/>
      <c r="AI229" s="60">
        <f>AJ229+AQ229+AT229</f>
        <v>36202294708.349998</v>
      </c>
      <c r="AJ229" s="61">
        <f>SUM(AK229:AP229)</f>
        <v>36202294708.349998</v>
      </c>
      <c r="AK229" s="11"/>
      <c r="AL229" s="11"/>
      <c r="AM229" s="11"/>
      <c r="AN229" s="62">
        <v>343862174</v>
      </c>
      <c r="AO229" s="62">
        <v>24494638145.139999</v>
      </c>
      <c r="AP229" s="62">
        <v>11363794389.209999</v>
      </c>
      <c r="AQ229" s="61">
        <f>SUM(AR229:AS229)</f>
        <v>0</v>
      </c>
      <c r="AR229" s="11"/>
      <c r="AS229" s="11"/>
      <c r="AT229" s="61">
        <f>SUM(AU229)</f>
        <v>0</v>
      </c>
      <c r="AU229" s="11"/>
      <c r="AV229" s="60">
        <f>AW229+AZ229</f>
        <v>3833750553599.8857</v>
      </c>
      <c r="AW229" s="61">
        <f>SUM(AX229:AY229)</f>
        <v>3833750553599.8857</v>
      </c>
      <c r="AX229" s="62">
        <v>3833750553599.8857</v>
      </c>
      <c r="AY229" s="11"/>
      <c r="AZ229" s="61">
        <f>SUM(BA229)</f>
        <v>0</v>
      </c>
      <c r="BA229" s="11"/>
      <c r="BB229" s="63">
        <f>E229-(AI229+AV229)</f>
        <v>0</v>
      </c>
    </row>
    <row r="230" spans="1:54" ht="30" x14ac:dyDescent="0.25">
      <c r="A230" s="58" t="s">
        <v>492</v>
      </c>
      <c r="B230" s="58" t="s">
        <v>493</v>
      </c>
      <c r="C230" s="59" t="s">
        <v>1152</v>
      </c>
      <c r="D230" s="59" t="s">
        <v>1199</v>
      </c>
      <c r="E230" s="60">
        <f>F230+O230+R230+Z230+AB230+AG230</f>
        <v>4920090045490.9707</v>
      </c>
      <c r="F230" s="61">
        <f>SUM(G230:N230)</f>
        <v>669741334663.67993</v>
      </c>
      <c r="G230" s="62">
        <v>567687208833.32996</v>
      </c>
      <c r="H230" s="11"/>
      <c r="I230" s="62">
        <v>50204572341.350006</v>
      </c>
      <c r="J230" s="11"/>
      <c r="K230" s="11"/>
      <c r="L230" s="62">
        <v>183192671.50999999</v>
      </c>
      <c r="M230" s="62">
        <v>51666360817.489998</v>
      </c>
      <c r="N230" s="11"/>
      <c r="O230" s="61">
        <f>SUM(P230:Q230)</f>
        <v>119392762686.15999</v>
      </c>
      <c r="P230" s="62">
        <v>15287924305.65</v>
      </c>
      <c r="Q230" s="62">
        <v>104104838380.50999</v>
      </c>
      <c r="R230" s="61">
        <f>SUM(S230:Y230)</f>
        <v>4107709080630.5903</v>
      </c>
      <c r="S230" s="62">
        <v>881632686461.91003</v>
      </c>
      <c r="T230" s="62">
        <v>911120745549.68005</v>
      </c>
      <c r="U230" s="62">
        <v>1523038581142.5</v>
      </c>
      <c r="V230" s="62">
        <v>3036770380105.8999</v>
      </c>
      <c r="W230" s="62">
        <v>167838772561.28</v>
      </c>
      <c r="X230" s="62">
        <v>19350667227.720001</v>
      </c>
      <c r="Y230" s="62">
        <v>-2432042752418.3999</v>
      </c>
      <c r="Z230" s="61">
        <f>SUM(AA230)</f>
        <v>0</v>
      </c>
      <c r="AA230" s="11"/>
      <c r="AB230" s="61">
        <f>SUM(AC230:AF230)</f>
        <v>23246867510.540001</v>
      </c>
      <c r="AC230" s="11"/>
      <c r="AD230" s="11"/>
      <c r="AE230" s="62">
        <v>1252471010</v>
      </c>
      <c r="AF230" s="62">
        <v>21994396500.540001</v>
      </c>
      <c r="AG230" s="61">
        <f>SUM(AH230)</f>
        <v>0</v>
      </c>
      <c r="AH230" s="62"/>
      <c r="AI230" s="60">
        <f>AJ230+AQ230+AT230</f>
        <v>10623245508.110001</v>
      </c>
      <c r="AJ230" s="61">
        <f>SUM(AK230:AP230)</f>
        <v>10623245508.110001</v>
      </c>
      <c r="AK230" s="11"/>
      <c r="AL230" s="11"/>
      <c r="AM230" s="11"/>
      <c r="AN230" s="62">
        <v>386067300.33999997</v>
      </c>
      <c r="AO230" s="62">
        <v>10237178207.77</v>
      </c>
      <c r="AP230" s="11"/>
      <c r="AQ230" s="61">
        <f>SUM(AR230:AS230)</f>
        <v>0</v>
      </c>
      <c r="AR230" s="11"/>
      <c r="AS230" s="11"/>
      <c r="AT230" s="61">
        <f>SUM(AU230)</f>
        <v>0</v>
      </c>
      <c r="AU230" s="11"/>
      <c r="AV230" s="60">
        <f>AW230+AZ230</f>
        <v>4909466799982.9004</v>
      </c>
      <c r="AW230" s="61">
        <f>SUM(AX230:AY230)</f>
        <v>4909466799982.9004</v>
      </c>
      <c r="AX230" s="62">
        <v>4909466799982.9004</v>
      </c>
      <c r="AY230" s="11"/>
      <c r="AZ230" s="61">
        <f>SUM(BA230)</f>
        <v>0</v>
      </c>
      <c r="BA230" s="11"/>
      <c r="BB230" s="63">
        <f>E230-(AI230+AV230)</f>
        <v>-4.00390625E-2</v>
      </c>
    </row>
    <row r="231" spans="1:54" ht="45" x14ac:dyDescent="0.25">
      <c r="A231" s="58" t="s">
        <v>494</v>
      </c>
      <c r="B231" s="58" t="s">
        <v>495</v>
      </c>
      <c r="C231" s="59" t="s">
        <v>1152</v>
      </c>
      <c r="D231" s="59" t="s">
        <v>1200</v>
      </c>
      <c r="E231" s="60">
        <f>F231+O231+R231+Z231+AB231+AG231</f>
        <v>5414658472857.71</v>
      </c>
      <c r="F231" s="61">
        <f>SUM(G231:N231)</f>
        <v>119387482217.17999</v>
      </c>
      <c r="G231" s="62">
        <v>51429558606.489998</v>
      </c>
      <c r="H231" s="11"/>
      <c r="I231" s="62">
        <v>46214631005.559998</v>
      </c>
      <c r="J231" s="11"/>
      <c r="K231" s="11"/>
      <c r="L231" s="11"/>
      <c r="M231" s="62">
        <v>21743292605.129997</v>
      </c>
      <c r="N231" s="11"/>
      <c r="O231" s="61">
        <f>SUM(P231:Q231)</f>
        <v>758942312644.06006</v>
      </c>
      <c r="P231" s="62">
        <v>995000000</v>
      </c>
      <c r="Q231" s="62">
        <v>757947312644.06006</v>
      </c>
      <c r="R231" s="61">
        <f>SUM(S231:Y231)</f>
        <v>4441896295297.4102</v>
      </c>
      <c r="S231" s="62">
        <v>1438806815502.5901</v>
      </c>
      <c r="T231" s="62">
        <v>1151535117367.1299</v>
      </c>
      <c r="U231" s="62">
        <v>1575522171108.5701</v>
      </c>
      <c r="V231" s="62">
        <v>2764759829625.0898</v>
      </c>
      <c r="W231" s="62">
        <v>59215256420</v>
      </c>
      <c r="X231" s="62">
        <v>1613850000</v>
      </c>
      <c r="Y231" s="62">
        <v>-2549556744725.9702</v>
      </c>
      <c r="Z231" s="61">
        <f>SUM(AA231)</f>
        <v>0</v>
      </c>
      <c r="AA231" s="11"/>
      <c r="AB231" s="61">
        <f>SUM(AC231:AF231)</f>
        <v>94432382699.059998</v>
      </c>
      <c r="AC231" s="62">
        <v>4757874074.1499996</v>
      </c>
      <c r="AD231" s="62">
        <v>58043736405</v>
      </c>
      <c r="AE231" s="62">
        <v>1729201534.9099998</v>
      </c>
      <c r="AF231" s="62">
        <v>29901570685</v>
      </c>
      <c r="AG231" s="61">
        <f>SUM(AH231)</f>
        <v>0</v>
      </c>
      <c r="AH231" s="62"/>
      <c r="AI231" s="60">
        <f>AJ231+AQ231+AT231</f>
        <v>61931987103.590004</v>
      </c>
      <c r="AJ231" s="61">
        <f>SUM(AK231:AP231)</f>
        <v>61931987103.590004</v>
      </c>
      <c r="AK231" s="11"/>
      <c r="AL231" s="11"/>
      <c r="AM231" s="11"/>
      <c r="AN231" s="62">
        <v>1815235566.1600001</v>
      </c>
      <c r="AO231" s="62">
        <v>58147495485.43</v>
      </c>
      <c r="AP231" s="62">
        <v>1969256052</v>
      </c>
      <c r="AQ231" s="61">
        <f>SUM(AR231:AS231)</f>
        <v>0</v>
      </c>
      <c r="AR231" s="11"/>
      <c r="AS231" s="11"/>
      <c r="AT231" s="61">
        <f>SUM(AU231)</f>
        <v>0</v>
      </c>
      <c r="AU231" s="11"/>
      <c r="AV231" s="60">
        <f>AW231+AZ231</f>
        <v>5352726485754.1201</v>
      </c>
      <c r="AW231" s="61">
        <f>SUM(AX231:AY231)</f>
        <v>5352726485754.1201</v>
      </c>
      <c r="AX231" s="62">
        <v>5352726485754.1201</v>
      </c>
      <c r="AY231" s="11"/>
      <c r="AZ231" s="61">
        <f>SUM(BA231)</f>
        <v>0</v>
      </c>
      <c r="BA231" s="11"/>
      <c r="BB231" s="63">
        <f>E231-(AI231+AV231)</f>
        <v>0</v>
      </c>
    </row>
    <row r="232" spans="1:54" ht="45" x14ac:dyDescent="0.25">
      <c r="A232" s="58" t="s">
        <v>496</v>
      </c>
      <c r="B232" s="58" t="s">
        <v>497</v>
      </c>
      <c r="C232" s="59" t="s">
        <v>1152</v>
      </c>
      <c r="D232" s="59" t="s">
        <v>1199</v>
      </c>
      <c r="E232" s="60">
        <f>F232+O232+R232+Z232+AB232+AG232</f>
        <v>2514794540106.7197</v>
      </c>
      <c r="F232" s="61">
        <f>SUM(G232:N232)</f>
        <v>289734047567.38</v>
      </c>
      <c r="G232" s="62">
        <v>178659279260.32999</v>
      </c>
      <c r="H232" s="11"/>
      <c r="I232" s="62">
        <v>59240843914.490005</v>
      </c>
      <c r="J232" s="11"/>
      <c r="K232" s="11"/>
      <c r="L232" s="11"/>
      <c r="M232" s="62">
        <v>51833924392.559998</v>
      </c>
      <c r="N232" s="11"/>
      <c r="O232" s="61">
        <f>SUM(P232:Q232)</f>
        <v>58350946463.379997</v>
      </c>
      <c r="P232" s="11"/>
      <c r="Q232" s="62">
        <v>58350946463.379997</v>
      </c>
      <c r="R232" s="61">
        <f>SUM(S232:Y232)</f>
        <v>2123802649452.5496</v>
      </c>
      <c r="S232" s="62">
        <v>553103905283.59998</v>
      </c>
      <c r="T232" s="62">
        <v>703306186894.57996</v>
      </c>
      <c r="U232" s="62">
        <v>1075534447957.41</v>
      </c>
      <c r="V232" s="62">
        <v>1352793643724.7397</v>
      </c>
      <c r="W232" s="62">
        <v>118071389309</v>
      </c>
      <c r="X232" s="11"/>
      <c r="Y232" s="62">
        <v>-1679006923716.78</v>
      </c>
      <c r="Z232" s="61">
        <f>SUM(AA232)</f>
        <v>0</v>
      </c>
      <c r="AA232" s="11"/>
      <c r="AB232" s="61">
        <f>SUM(AC232:AF232)</f>
        <v>42906896623.410004</v>
      </c>
      <c r="AC232" s="11"/>
      <c r="AD232" s="11"/>
      <c r="AE232" s="62">
        <v>11092299241.580002</v>
      </c>
      <c r="AF232" s="62">
        <v>31814597381.829998</v>
      </c>
      <c r="AG232" s="61">
        <f>SUM(AH232)</f>
        <v>0</v>
      </c>
      <c r="AH232" s="62"/>
      <c r="AI232" s="60">
        <f>AJ232+AQ232+AT232</f>
        <v>85572386308.990005</v>
      </c>
      <c r="AJ232" s="61">
        <f>SUM(AK232:AP232)</f>
        <v>85572386308.990005</v>
      </c>
      <c r="AK232" s="11"/>
      <c r="AL232" s="11"/>
      <c r="AM232" s="11"/>
      <c r="AN232" s="62">
        <v>4761271993.9899998</v>
      </c>
      <c r="AO232" s="62">
        <v>69839197190</v>
      </c>
      <c r="AP232" s="62">
        <v>10971917125</v>
      </c>
      <c r="AQ232" s="61">
        <f>SUM(AR232:AS232)</f>
        <v>0</v>
      </c>
      <c r="AR232" s="11"/>
      <c r="AS232" s="11"/>
      <c r="AT232" s="61">
        <f>SUM(AU232)</f>
        <v>0</v>
      </c>
      <c r="AU232" s="11"/>
      <c r="AV232" s="60">
        <f>AW232+AZ232</f>
        <v>2429222153797.73</v>
      </c>
      <c r="AW232" s="61">
        <f>SUM(AX232:AY232)</f>
        <v>2429222153797.73</v>
      </c>
      <c r="AX232" s="62">
        <v>2429222153797.73</v>
      </c>
      <c r="AY232" s="11"/>
      <c r="AZ232" s="61">
        <f>SUM(BA232)</f>
        <v>0</v>
      </c>
      <c r="BA232" s="11"/>
      <c r="BB232" s="63">
        <f>E232-(AI232+AV232)</f>
        <v>0</v>
      </c>
    </row>
    <row r="233" spans="1:54" ht="30" x14ac:dyDescent="0.25">
      <c r="A233" s="58" t="s">
        <v>498</v>
      </c>
      <c r="B233" s="58" t="s">
        <v>499</v>
      </c>
      <c r="C233" s="59" t="s">
        <v>1152</v>
      </c>
      <c r="D233" s="59" t="s">
        <v>1200</v>
      </c>
      <c r="E233" s="60">
        <f>F233+O233+R233+Z233+AB233+AG233</f>
        <v>4223308432256.5483</v>
      </c>
      <c r="F233" s="61">
        <f>SUM(G233:N233)</f>
        <v>299567141419.52997</v>
      </c>
      <c r="G233" s="62">
        <v>207410231570.22998</v>
      </c>
      <c r="H233" s="11"/>
      <c r="I233" s="62">
        <v>60020604966.300003</v>
      </c>
      <c r="J233" s="11"/>
      <c r="K233" s="11"/>
      <c r="L233" s="62">
        <v>251054519.83000001</v>
      </c>
      <c r="M233" s="62">
        <v>31885250363.169998</v>
      </c>
      <c r="N233" s="11"/>
      <c r="O233" s="61">
        <f>SUM(P233:Q233)</f>
        <v>153771727174.98999</v>
      </c>
      <c r="P233" s="62">
        <v>361233466.87</v>
      </c>
      <c r="Q233" s="62">
        <v>153410493708.12</v>
      </c>
      <c r="R233" s="61">
        <f>SUM(S233:Y233)</f>
        <v>3762110127398.0283</v>
      </c>
      <c r="S233" s="62">
        <v>420021939872</v>
      </c>
      <c r="T233" s="62">
        <v>665457401878.60999</v>
      </c>
      <c r="U233" s="62">
        <v>1106088995142.75</v>
      </c>
      <c r="V233" s="62">
        <v>4947677600112.0996</v>
      </c>
      <c r="W233" s="62">
        <v>22435654745.599998</v>
      </c>
      <c r="X233" s="62">
        <v>10890924195.18</v>
      </c>
      <c r="Y233" s="62">
        <v>-3410462388548.21</v>
      </c>
      <c r="Z233" s="61">
        <f>SUM(AA233)</f>
        <v>0</v>
      </c>
      <c r="AA233" s="11"/>
      <c r="AB233" s="61">
        <f>SUM(AC233:AF233)</f>
        <v>7859436264</v>
      </c>
      <c r="AC233" s="62">
        <v>1545747550</v>
      </c>
      <c r="AD233" s="11"/>
      <c r="AE233" s="62">
        <v>6313688714</v>
      </c>
      <c r="AF233" s="11"/>
      <c r="AG233" s="61">
        <f>SUM(AH233)</f>
        <v>0</v>
      </c>
      <c r="AH233" s="11"/>
      <c r="AI233" s="60">
        <f>AJ233+AQ233+AT233</f>
        <v>15427143015.42</v>
      </c>
      <c r="AJ233" s="61">
        <f>SUM(AK233:AP233)</f>
        <v>15427143015.42</v>
      </c>
      <c r="AK233" s="62">
        <v>25003309</v>
      </c>
      <c r="AL233" s="11"/>
      <c r="AM233" s="11"/>
      <c r="AN233" s="62">
        <v>219709991.5</v>
      </c>
      <c r="AO233" s="62">
        <v>14936032614.92</v>
      </c>
      <c r="AP233" s="62">
        <v>246397100</v>
      </c>
      <c r="AQ233" s="61">
        <f>SUM(AR233:AS233)</f>
        <v>0</v>
      </c>
      <c r="AR233" s="11"/>
      <c r="AS233" s="11"/>
      <c r="AT233" s="61">
        <f>SUM(AU233)</f>
        <v>0</v>
      </c>
      <c r="AU233" s="11"/>
      <c r="AV233" s="60">
        <f>AW233+AZ233</f>
        <v>4207881289241.1299</v>
      </c>
      <c r="AW233" s="61">
        <f>SUM(AX233:AY233)</f>
        <v>4207881289241.1299</v>
      </c>
      <c r="AX233" s="62">
        <v>4207881289241.1299</v>
      </c>
      <c r="AY233" s="11"/>
      <c r="AZ233" s="61">
        <f>SUM(BA233)</f>
        <v>0</v>
      </c>
      <c r="BA233" s="11"/>
      <c r="BB233" s="63">
        <f>E233-(AI233+AV233)</f>
        <v>0</v>
      </c>
    </row>
    <row r="234" spans="1:54" ht="30" x14ac:dyDescent="0.25">
      <c r="A234" s="58" t="s">
        <v>500</v>
      </c>
      <c r="B234" s="58" t="s">
        <v>501</v>
      </c>
      <c r="C234" s="59" t="s">
        <v>1152</v>
      </c>
      <c r="D234" s="59" t="s">
        <v>1200</v>
      </c>
      <c r="E234" s="60">
        <f>F234+O234+R234+Z234+AB234+AG234</f>
        <v>2298167654335.27</v>
      </c>
      <c r="F234" s="61">
        <f>SUM(G234:N234)</f>
        <v>314172232954.90002</v>
      </c>
      <c r="G234" s="62">
        <v>244958986527.76001</v>
      </c>
      <c r="H234" s="11"/>
      <c r="I234" s="62">
        <v>33867667070.529999</v>
      </c>
      <c r="J234" s="11"/>
      <c r="K234" s="11"/>
      <c r="L234" s="11"/>
      <c r="M234" s="62">
        <v>35345579356.610001</v>
      </c>
      <c r="N234" s="11"/>
      <c r="O234" s="61">
        <f>SUM(P234:Q234)</f>
        <v>113941330692.67</v>
      </c>
      <c r="P234" s="11"/>
      <c r="Q234" s="62">
        <v>113941330692.67</v>
      </c>
      <c r="R234" s="61">
        <f>SUM(S234:Y234)</f>
        <v>1858947257418.7</v>
      </c>
      <c r="S234" s="62">
        <v>405121253735</v>
      </c>
      <c r="T234" s="62">
        <v>574560541130</v>
      </c>
      <c r="U234" s="62">
        <v>1170813687593</v>
      </c>
      <c r="V234" s="62">
        <v>1746397775635</v>
      </c>
      <c r="W234" s="62">
        <v>95934612003</v>
      </c>
      <c r="X234" s="62">
        <v>2077950195</v>
      </c>
      <c r="Y234" s="62">
        <v>-2135958562872.3</v>
      </c>
      <c r="Z234" s="61">
        <f>SUM(AA234)</f>
        <v>10000000000</v>
      </c>
      <c r="AA234" s="62">
        <v>10000000000</v>
      </c>
      <c r="AB234" s="61">
        <f>SUM(AC234:AF234)</f>
        <v>1106833269</v>
      </c>
      <c r="AC234" s="11"/>
      <c r="AD234" s="11"/>
      <c r="AE234" s="62">
        <v>239111940</v>
      </c>
      <c r="AF234" s="62">
        <v>867721329</v>
      </c>
      <c r="AG234" s="61">
        <f>SUM(AH234)</f>
        <v>0</v>
      </c>
      <c r="AH234" s="62"/>
      <c r="AI234" s="60">
        <f>AJ234+AQ234+AT234</f>
        <v>9009043519.0321999</v>
      </c>
      <c r="AJ234" s="61">
        <f>SUM(AK234:AP234)</f>
        <v>9009043519.0321999</v>
      </c>
      <c r="AK234" s="11"/>
      <c r="AL234" s="11"/>
      <c r="AM234" s="11"/>
      <c r="AN234" s="62">
        <v>1741055279.3122001</v>
      </c>
      <c r="AO234" s="62">
        <v>3433330573.4200001</v>
      </c>
      <c r="AP234" s="62">
        <v>3834657666.3000002</v>
      </c>
      <c r="AQ234" s="61">
        <f>SUM(AR234:AS234)</f>
        <v>0</v>
      </c>
      <c r="AR234" s="11"/>
      <c r="AS234" s="11"/>
      <c r="AT234" s="61">
        <f>SUM(AU234)</f>
        <v>0</v>
      </c>
      <c r="AU234" s="11"/>
      <c r="AV234" s="60">
        <f>AW234+AZ234</f>
        <v>2289158610816.2998</v>
      </c>
      <c r="AW234" s="61">
        <f>SUM(AX234:AY234)</f>
        <v>2289158610816.2998</v>
      </c>
      <c r="AX234" s="62">
        <v>2289158610816.2998</v>
      </c>
      <c r="AY234" s="11"/>
      <c r="AZ234" s="61">
        <f>SUM(BA234)</f>
        <v>0</v>
      </c>
      <c r="BA234" s="11"/>
      <c r="BB234" s="63">
        <f>E234-(AI234+AV234)</f>
        <v>-6.201171875E-2</v>
      </c>
    </row>
    <row r="235" spans="1:54" ht="30" x14ac:dyDescent="0.25">
      <c r="A235" s="58" t="s">
        <v>502</v>
      </c>
      <c r="B235" s="58" t="s">
        <v>503</v>
      </c>
      <c r="C235" s="59" t="s">
        <v>1152</v>
      </c>
      <c r="D235" s="59" t="s">
        <v>1199</v>
      </c>
      <c r="E235" s="60">
        <f>F235+O235+R235+Z235+AB235+AG235</f>
        <v>6979914952728.9717</v>
      </c>
      <c r="F235" s="61">
        <f>SUM(G235:N235)</f>
        <v>544943357971.54108</v>
      </c>
      <c r="G235" s="62">
        <v>356365075787.70007</v>
      </c>
      <c r="H235" s="11"/>
      <c r="I235" s="62">
        <v>107996766983.88998</v>
      </c>
      <c r="J235" s="11"/>
      <c r="K235" s="11"/>
      <c r="L235" s="11"/>
      <c r="M235" s="62">
        <v>80581515199.951004</v>
      </c>
      <c r="N235" s="11"/>
      <c r="O235" s="61">
        <f>SUM(P235:Q235)</f>
        <v>304509988265.53003</v>
      </c>
      <c r="P235" s="62">
        <v>5764546880.9000006</v>
      </c>
      <c r="Q235" s="62">
        <v>298745441384.63</v>
      </c>
      <c r="R235" s="61">
        <f>SUM(S235:Y235)</f>
        <v>6093873390432.6699</v>
      </c>
      <c r="S235" s="62">
        <v>2571420331977.52</v>
      </c>
      <c r="T235" s="62">
        <v>1525745088232.3301</v>
      </c>
      <c r="U235" s="62">
        <v>2172001170355.79</v>
      </c>
      <c r="V235" s="62">
        <v>4516720531898.6299</v>
      </c>
      <c r="W235" s="62">
        <v>54609980855.129997</v>
      </c>
      <c r="X235" s="62">
        <v>67643711173</v>
      </c>
      <c r="Y235" s="62">
        <v>-4814267424059.7305</v>
      </c>
      <c r="Z235" s="61">
        <f>SUM(AA235)</f>
        <v>86875665.950000003</v>
      </c>
      <c r="AA235" s="62">
        <v>86875665.950000003</v>
      </c>
      <c r="AB235" s="61">
        <f>SUM(AC235:AF235)</f>
        <v>36501340393.279999</v>
      </c>
      <c r="AC235" s="11"/>
      <c r="AD235" s="62">
        <v>21418075000</v>
      </c>
      <c r="AE235" s="62">
        <v>11838261412.200001</v>
      </c>
      <c r="AF235" s="62">
        <v>3245003981.0799999</v>
      </c>
      <c r="AG235" s="61">
        <f>SUM(AH235)</f>
        <v>0</v>
      </c>
      <c r="AH235" s="62"/>
      <c r="AI235" s="60">
        <f>AJ235+AQ235+AT235</f>
        <v>60059357184.134003</v>
      </c>
      <c r="AJ235" s="61">
        <f>SUM(AK235:AP235)</f>
        <v>59324165171.484001</v>
      </c>
      <c r="AK235" s="11"/>
      <c r="AL235" s="11"/>
      <c r="AM235" s="62">
        <v>1000000000</v>
      </c>
      <c r="AN235" s="62">
        <v>158088370.36000001</v>
      </c>
      <c r="AO235" s="62">
        <v>41715753143.124001</v>
      </c>
      <c r="AP235" s="62">
        <v>16450323658</v>
      </c>
      <c r="AQ235" s="61">
        <f>SUM(AR235:AS235)</f>
        <v>735192012.64999998</v>
      </c>
      <c r="AR235" s="62">
        <v>735192012.64999998</v>
      </c>
      <c r="AS235" s="11"/>
      <c r="AT235" s="61">
        <f>SUM(AU235)</f>
        <v>0</v>
      </c>
      <c r="AU235" s="11"/>
      <c r="AV235" s="60">
        <f>AW235+AZ235</f>
        <v>6919855595544.8398</v>
      </c>
      <c r="AW235" s="61">
        <f>SUM(AX235:AY235)</f>
        <v>6919855595544.8398</v>
      </c>
      <c r="AX235" s="62">
        <v>6919855595544.8398</v>
      </c>
      <c r="AY235" s="11"/>
      <c r="AZ235" s="61">
        <f>SUM(BA235)</f>
        <v>0</v>
      </c>
      <c r="BA235" s="11"/>
      <c r="BB235" s="63">
        <f>E235-(AI235+AV235)</f>
        <v>0</v>
      </c>
    </row>
    <row r="236" spans="1:54" ht="45" x14ac:dyDescent="0.25">
      <c r="A236" s="58" t="s">
        <v>504</v>
      </c>
      <c r="B236" s="58" t="s">
        <v>505</v>
      </c>
      <c r="C236" s="59" t="s">
        <v>1150</v>
      </c>
      <c r="D236" s="59" t="s">
        <v>1199</v>
      </c>
      <c r="E236" s="60">
        <f>F236+O236+R236+Z236+AB236+AG236</f>
        <v>5949039791956.2041</v>
      </c>
      <c r="F236" s="61">
        <f>SUM(G236:N236)</f>
        <v>425154117402.88293</v>
      </c>
      <c r="G236" s="62">
        <v>346315195586.41296</v>
      </c>
      <c r="H236" s="11"/>
      <c r="I236" s="62">
        <v>65823794480.099991</v>
      </c>
      <c r="J236" s="11"/>
      <c r="K236" s="62">
        <v>-43743275603.370003</v>
      </c>
      <c r="L236" s="11"/>
      <c r="M236" s="62">
        <v>56758402939.739998</v>
      </c>
      <c r="N236" s="11"/>
      <c r="O236" s="61">
        <f>SUM(P236:Q236)</f>
        <v>78869532191.190002</v>
      </c>
      <c r="P236" s="62">
        <v>2963980524.52</v>
      </c>
      <c r="Q236" s="62">
        <v>75905551666.669998</v>
      </c>
      <c r="R236" s="61">
        <f>SUM(S236:Y236)</f>
        <v>5370947927636.1504</v>
      </c>
      <c r="S236" s="62">
        <v>2799995034420.8599</v>
      </c>
      <c r="T236" s="62">
        <v>967786116749.26001</v>
      </c>
      <c r="U236" s="62">
        <v>1370950825551.8999</v>
      </c>
      <c r="V236" s="62">
        <v>2762019206870.0801</v>
      </c>
      <c r="W236" s="62">
        <v>6605634141.9899998</v>
      </c>
      <c r="X236" s="62">
        <v>16740132200</v>
      </c>
      <c r="Y236" s="62">
        <v>-2553149022297.9399</v>
      </c>
      <c r="Z236" s="61">
        <f>SUM(AA236)</f>
        <v>0</v>
      </c>
      <c r="AA236" s="11"/>
      <c r="AB236" s="61">
        <f>SUM(AC236:AF236)</f>
        <v>74068214725.980011</v>
      </c>
      <c r="AC236" s="62">
        <v>43779824703.370003</v>
      </c>
      <c r="AD236" s="11"/>
      <c r="AE236" s="62">
        <v>1419913400</v>
      </c>
      <c r="AF236" s="62">
        <v>28868476622.610001</v>
      </c>
      <c r="AG236" s="61">
        <f>SUM(AH236)</f>
        <v>0</v>
      </c>
      <c r="AH236" s="62"/>
      <c r="AI236" s="60">
        <f>AJ236+AQ236+AT236</f>
        <v>34414101774.419998</v>
      </c>
      <c r="AJ236" s="61">
        <f>SUM(AK236:AP236)</f>
        <v>34414101774.419998</v>
      </c>
      <c r="AK236" s="62">
        <v>21174841</v>
      </c>
      <c r="AL236" s="11"/>
      <c r="AM236" s="11"/>
      <c r="AN236" s="62">
        <v>3310627466.4200001</v>
      </c>
      <c r="AO236" s="62">
        <v>29872894897</v>
      </c>
      <c r="AP236" s="62">
        <v>1209404570</v>
      </c>
      <c r="AQ236" s="61">
        <f>SUM(AR236:AS236)</f>
        <v>0</v>
      </c>
      <c r="AR236" s="11"/>
      <c r="AS236" s="11"/>
      <c r="AT236" s="61">
        <f>SUM(AU236)</f>
        <v>0</v>
      </c>
      <c r="AU236" s="11"/>
      <c r="AV236" s="60">
        <f>AW236+AZ236</f>
        <v>5914625690181.7832</v>
      </c>
      <c r="AW236" s="61">
        <f>SUM(AX236:AY236)</f>
        <v>5914625690181.7832</v>
      </c>
      <c r="AX236" s="62">
        <v>5914625690181.7832</v>
      </c>
      <c r="AY236" s="11"/>
      <c r="AZ236" s="61">
        <f>SUM(BA236)</f>
        <v>0</v>
      </c>
      <c r="BA236" s="11"/>
      <c r="BB236" s="63">
        <f>E236-(AI236+AV236)</f>
        <v>0</v>
      </c>
    </row>
    <row r="237" spans="1:54" ht="30" x14ac:dyDescent="0.25">
      <c r="A237" s="58" t="s">
        <v>506</v>
      </c>
      <c r="B237" s="58" t="s">
        <v>507</v>
      </c>
      <c r="C237" s="59" t="s">
        <v>1152</v>
      </c>
      <c r="D237" s="59" t="s">
        <v>1199</v>
      </c>
      <c r="E237" s="60">
        <f>F237+O237+R237+Z237+AB237+AG237</f>
        <v>3382531774633.4067</v>
      </c>
      <c r="F237" s="61">
        <f>SUM(G237:N237)</f>
        <v>445230242894.15405</v>
      </c>
      <c r="G237" s="62">
        <v>366832046608.216</v>
      </c>
      <c r="H237" s="11"/>
      <c r="I237" s="62">
        <v>33123592152.468002</v>
      </c>
      <c r="J237" s="11"/>
      <c r="K237" s="11"/>
      <c r="L237" s="11"/>
      <c r="M237" s="62">
        <v>45274604133.470001</v>
      </c>
      <c r="N237" s="11"/>
      <c r="O237" s="61">
        <f>SUM(P237:Q237)</f>
        <v>75032203777.479996</v>
      </c>
      <c r="P237" s="11"/>
      <c r="Q237" s="62">
        <v>75032203777.479996</v>
      </c>
      <c r="R237" s="61">
        <f>SUM(S237:Y237)</f>
        <v>2831661941751.4531</v>
      </c>
      <c r="S237" s="62">
        <v>755957115301.77002</v>
      </c>
      <c r="T237" s="62">
        <v>843072213372.22998</v>
      </c>
      <c r="U237" s="62">
        <v>1214873913241.4399</v>
      </c>
      <c r="V237" s="62">
        <v>2657702290591.584</v>
      </c>
      <c r="W237" s="62">
        <v>108211442856.00999</v>
      </c>
      <c r="X237" s="62">
        <v>24908280824.299999</v>
      </c>
      <c r="Y237" s="62">
        <v>-2773063314435.8799</v>
      </c>
      <c r="Z237" s="61">
        <f>SUM(AA237)</f>
        <v>0</v>
      </c>
      <c r="AA237" s="11"/>
      <c r="AB237" s="61">
        <f>SUM(AC237:AF237)</f>
        <v>30607386210.32</v>
      </c>
      <c r="AC237" s="11"/>
      <c r="AD237" s="62">
        <v>827736000</v>
      </c>
      <c r="AE237" s="62">
        <v>539168625</v>
      </c>
      <c r="AF237" s="62">
        <v>29240481585.32</v>
      </c>
      <c r="AG237" s="61">
        <f>SUM(AH237)</f>
        <v>0</v>
      </c>
      <c r="AH237" s="62"/>
      <c r="AI237" s="60">
        <f>AJ237+AQ237+AT237</f>
        <v>52997852919.760002</v>
      </c>
      <c r="AJ237" s="61">
        <f>SUM(AK237:AP237)</f>
        <v>52963922919.760002</v>
      </c>
      <c r="AK237" s="11"/>
      <c r="AL237" s="11"/>
      <c r="AM237" s="11"/>
      <c r="AN237" s="62">
        <v>5539127750</v>
      </c>
      <c r="AO237" s="62">
        <v>46339250026</v>
      </c>
      <c r="AP237" s="62">
        <v>1085545143.76</v>
      </c>
      <c r="AQ237" s="61">
        <f>SUM(AR237:AS237)</f>
        <v>33930000</v>
      </c>
      <c r="AR237" s="11"/>
      <c r="AS237" s="62">
        <v>33930000</v>
      </c>
      <c r="AT237" s="61">
        <f>SUM(AU237)</f>
        <v>0</v>
      </c>
      <c r="AU237" s="62"/>
      <c r="AV237" s="60">
        <f>AW237+AZ237</f>
        <v>3329533921713.6479</v>
      </c>
      <c r="AW237" s="61">
        <f>SUM(AX237:AY237)</f>
        <v>3329533921713.6479</v>
      </c>
      <c r="AX237" s="62">
        <v>3329533921713.6479</v>
      </c>
      <c r="AY237" s="11"/>
      <c r="AZ237" s="61">
        <f>SUM(BA237)</f>
        <v>0</v>
      </c>
      <c r="BA237" s="11"/>
      <c r="BB237" s="63">
        <f>E237-(AI237+AV237)</f>
        <v>0</v>
      </c>
    </row>
    <row r="238" spans="1:54" ht="30" x14ac:dyDescent="0.25">
      <c r="A238" s="58" t="s">
        <v>508</v>
      </c>
      <c r="B238" s="58" t="s">
        <v>509</v>
      </c>
      <c r="C238" s="59" t="s">
        <v>1152</v>
      </c>
      <c r="D238" s="59" t="s">
        <v>1200</v>
      </c>
      <c r="E238" s="60">
        <f>F238+O238+R238+Z238+AB238+AG238</f>
        <v>1978921327964.4399</v>
      </c>
      <c r="F238" s="61">
        <f>SUM(G238:N238)</f>
        <v>1469435148437.46</v>
      </c>
      <c r="G238" s="62">
        <v>40698961112.919998</v>
      </c>
      <c r="H238" s="11"/>
      <c r="I238" s="62">
        <v>28236962886.259998</v>
      </c>
      <c r="J238" s="11"/>
      <c r="K238" s="11"/>
      <c r="L238" s="62">
        <v>214922.98</v>
      </c>
      <c r="M238" s="62">
        <v>16462920335.4</v>
      </c>
      <c r="N238" s="62">
        <v>1384036089179.8999</v>
      </c>
      <c r="O238" s="61">
        <f>SUM(P238:Q238)</f>
        <v>6893897260.04</v>
      </c>
      <c r="P238" s="11"/>
      <c r="Q238" s="62">
        <v>6893897260.04</v>
      </c>
      <c r="R238" s="61">
        <f>SUM(S238:Y238)</f>
        <v>499099940470.44</v>
      </c>
      <c r="S238" s="62">
        <v>12132445700</v>
      </c>
      <c r="T238" s="62">
        <v>85592463118.549988</v>
      </c>
      <c r="U238" s="62">
        <v>90282387762.540009</v>
      </c>
      <c r="V238" s="62">
        <v>101605775880.47</v>
      </c>
      <c r="W238" s="62">
        <v>7626177463.5699997</v>
      </c>
      <c r="X238" s="62">
        <v>104071594.88</v>
      </c>
      <c r="Y238" s="62">
        <v>201756618950.42999</v>
      </c>
      <c r="Z238" s="61">
        <f>SUM(AA238)</f>
        <v>0</v>
      </c>
      <c r="AA238" s="11"/>
      <c r="AB238" s="61">
        <f>SUM(AC238:AF238)</f>
        <v>3492341796.5</v>
      </c>
      <c r="AC238" s="11"/>
      <c r="AD238" s="11"/>
      <c r="AE238" s="62">
        <v>1309355387.5</v>
      </c>
      <c r="AF238" s="62">
        <v>2182986409</v>
      </c>
      <c r="AG238" s="61">
        <f>SUM(AH238)</f>
        <v>0</v>
      </c>
      <c r="AH238" s="62"/>
      <c r="AI238" s="60">
        <f>AJ238+AQ238+AT238</f>
        <v>2910120522.8400002</v>
      </c>
      <c r="AJ238" s="61">
        <f>SUM(AK238:AP238)</f>
        <v>2910120522.8400002</v>
      </c>
      <c r="AK238" s="11"/>
      <c r="AL238" s="11"/>
      <c r="AM238" s="11"/>
      <c r="AN238" s="62">
        <v>3049327.95</v>
      </c>
      <c r="AO238" s="62">
        <v>2907071194.8900003</v>
      </c>
      <c r="AP238" s="11"/>
      <c r="AQ238" s="61">
        <f>SUM(AR238:AS238)</f>
        <v>0</v>
      </c>
      <c r="AR238" s="11"/>
      <c r="AS238" s="11"/>
      <c r="AT238" s="61">
        <f>SUM(AU238)</f>
        <v>0</v>
      </c>
      <c r="AU238" s="11"/>
      <c r="AV238" s="60">
        <f>AW238+AZ238</f>
        <v>1756897119595.2</v>
      </c>
      <c r="AW238" s="61">
        <f>SUM(AX238:AY238)</f>
        <v>1756897119595.2</v>
      </c>
      <c r="AX238" s="62">
        <v>1393617488182.1499</v>
      </c>
      <c r="AY238" s="62">
        <v>363279631413.05005</v>
      </c>
      <c r="AZ238" s="61">
        <f>SUM(BA238)</f>
        <v>0</v>
      </c>
      <c r="BA238" s="62"/>
      <c r="BB238" s="63">
        <f>E238-(AI238+AV238)</f>
        <v>219114087846.3999</v>
      </c>
    </row>
    <row r="239" spans="1:54" ht="30" x14ac:dyDescent="0.25">
      <c r="A239" s="58" t="s">
        <v>510</v>
      </c>
      <c r="B239" s="58" t="s">
        <v>511</v>
      </c>
      <c r="C239" s="59" t="s">
        <v>1150</v>
      </c>
      <c r="D239" s="59" t="s">
        <v>1199</v>
      </c>
      <c r="E239" s="60">
        <f>F239+O239+R239+Z239+AB239+AG239</f>
        <v>2167475675889.79</v>
      </c>
      <c r="F239" s="61">
        <f>SUM(G239:N239)</f>
        <v>158514800714.25</v>
      </c>
      <c r="G239" s="62">
        <v>96616177028.48999</v>
      </c>
      <c r="H239" s="11"/>
      <c r="I239" s="62">
        <v>21990579437.610001</v>
      </c>
      <c r="J239" s="11"/>
      <c r="K239" s="11"/>
      <c r="L239" s="62">
        <v>45781333</v>
      </c>
      <c r="M239" s="62">
        <v>39862262915.150002</v>
      </c>
      <c r="N239" s="11"/>
      <c r="O239" s="61">
        <f>SUM(P239:Q239)</f>
        <v>57656685846.169998</v>
      </c>
      <c r="P239" s="62">
        <v>57656685846.169998</v>
      </c>
      <c r="Q239" s="11"/>
      <c r="R239" s="61">
        <f>SUM(S239:Y239)</f>
        <v>1889917534410.6001</v>
      </c>
      <c r="S239" s="62">
        <v>501387325673.96002</v>
      </c>
      <c r="T239" s="62">
        <v>495194720921.09998</v>
      </c>
      <c r="U239" s="62">
        <v>870684878696.97998</v>
      </c>
      <c r="V239" s="62">
        <v>1613337379468.7</v>
      </c>
      <c r="W239" s="62">
        <v>77803496934.190002</v>
      </c>
      <c r="X239" s="62">
        <v>39272288818.07</v>
      </c>
      <c r="Y239" s="62">
        <v>-1707762556102.3999</v>
      </c>
      <c r="Z239" s="61">
        <f>SUM(AA239)</f>
        <v>0</v>
      </c>
      <c r="AA239" s="11"/>
      <c r="AB239" s="61">
        <f>SUM(AC239:AF239)</f>
        <v>61386654918.769997</v>
      </c>
      <c r="AC239" s="11"/>
      <c r="AD239" s="62">
        <v>24507527700</v>
      </c>
      <c r="AE239" s="62">
        <v>1061179500</v>
      </c>
      <c r="AF239" s="62">
        <v>35817947718.769997</v>
      </c>
      <c r="AG239" s="61">
        <f>SUM(AH239)</f>
        <v>0</v>
      </c>
      <c r="AH239" s="62"/>
      <c r="AI239" s="60">
        <f>AJ239+AQ239+AT239</f>
        <v>5680975478.1300001</v>
      </c>
      <c r="AJ239" s="61">
        <f>SUM(AK239:AP239)</f>
        <v>5680975478.1300001</v>
      </c>
      <c r="AK239" s="62">
        <v>55929116</v>
      </c>
      <c r="AL239" s="11"/>
      <c r="AM239" s="11"/>
      <c r="AN239" s="62">
        <v>888863365.73000002</v>
      </c>
      <c r="AO239" s="62">
        <v>3713531555.4000001</v>
      </c>
      <c r="AP239" s="62">
        <v>1022651441</v>
      </c>
      <c r="AQ239" s="61">
        <f>SUM(AR239:AS239)</f>
        <v>0</v>
      </c>
      <c r="AR239" s="11"/>
      <c r="AS239" s="11"/>
      <c r="AT239" s="61">
        <f>SUM(AU239)</f>
        <v>0</v>
      </c>
      <c r="AU239" s="11"/>
      <c r="AV239" s="60">
        <f>AW239+AZ239</f>
        <v>2161794700411.7</v>
      </c>
      <c r="AW239" s="61">
        <f>SUM(AX239:AY239)</f>
        <v>2161794700411.7</v>
      </c>
      <c r="AX239" s="62">
        <v>2161794700411.7</v>
      </c>
      <c r="AY239" s="11"/>
      <c r="AZ239" s="61">
        <f>SUM(BA239)</f>
        <v>0</v>
      </c>
      <c r="BA239" s="11"/>
      <c r="BB239" s="63">
        <f>E239-(AI239+AV239)</f>
        <v>-3.9794921875E-2</v>
      </c>
    </row>
    <row r="240" spans="1:54" ht="45" x14ac:dyDescent="0.25">
      <c r="A240" s="58" t="s">
        <v>512</v>
      </c>
      <c r="B240" s="58" t="s">
        <v>513</v>
      </c>
      <c r="C240" s="59" t="s">
        <v>1152</v>
      </c>
      <c r="D240" s="59" t="s">
        <v>1200</v>
      </c>
      <c r="E240" s="60">
        <f>F240+O240+R240+Z240+AB240+AG240</f>
        <v>3721643174886.75</v>
      </c>
      <c r="F240" s="61">
        <f>SUM(G240:N240)</f>
        <v>0</v>
      </c>
      <c r="G240" s="11"/>
      <c r="H240" s="11"/>
      <c r="I240" s="11"/>
      <c r="J240" s="11"/>
      <c r="K240" s="11"/>
      <c r="L240" s="11"/>
      <c r="M240" s="11"/>
      <c r="N240" s="11"/>
      <c r="O240" s="61">
        <f>SUM(P240:Q240)</f>
        <v>78520160612.169998</v>
      </c>
      <c r="P240" s="62">
        <v>15082589250</v>
      </c>
      <c r="Q240" s="62">
        <v>63437571362.169998</v>
      </c>
      <c r="R240" s="61">
        <f>SUM(S240:Y240)</f>
        <v>3077032234160.9102</v>
      </c>
      <c r="S240" s="11"/>
      <c r="T240" s="11"/>
      <c r="U240" s="11"/>
      <c r="V240" s="11"/>
      <c r="W240" s="62">
        <v>3077032234160.9102</v>
      </c>
      <c r="X240" s="11"/>
      <c r="Y240" s="11"/>
      <c r="Z240" s="61">
        <f>SUM(AA240)</f>
        <v>10000000000</v>
      </c>
      <c r="AA240" s="62">
        <v>10000000000</v>
      </c>
      <c r="AB240" s="61">
        <f>SUM(AC240:AF240)</f>
        <v>169671615829.03</v>
      </c>
      <c r="AC240" s="11"/>
      <c r="AD240" s="11"/>
      <c r="AE240" s="11"/>
      <c r="AF240" s="62">
        <v>169671615829.03</v>
      </c>
      <c r="AG240" s="61">
        <f>SUM(AH240)</f>
        <v>386419164284.64001</v>
      </c>
      <c r="AH240" s="62">
        <v>386419164284.64001</v>
      </c>
      <c r="AI240" s="60">
        <f>AJ240+AQ240+AT240</f>
        <v>126356335483.70999</v>
      </c>
      <c r="AJ240" s="61">
        <f>SUM(AK240:AP240)</f>
        <v>41439192176.709999</v>
      </c>
      <c r="AK240" s="62">
        <v>41439192176.709999</v>
      </c>
      <c r="AL240" s="11"/>
      <c r="AM240" s="11"/>
      <c r="AN240" s="11"/>
      <c r="AO240" s="11"/>
      <c r="AP240" s="11"/>
      <c r="AQ240" s="61">
        <f>SUM(AR240:AS240)</f>
        <v>0</v>
      </c>
      <c r="AR240" s="11"/>
      <c r="AS240" s="11"/>
      <c r="AT240" s="61">
        <f>SUM(AU240)</f>
        <v>84917143307</v>
      </c>
      <c r="AU240" s="64">
        <v>84917143307</v>
      </c>
      <c r="AV240" s="60">
        <f>AW240+AZ240</f>
        <v>3595286839403.04</v>
      </c>
      <c r="AW240" s="61">
        <f>SUM(AX240:AY240)</f>
        <v>3595286839403.04</v>
      </c>
      <c r="AX240" s="62">
        <v>3595286839403.04</v>
      </c>
      <c r="AY240" s="11"/>
      <c r="AZ240" s="61">
        <f>SUM(BA240)</f>
        <v>0</v>
      </c>
      <c r="BA240" s="11"/>
      <c r="BB240" s="63">
        <f>E240-(AI240+AV240)</f>
        <v>0</v>
      </c>
    </row>
    <row r="241" spans="1:54" ht="30" x14ac:dyDescent="0.25">
      <c r="A241" s="58" t="s">
        <v>514</v>
      </c>
      <c r="B241" s="58" t="s">
        <v>515</v>
      </c>
      <c r="C241" s="59" t="s">
        <v>1152</v>
      </c>
      <c r="D241" s="59" t="s">
        <v>1199</v>
      </c>
      <c r="E241" s="60">
        <f>F241+O241+R241+Z241+AB241+AG241</f>
        <v>4373811204267.7061</v>
      </c>
      <c r="F241" s="61">
        <f>SUM(G241:N241)</f>
        <v>534899766002.75671</v>
      </c>
      <c r="G241" s="62">
        <v>281153738094.42999</v>
      </c>
      <c r="H241" s="11"/>
      <c r="I241" s="62">
        <v>157694124966.75</v>
      </c>
      <c r="J241" s="11"/>
      <c r="K241" s="11"/>
      <c r="L241" s="62">
        <v>604361449.43669999</v>
      </c>
      <c r="M241" s="62">
        <v>95447541492.139999</v>
      </c>
      <c r="N241" s="11"/>
      <c r="O241" s="61">
        <f>SUM(P241:Q241)</f>
        <v>100355462455.37001</v>
      </c>
      <c r="P241" s="11"/>
      <c r="Q241" s="62">
        <v>100355462455.37001</v>
      </c>
      <c r="R241" s="61">
        <f>SUM(S241:Y241)</f>
        <v>3736715785927.2793</v>
      </c>
      <c r="S241" s="62">
        <v>1032222721482.3</v>
      </c>
      <c r="T241" s="62">
        <v>1201864635828.7</v>
      </c>
      <c r="U241" s="62">
        <v>1876455512362.1001</v>
      </c>
      <c r="V241" s="62">
        <v>2174110996475.2</v>
      </c>
      <c r="W241" s="62">
        <v>67585775389.18</v>
      </c>
      <c r="X241" s="62">
        <v>6377434985</v>
      </c>
      <c r="Y241" s="62">
        <v>-2621901290595.2002</v>
      </c>
      <c r="Z241" s="61">
        <f>SUM(AA241)</f>
        <v>0</v>
      </c>
      <c r="AA241" s="11"/>
      <c r="AB241" s="61">
        <f>SUM(AC241:AF241)</f>
        <v>1840189882.3</v>
      </c>
      <c r="AC241" s="62">
        <v>4283333.67</v>
      </c>
      <c r="AD241" s="11"/>
      <c r="AE241" s="62">
        <v>831553500</v>
      </c>
      <c r="AF241" s="62">
        <v>1004353048.63</v>
      </c>
      <c r="AG241" s="61">
        <f>SUM(AH241)</f>
        <v>0</v>
      </c>
      <c r="AH241" s="62"/>
      <c r="AI241" s="60">
        <f>AJ241+AQ241+AT241</f>
        <v>38432657608.589996</v>
      </c>
      <c r="AJ241" s="61">
        <f>SUM(AK241:AP241)</f>
        <v>38432657608.589996</v>
      </c>
      <c r="AK241" s="62">
        <v>4506618</v>
      </c>
      <c r="AL241" s="11"/>
      <c r="AM241" s="11"/>
      <c r="AN241" s="62">
        <v>2609872810.9899998</v>
      </c>
      <c r="AO241" s="62">
        <v>33890503748</v>
      </c>
      <c r="AP241" s="62">
        <v>1927774431.5999999</v>
      </c>
      <c r="AQ241" s="61">
        <f>SUM(AR241:AS241)</f>
        <v>0</v>
      </c>
      <c r="AR241" s="11"/>
      <c r="AS241" s="11"/>
      <c r="AT241" s="61">
        <f>SUM(AU241)</f>
        <v>0</v>
      </c>
      <c r="AU241" s="11"/>
      <c r="AV241" s="60">
        <f>AW241+AZ241</f>
        <v>4335378546659.1001</v>
      </c>
      <c r="AW241" s="61">
        <f>SUM(AX241:AY241)</f>
        <v>4335378546659.1001</v>
      </c>
      <c r="AX241" s="62">
        <v>4335378546659.1001</v>
      </c>
      <c r="AY241" s="11"/>
      <c r="AZ241" s="61">
        <f>SUM(BA241)</f>
        <v>0</v>
      </c>
      <c r="BA241" s="11"/>
      <c r="BB241" s="63">
        <f>E241-(AI241+AV241)</f>
        <v>1.611328125E-2</v>
      </c>
    </row>
    <row r="242" spans="1:54" ht="45" x14ac:dyDescent="0.25">
      <c r="A242" s="58" t="s">
        <v>516</v>
      </c>
      <c r="B242" s="58" t="s">
        <v>517</v>
      </c>
      <c r="C242" s="59" t="s">
        <v>1152</v>
      </c>
      <c r="D242" s="59" t="s">
        <v>1199</v>
      </c>
      <c r="E242" s="60">
        <f>F242+O242+R242+Z242+AB242+AG242</f>
        <v>2411017255318.1499</v>
      </c>
      <c r="F242" s="61">
        <f>SUM(G242:N242)</f>
        <v>181096718126.36996</v>
      </c>
      <c r="G242" s="62">
        <v>107618629979.61998</v>
      </c>
      <c r="H242" s="11"/>
      <c r="I242" s="62">
        <v>51165289124.259995</v>
      </c>
      <c r="J242" s="11"/>
      <c r="K242" s="11"/>
      <c r="L242" s="11"/>
      <c r="M242" s="62">
        <v>22312799022.490002</v>
      </c>
      <c r="N242" s="11"/>
      <c r="O242" s="61">
        <f>SUM(P242:Q242)</f>
        <v>35833185293.220001</v>
      </c>
      <c r="P242" s="62">
        <v>1298475000</v>
      </c>
      <c r="Q242" s="62">
        <v>34534710293.220001</v>
      </c>
      <c r="R242" s="61">
        <f>SUM(S242:Y242)</f>
        <v>2188530883149.8599</v>
      </c>
      <c r="S242" s="62">
        <v>628628816403.07996</v>
      </c>
      <c r="T242" s="62">
        <v>670361247143.68994</v>
      </c>
      <c r="U242" s="62">
        <v>1316173003375.29</v>
      </c>
      <c r="V242" s="62">
        <v>2175372301339.47</v>
      </c>
      <c r="W242" s="62">
        <v>34788050239.269997</v>
      </c>
      <c r="X242" s="62">
        <v>5882130845</v>
      </c>
      <c r="Y242" s="62">
        <v>-2642674666195.9399</v>
      </c>
      <c r="Z242" s="61">
        <f>SUM(AA242)</f>
        <v>0</v>
      </c>
      <c r="AA242" s="11"/>
      <c r="AB242" s="61">
        <f>SUM(AC242:AF242)</f>
        <v>5556468748.6999998</v>
      </c>
      <c r="AC242" s="11"/>
      <c r="AD242" s="11"/>
      <c r="AE242" s="62">
        <v>5422219338</v>
      </c>
      <c r="AF242" s="62">
        <v>134249410.69999999</v>
      </c>
      <c r="AG242" s="61">
        <f>SUM(AH242)</f>
        <v>0</v>
      </c>
      <c r="AH242" s="62"/>
      <c r="AI242" s="60">
        <f>AJ242+AQ242+AT242</f>
        <v>85499679571.75</v>
      </c>
      <c r="AJ242" s="61">
        <f>SUM(AK242:AP242)</f>
        <v>41400481571.75</v>
      </c>
      <c r="AK242" s="11"/>
      <c r="AL242" s="11"/>
      <c r="AM242" s="11"/>
      <c r="AN242" s="62">
        <v>723037853.08000004</v>
      </c>
      <c r="AO242" s="62">
        <v>33556068900.970001</v>
      </c>
      <c r="AP242" s="62">
        <v>7121374817.6999998</v>
      </c>
      <c r="AQ242" s="61">
        <f>SUM(AR242:AS242)</f>
        <v>44099198000</v>
      </c>
      <c r="AR242" s="62">
        <v>44099198000</v>
      </c>
      <c r="AS242" s="11"/>
      <c r="AT242" s="61">
        <f>SUM(AU242)</f>
        <v>0</v>
      </c>
      <c r="AU242" s="11"/>
      <c r="AV242" s="60">
        <f>AW242+AZ242</f>
        <v>2325517575746.3999</v>
      </c>
      <c r="AW242" s="61">
        <f>SUM(AX242:AY242)</f>
        <v>2325517575746.3999</v>
      </c>
      <c r="AX242" s="62">
        <v>2325517575746.3999</v>
      </c>
      <c r="AY242" s="11"/>
      <c r="AZ242" s="61">
        <f>SUM(BA242)</f>
        <v>0</v>
      </c>
      <c r="BA242" s="11"/>
      <c r="BB242" s="63">
        <f>E242-(AI242+AV242)</f>
        <v>0</v>
      </c>
    </row>
    <row r="243" spans="1:54" ht="45" x14ac:dyDescent="0.25">
      <c r="A243" s="58" t="s">
        <v>518</v>
      </c>
      <c r="B243" s="58" t="s">
        <v>519</v>
      </c>
      <c r="C243" s="59" t="s">
        <v>1152</v>
      </c>
      <c r="D243" s="59" t="s">
        <v>1199</v>
      </c>
      <c r="E243" s="60">
        <f>F243+O243+R243+Z243+AB243+AG243</f>
        <v>2688588429375.459</v>
      </c>
      <c r="F243" s="61">
        <f>SUM(G243:N243)</f>
        <v>339779763499.18011</v>
      </c>
      <c r="G243" s="62">
        <v>195551019397.92999</v>
      </c>
      <c r="H243" s="11"/>
      <c r="I243" s="62">
        <v>86674521370.569992</v>
      </c>
      <c r="J243" s="11"/>
      <c r="K243" s="11"/>
      <c r="L243" s="62">
        <v>93665300</v>
      </c>
      <c r="M243" s="62">
        <v>57460557430.680099</v>
      </c>
      <c r="N243" s="11"/>
      <c r="O243" s="61">
        <f>SUM(P243:Q243)</f>
        <v>52128853378.209999</v>
      </c>
      <c r="P243" s="62">
        <v>2619797145.54</v>
      </c>
      <c r="Q243" s="62">
        <v>49509056232.669998</v>
      </c>
      <c r="R243" s="61">
        <f>SUM(S243:Y243)</f>
        <v>2253916261321.519</v>
      </c>
      <c r="S243" s="62">
        <v>439110749142.20001</v>
      </c>
      <c r="T243" s="62">
        <v>831630120869.40002</v>
      </c>
      <c r="U243" s="62">
        <v>1357996978462.05</v>
      </c>
      <c r="V243" s="62">
        <v>1779989205991.8601</v>
      </c>
      <c r="W243" s="62">
        <v>43845223774.550003</v>
      </c>
      <c r="X243" s="62">
        <v>9183073994</v>
      </c>
      <c r="Y243" s="62">
        <v>-2207839090912.5415</v>
      </c>
      <c r="Z243" s="61">
        <f>SUM(AA243)</f>
        <v>15748065495.57</v>
      </c>
      <c r="AA243" s="62">
        <v>15748065495.57</v>
      </c>
      <c r="AB243" s="61">
        <f>SUM(AC243:AF243)</f>
        <v>27015485680.98</v>
      </c>
      <c r="AC243" s="11"/>
      <c r="AD243" s="11"/>
      <c r="AE243" s="62">
        <v>5229214732.1199999</v>
      </c>
      <c r="AF243" s="62">
        <v>21786270948.860001</v>
      </c>
      <c r="AG243" s="61">
        <f>SUM(AH243)</f>
        <v>0</v>
      </c>
      <c r="AH243" s="62"/>
      <c r="AI243" s="60">
        <f>AJ243+AQ243+AT243</f>
        <v>63698062422.809998</v>
      </c>
      <c r="AJ243" s="61">
        <f>SUM(AK243:AP243)</f>
        <v>63698062422.809998</v>
      </c>
      <c r="AK243" s="62">
        <v>18307786.82</v>
      </c>
      <c r="AL243" s="11"/>
      <c r="AM243" s="11"/>
      <c r="AN243" s="62">
        <v>3243445541.6700001</v>
      </c>
      <c r="AO243" s="62">
        <v>26959056942.02</v>
      </c>
      <c r="AP243" s="62">
        <v>33477252152.299999</v>
      </c>
      <c r="AQ243" s="61">
        <f>SUM(AR243:AS243)</f>
        <v>0</v>
      </c>
      <c r="AR243" s="11"/>
      <c r="AS243" s="11"/>
      <c r="AT243" s="61">
        <f>SUM(AU243)</f>
        <v>0</v>
      </c>
      <c r="AU243" s="11"/>
      <c r="AV243" s="60">
        <f>AW243+AZ243</f>
        <v>2624890366952.6528</v>
      </c>
      <c r="AW243" s="61">
        <f>SUM(AX243:AY243)</f>
        <v>2624890366952.6528</v>
      </c>
      <c r="AX243" s="62">
        <v>2624890366952.6528</v>
      </c>
      <c r="AY243" s="11"/>
      <c r="AZ243" s="61">
        <f>SUM(BA243)</f>
        <v>0</v>
      </c>
      <c r="BA243" s="11"/>
      <c r="BB243" s="63">
        <f>E243-(AI243+AV243)</f>
        <v>-3.90625E-3</v>
      </c>
    </row>
    <row r="244" spans="1:54" ht="30" x14ac:dyDescent="0.25">
      <c r="A244" s="58" t="s">
        <v>520</v>
      </c>
      <c r="B244" s="58" t="s">
        <v>521</v>
      </c>
      <c r="C244" s="59" t="s">
        <v>1150</v>
      </c>
      <c r="D244" s="59" t="s">
        <v>1200</v>
      </c>
      <c r="E244" s="60">
        <f>F244+O244+R244+Z244+AB244+AG244</f>
        <v>3919573705207.7007</v>
      </c>
      <c r="F244" s="61">
        <f>SUM(G244:N244)</f>
        <v>278573971452.05005</v>
      </c>
      <c r="G244" s="62">
        <v>222267751002.11002</v>
      </c>
      <c r="H244" s="11"/>
      <c r="I244" s="62">
        <v>21388199881.570004</v>
      </c>
      <c r="J244" s="11"/>
      <c r="K244" s="11"/>
      <c r="L244" s="62">
        <v>410200443.75</v>
      </c>
      <c r="M244" s="62">
        <v>34507820124.620003</v>
      </c>
      <c r="N244" s="11"/>
      <c r="O244" s="61">
        <f>SUM(P244:Q244)</f>
        <v>60805951978.43</v>
      </c>
      <c r="P244" s="62">
        <v>2496825840</v>
      </c>
      <c r="Q244" s="62">
        <v>58309126138.43</v>
      </c>
      <c r="R244" s="61">
        <f>SUM(S244:Y244)</f>
        <v>3573428988560.8906</v>
      </c>
      <c r="S244" s="62">
        <v>1051805248592.8</v>
      </c>
      <c r="T244" s="62">
        <v>628614155981.51001</v>
      </c>
      <c r="U244" s="62">
        <v>1028234117566.3</v>
      </c>
      <c r="V244" s="62">
        <v>2838795935951.5</v>
      </c>
      <c r="W244" s="62">
        <v>27438400671.98</v>
      </c>
      <c r="X244" s="62">
        <v>174076500</v>
      </c>
      <c r="Y244" s="62">
        <v>-2001632946703.2</v>
      </c>
      <c r="Z244" s="61">
        <f>SUM(AA244)</f>
        <v>0</v>
      </c>
      <c r="AA244" s="11"/>
      <c r="AB244" s="61">
        <f>SUM(AC244:AF244)</f>
        <v>6764793216.3299999</v>
      </c>
      <c r="AC244" s="11"/>
      <c r="AD244" s="11"/>
      <c r="AE244" s="62">
        <v>74967750</v>
      </c>
      <c r="AF244" s="62">
        <v>6689825466.3299999</v>
      </c>
      <c r="AG244" s="61">
        <f>SUM(AH244)</f>
        <v>0</v>
      </c>
      <c r="AH244" s="62"/>
      <c r="AI244" s="60">
        <f>AJ244+AQ244+AT244</f>
        <v>16568499632.41</v>
      </c>
      <c r="AJ244" s="61">
        <f>SUM(AK244:AP244)</f>
        <v>6494256932.4099998</v>
      </c>
      <c r="AK244" s="62">
        <v>5975871</v>
      </c>
      <c r="AL244" s="11"/>
      <c r="AM244" s="11"/>
      <c r="AN244" s="62">
        <v>143249666.66999999</v>
      </c>
      <c r="AO244" s="11"/>
      <c r="AP244" s="62">
        <v>6345031394.7399998</v>
      </c>
      <c r="AQ244" s="61">
        <f>SUM(AR244:AS244)</f>
        <v>10074242700</v>
      </c>
      <c r="AR244" s="62">
        <v>10074242700</v>
      </c>
      <c r="AS244" s="11"/>
      <c r="AT244" s="61">
        <f>SUM(AU244)</f>
        <v>0</v>
      </c>
      <c r="AU244" s="11"/>
      <c r="AV244" s="60">
        <f>AW244+AZ244</f>
        <v>3903005205575.2998</v>
      </c>
      <c r="AW244" s="61">
        <f>SUM(AX244:AY244)</f>
        <v>3903005205575.2998</v>
      </c>
      <c r="AX244" s="62">
        <v>3903005205575.2998</v>
      </c>
      <c r="AY244" s="11"/>
      <c r="AZ244" s="61">
        <f>SUM(BA244)</f>
        <v>0</v>
      </c>
      <c r="BA244" s="11"/>
      <c r="BB244" s="63">
        <f>E244-(AI244+AV244)</f>
        <v>-9.27734375E-3</v>
      </c>
    </row>
    <row r="245" spans="1:54" ht="30" x14ac:dyDescent="0.25">
      <c r="A245" s="58" t="s">
        <v>522</v>
      </c>
      <c r="B245" s="58" t="s">
        <v>523</v>
      </c>
      <c r="C245" s="59" t="s">
        <v>1150</v>
      </c>
      <c r="D245" s="59" t="s">
        <v>1200</v>
      </c>
      <c r="E245" s="60">
        <f>F245+O245+R245+Z245+AB245+AG245</f>
        <v>21264200469428.098</v>
      </c>
      <c r="F245" s="61">
        <f>SUM(G245:N245)</f>
        <v>1518344311363.6799</v>
      </c>
      <c r="G245" s="62">
        <v>1106084911309.3201</v>
      </c>
      <c r="H245" s="11"/>
      <c r="I245" s="62">
        <v>337407922635.59998</v>
      </c>
      <c r="J245" s="11"/>
      <c r="K245" s="11"/>
      <c r="L245" s="62">
        <v>237620915.34999999</v>
      </c>
      <c r="M245" s="62">
        <v>74613856503.410004</v>
      </c>
      <c r="N245" s="11"/>
      <c r="O245" s="61">
        <f>SUM(P245:Q245)</f>
        <v>553266692773.60999</v>
      </c>
      <c r="P245" s="62">
        <v>5608325013.3100004</v>
      </c>
      <c r="Q245" s="62">
        <v>547658367760.29999</v>
      </c>
      <c r="R245" s="61">
        <f>SUM(S245:Y245)</f>
        <v>18740252557669.809</v>
      </c>
      <c r="S245" s="62">
        <v>14496605723736.6</v>
      </c>
      <c r="T245" s="62">
        <v>1711092291788.5701</v>
      </c>
      <c r="U245" s="62">
        <v>3344958999089.2104</v>
      </c>
      <c r="V245" s="62">
        <v>4182312718864.5801</v>
      </c>
      <c r="W245" s="62">
        <v>67895504378.519997</v>
      </c>
      <c r="X245" s="62">
        <v>85520722657.720001</v>
      </c>
      <c r="Y245" s="62">
        <v>-5148133402845.3906</v>
      </c>
      <c r="Z245" s="61">
        <f>SUM(AA245)</f>
        <v>0</v>
      </c>
      <c r="AA245" s="11"/>
      <c r="AB245" s="61">
        <f>SUM(AC245:AF245)</f>
        <v>452336907621</v>
      </c>
      <c r="AC245" s="11"/>
      <c r="AD245" s="62">
        <v>268254249001.25</v>
      </c>
      <c r="AE245" s="62">
        <v>3705182003.1999998</v>
      </c>
      <c r="AF245" s="62">
        <v>180377476616.54999</v>
      </c>
      <c r="AG245" s="61">
        <f>SUM(AH245)</f>
        <v>0</v>
      </c>
      <c r="AH245" s="62"/>
      <c r="AI245" s="60">
        <f>AJ245+AQ245+AT245</f>
        <v>104662963145.48001</v>
      </c>
      <c r="AJ245" s="61">
        <f>SUM(AK245:AP245)</f>
        <v>104662963145.48001</v>
      </c>
      <c r="AK245" s="11"/>
      <c r="AL245" s="11"/>
      <c r="AM245" s="11"/>
      <c r="AN245" s="62">
        <v>20625139359.02</v>
      </c>
      <c r="AO245" s="11"/>
      <c r="AP245" s="62">
        <v>84037823786.460007</v>
      </c>
      <c r="AQ245" s="61">
        <f>SUM(AR245:AS245)</f>
        <v>0</v>
      </c>
      <c r="AR245" s="11"/>
      <c r="AS245" s="11"/>
      <c r="AT245" s="61">
        <f>SUM(AU245)</f>
        <v>0</v>
      </c>
      <c r="AU245" s="11"/>
      <c r="AV245" s="60">
        <f>AW245+AZ245</f>
        <v>21159537506282.617</v>
      </c>
      <c r="AW245" s="61">
        <f>SUM(AX245:AY245)</f>
        <v>21159537506282.617</v>
      </c>
      <c r="AX245" s="62">
        <v>21159537506282.617</v>
      </c>
      <c r="AY245" s="11"/>
      <c r="AZ245" s="61">
        <f>SUM(BA245)</f>
        <v>0</v>
      </c>
      <c r="BA245" s="11"/>
      <c r="BB245" s="63">
        <f>E245-(AI245+AV245)</f>
        <v>0</v>
      </c>
    </row>
    <row r="246" spans="1:54" ht="45" x14ac:dyDescent="0.25">
      <c r="A246" s="58" t="s">
        <v>524</v>
      </c>
      <c r="B246" s="58" t="s">
        <v>525</v>
      </c>
      <c r="C246" s="59" t="s">
        <v>1152</v>
      </c>
      <c r="D246" s="59" t="s">
        <v>1199</v>
      </c>
      <c r="E246" s="60">
        <f>F246+O246+R246+Z246+AB246+AG246</f>
        <v>4211724139658.9678</v>
      </c>
      <c r="F246" s="61">
        <f>SUM(G246:N246)</f>
        <v>297081996665.07324</v>
      </c>
      <c r="G246" s="62">
        <v>211851705383.33768</v>
      </c>
      <c r="H246" s="11"/>
      <c r="I246" s="62">
        <v>36320030880.60685</v>
      </c>
      <c r="J246" s="11"/>
      <c r="K246" s="11"/>
      <c r="L246" s="11"/>
      <c r="M246" s="62">
        <v>48910260401.128738</v>
      </c>
      <c r="N246" s="11"/>
      <c r="O246" s="61">
        <f>SUM(P246:Q246)</f>
        <v>46655974282.691269</v>
      </c>
      <c r="P246" s="11"/>
      <c r="Q246" s="62">
        <v>46655974282.691269</v>
      </c>
      <c r="R246" s="61">
        <f>SUM(S246:Y246)</f>
        <v>3819628445608.9028</v>
      </c>
      <c r="S246" s="62">
        <v>1612733941476</v>
      </c>
      <c r="T246" s="62">
        <v>757039957067.14111</v>
      </c>
      <c r="U246" s="62">
        <v>1200488679363.7385</v>
      </c>
      <c r="V246" s="62">
        <v>1979215350300.5598</v>
      </c>
      <c r="W246" s="62">
        <v>60052126279.511673</v>
      </c>
      <c r="X246" s="62">
        <v>7327005668</v>
      </c>
      <c r="Y246" s="62">
        <v>-1797228614546.0483</v>
      </c>
      <c r="Z246" s="61">
        <f>SUM(AA246)</f>
        <v>0</v>
      </c>
      <c r="AA246" s="11"/>
      <c r="AB246" s="61">
        <f>SUM(AC246:AF246)</f>
        <v>48357723102.300072</v>
      </c>
      <c r="AC246" s="62">
        <v>414445706</v>
      </c>
      <c r="AD246" s="11"/>
      <c r="AE246" s="62">
        <v>491761287.50053501</v>
      </c>
      <c r="AF246" s="62">
        <v>47451516108.799538</v>
      </c>
      <c r="AG246" s="61">
        <f>SUM(AH246)</f>
        <v>0</v>
      </c>
      <c r="AH246" s="62"/>
      <c r="AI246" s="60">
        <f>AJ246+AQ246+AT246</f>
        <v>20175167130.029999</v>
      </c>
      <c r="AJ246" s="61">
        <f>SUM(AK246:AP246)</f>
        <v>20175167130.029999</v>
      </c>
      <c r="AK246" s="62">
        <v>19567891873.129997</v>
      </c>
      <c r="AL246" s="11"/>
      <c r="AM246" s="11"/>
      <c r="AN246" s="62">
        <v>443422595.90000057</v>
      </c>
      <c r="AO246" s="11"/>
      <c r="AP246" s="62">
        <v>163852661</v>
      </c>
      <c r="AQ246" s="61">
        <f>SUM(AR246:AS246)</f>
        <v>0</v>
      </c>
      <c r="AR246" s="11"/>
      <c r="AS246" s="11"/>
      <c r="AT246" s="61">
        <f>SUM(AU246)</f>
        <v>0</v>
      </c>
      <c r="AU246" s="11"/>
      <c r="AV246" s="60">
        <f>AW246+AZ246</f>
        <v>4191548972528.9531</v>
      </c>
      <c r="AW246" s="61">
        <f>SUM(AX246:AY246)</f>
        <v>4191548972528.9531</v>
      </c>
      <c r="AX246" s="62">
        <v>4191548972528.9531</v>
      </c>
      <c r="AY246" s="11"/>
      <c r="AZ246" s="61">
        <f>SUM(BA246)</f>
        <v>0</v>
      </c>
      <c r="BA246" s="11"/>
      <c r="BB246" s="63">
        <f>E246-(AI246+AV246)</f>
        <v>-1.513671875E-2</v>
      </c>
    </row>
    <row r="247" spans="1:54" ht="45" x14ac:dyDescent="0.25">
      <c r="A247" s="58" t="s">
        <v>526</v>
      </c>
      <c r="B247" s="58" t="s">
        <v>527</v>
      </c>
      <c r="C247" s="59" t="s">
        <v>1152</v>
      </c>
      <c r="D247" s="59" t="s">
        <v>1200</v>
      </c>
      <c r="E247" s="60">
        <f>F247+O247+R247+Z247+AB247+AG247</f>
        <v>8406785512990.5908</v>
      </c>
      <c r="F247" s="61">
        <f>SUM(G247:N247)</f>
        <v>5188484301558.5498</v>
      </c>
      <c r="G247" s="62">
        <v>440060654562.63995</v>
      </c>
      <c r="H247" s="11"/>
      <c r="I247" s="62">
        <v>70870468817.949982</v>
      </c>
      <c r="J247" s="11"/>
      <c r="K247" s="11"/>
      <c r="L247" s="11"/>
      <c r="M247" s="62">
        <v>43827573995.369995</v>
      </c>
      <c r="N247" s="62">
        <v>4633725604182.5898</v>
      </c>
      <c r="O247" s="61">
        <f>SUM(P247:Q247)</f>
        <v>283281396397.02002</v>
      </c>
      <c r="P247" s="11"/>
      <c r="Q247" s="62">
        <v>283281396397.02002</v>
      </c>
      <c r="R247" s="61">
        <f>SUM(S247:Y247)</f>
        <v>2889006425369.2402</v>
      </c>
      <c r="S247" s="62">
        <v>523457555546.32001</v>
      </c>
      <c r="T247" s="62">
        <v>752281050578.43994</v>
      </c>
      <c r="U247" s="62">
        <v>1022605717292.23</v>
      </c>
      <c r="V247" s="62">
        <v>2539650250211.0801</v>
      </c>
      <c r="W247" s="62">
        <v>31162624931.919998</v>
      </c>
      <c r="X247" s="62">
        <v>24036841772.549999</v>
      </c>
      <c r="Y247" s="62">
        <v>-2004187614963.3</v>
      </c>
      <c r="Z247" s="61">
        <f>SUM(AA247)</f>
        <v>0</v>
      </c>
      <c r="AA247" s="11"/>
      <c r="AB247" s="61">
        <f>SUM(AC247:AF247)</f>
        <v>46013389665.779999</v>
      </c>
      <c r="AC247" s="62">
        <v>12900000</v>
      </c>
      <c r="AD247" s="62">
        <v>26254889279.299999</v>
      </c>
      <c r="AE247" s="62">
        <v>1499245806.3999996</v>
      </c>
      <c r="AF247" s="62">
        <v>18246354580.079998</v>
      </c>
      <c r="AG247" s="61">
        <f>SUM(AH247)</f>
        <v>0</v>
      </c>
      <c r="AH247" s="62"/>
      <c r="AI247" s="60">
        <f>AJ247+AQ247+AT247</f>
        <v>36206502065.160004</v>
      </c>
      <c r="AJ247" s="61">
        <f>SUM(AK247:AP247)</f>
        <v>36206502065.160004</v>
      </c>
      <c r="AK247" s="11"/>
      <c r="AL247" s="11"/>
      <c r="AM247" s="11"/>
      <c r="AN247" s="11"/>
      <c r="AO247" s="11"/>
      <c r="AP247" s="62">
        <v>36206502065.160004</v>
      </c>
      <c r="AQ247" s="61">
        <f>SUM(AR247:AS247)</f>
        <v>0</v>
      </c>
      <c r="AR247" s="11"/>
      <c r="AS247" s="11"/>
      <c r="AT247" s="61">
        <f>SUM(AU247)</f>
        <v>0</v>
      </c>
      <c r="AU247" s="11"/>
      <c r="AV247" s="60">
        <f>AW247+AZ247</f>
        <v>8336846388255.7695</v>
      </c>
      <c r="AW247" s="61">
        <f>SUM(AX247:AY247)</f>
        <v>3703120784073.1802</v>
      </c>
      <c r="AX247" s="62">
        <v>3703120784073.1802</v>
      </c>
      <c r="AY247" s="11"/>
      <c r="AZ247" s="61">
        <f>SUM(BA247)</f>
        <v>4633725604182.5898</v>
      </c>
      <c r="BA247" s="64">
        <v>4633725604182.5898</v>
      </c>
      <c r="BB247" s="63">
        <f>E247-(AI247+AV247)</f>
        <v>33732622669.661133</v>
      </c>
    </row>
    <row r="248" spans="1:54" ht="45" x14ac:dyDescent="0.25">
      <c r="A248" s="58" t="s">
        <v>528</v>
      </c>
      <c r="B248" s="58" t="s">
        <v>529</v>
      </c>
      <c r="C248" s="59" t="s">
        <v>1150</v>
      </c>
      <c r="D248" s="59" t="s">
        <v>1200</v>
      </c>
      <c r="E248" s="60">
        <f>F248+O248+R248+Z248+AB248+AG248</f>
        <v>2352295099885.2832</v>
      </c>
      <c r="F248" s="61">
        <f>SUM(G248:N248)</f>
        <v>231544307552.35391</v>
      </c>
      <c r="G248" s="62">
        <v>173872290719.69391</v>
      </c>
      <c r="H248" s="11"/>
      <c r="I248" s="62">
        <v>30662100144.779999</v>
      </c>
      <c r="J248" s="11"/>
      <c r="K248" s="11"/>
      <c r="L248" s="62">
        <v>256136547.65000001</v>
      </c>
      <c r="M248" s="62">
        <v>26753780140.23</v>
      </c>
      <c r="N248" s="11"/>
      <c r="O248" s="61">
        <f>SUM(P248:Q248)</f>
        <v>75518833967.090012</v>
      </c>
      <c r="P248" s="62">
        <v>6880757.1300001144</v>
      </c>
      <c r="Q248" s="62">
        <v>75511953209.960007</v>
      </c>
      <c r="R248" s="61">
        <f>SUM(S248:Y248)</f>
        <v>2034920865688.719</v>
      </c>
      <c r="S248" s="62">
        <v>386701435161</v>
      </c>
      <c r="T248" s="62">
        <v>649005140402</v>
      </c>
      <c r="U248" s="62">
        <v>966403927390.729</v>
      </c>
      <c r="V248" s="62">
        <v>2014890496381</v>
      </c>
      <c r="W248" s="62">
        <v>24852305413</v>
      </c>
      <c r="X248" s="62">
        <v>22117670888.080002</v>
      </c>
      <c r="Y248" s="62">
        <v>-2029050109947.0901</v>
      </c>
      <c r="Z248" s="61">
        <f>SUM(AA248)</f>
        <v>0</v>
      </c>
      <c r="AA248" s="11"/>
      <c r="AB248" s="61">
        <f>SUM(AC248:AF248)</f>
        <v>10311092677.119999</v>
      </c>
      <c r="AC248" s="11"/>
      <c r="AD248" s="62">
        <v>805900000</v>
      </c>
      <c r="AE248" s="62">
        <v>635560332.32000017</v>
      </c>
      <c r="AF248" s="62">
        <v>8869632344.7999992</v>
      </c>
      <c r="AG248" s="61">
        <f>SUM(AH248)</f>
        <v>0</v>
      </c>
      <c r="AH248" s="62"/>
      <c r="AI248" s="60">
        <f>AJ248+AQ248+AT248</f>
        <v>26344595458.48</v>
      </c>
      <c r="AJ248" s="61">
        <f>SUM(AK248:AP248)</f>
        <v>26344595458.48</v>
      </c>
      <c r="AK248" s="11"/>
      <c r="AL248" s="11"/>
      <c r="AM248" s="11"/>
      <c r="AN248" s="62">
        <v>1153595474.77</v>
      </c>
      <c r="AO248" s="62">
        <v>20417929859.709999</v>
      </c>
      <c r="AP248" s="62">
        <v>4773070124</v>
      </c>
      <c r="AQ248" s="61">
        <f>SUM(AR248:AS248)</f>
        <v>0</v>
      </c>
      <c r="AR248" s="11"/>
      <c r="AS248" s="11"/>
      <c r="AT248" s="61">
        <f>SUM(AU248)</f>
        <v>0</v>
      </c>
      <c r="AU248" s="11"/>
      <c r="AV248" s="60">
        <f>AW248+AZ248</f>
        <v>2325950504426.8037</v>
      </c>
      <c r="AW248" s="61">
        <f>SUM(AX248:AY248)</f>
        <v>2325950504426.8037</v>
      </c>
      <c r="AX248" s="62">
        <v>2325950504426.8037</v>
      </c>
      <c r="AY248" s="11"/>
      <c r="AZ248" s="61">
        <f>SUM(BA248)</f>
        <v>0</v>
      </c>
      <c r="BA248" s="11"/>
      <c r="BB248" s="63">
        <f>E248-(AI248+AV248)</f>
        <v>0</v>
      </c>
    </row>
    <row r="249" spans="1:54" ht="30" x14ac:dyDescent="0.25">
      <c r="A249" s="58" t="s">
        <v>530</v>
      </c>
      <c r="B249" s="58" t="s">
        <v>531</v>
      </c>
      <c r="C249" s="59" t="s">
        <v>1152</v>
      </c>
      <c r="D249" s="59" t="s">
        <v>1200</v>
      </c>
      <c r="E249" s="60">
        <f>F249+O249+R249+Z249+AB249+AG249</f>
        <v>7300738037164.4697</v>
      </c>
      <c r="F249" s="61">
        <f>SUM(G249:N249)</f>
        <v>622281335532.52991</v>
      </c>
      <c r="G249" s="62">
        <v>522410634320.96997</v>
      </c>
      <c r="H249" s="11"/>
      <c r="I249" s="62">
        <v>47952666941.370003</v>
      </c>
      <c r="J249" s="11"/>
      <c r="K249" s="11"/>
      <c r="L249" s="62">
        <v>284804115.95999998</v>
      </c>
      <c r="M249" s="62">
        <v>51633230154.230003</v>
      </c>
      <c r="N249" s="11"/>
      <c r="O249" s="61">
        <f>SUM(P249:Q249)</f>
        <v>188665148699.57999</v>
      </c>
      <c r="P249" s="11"/>
      <c r="Q249" s="62">
        <v>188665148699.57999</v>
      </c>
      <c r="R249" s="61">
        <f>SUM(S249:Y249)</f>
        <v>6474125498148.3008</v>
      </c>
      <c r="S249" s="62">
        <v>3723426357156.7998</v>
      </c>
      <c r="T249" s="62">
        <v>812232471649.10999</v>
      </c>
      <c r="U249" s="62">
        <v>1399288258493.3999</v>
      </c>
      <c r="V249" s="62">
        <v>3274349432415.1001</v>
      </c>
      <c r="W249" s="62">
        <v>109939816311.96001</v>
      </c>
      <c r="X249" s="62">
        <v>5232974384.3299999</v>
      </c>
      <c r="Y249" s="62">
        <v>-2850343812262.3999</v>
      </c>
      <c r="Z249" s="61">
        <f>SUM(AA249)</f>
        <v>0</v>
      </c>
      <c r="AA249" s="11"/>
      <c r="AB249" s="61">
        <f>SUM(AC249:AF249)</f>
        <v>15666054784.059999</v>
      </c>
      <c r="AC249" s="11"/>
      <c r="AD249" s="62">
        <v>10527175022.709999</v>
      </c>
      <c r="AE249" s="62">
        <v>4521809645</v>
      </c>
      <c r="AF249" s="62">
        <v>617070116.35000002</v>
      </c>
      <c r="AG249" s="61">
        <f>SUM(AH249)</f>
        <v>0</v>
      </c>
      <c r="AH249" s="62"/>
      <c r="AI249" s="60">
        <f>AJ249+AQ249+AT249</f>
        <v>22649008045.93</v>
      </c>
      <c r="AJ249" s="61">
        <f>SUM(AK249:AP249)</f>
        <v>22649008045.93</v>
      </c>
      <c r="AK249" s="11"/>
      <c r="AL249" s="11"/>
      <c r="AM249" s="11"/>
      <c r="AN249" s="62">
        <v>168850682.93000001</v>
      </c>
      <c r="AO249" s="62">
        <v>12708392993</v>
      </c>
      <c r="AP249" s="62">
        <v>9771764370</v>
      </c>
      <c r="AQ249" s="61">
        <f>SUM(AR249:AS249)</f>
        <v>0</v>
      </c>
      <c r="AR249" s="11"/>
      <c r="AS249" s="11"/>
      <c r="AT249" s="61">
        <f>SUM(AU249)</f>
        <v>0</v>
      </c>
      <c r="AU249" s="11"/>
      <c r="AV249" s="60">
        <f>AW249+AZ249</f>
        <v>7278089029118.5</v>
      </c>
      <c r="AW249" s="61">
        <f>SUM(AX249:AY249)</f>
        <v>7278089029118.5</v>
      </c>
      <c r="AX249" s="62">
        <v>7278089029118.5</v>
      </c>
      <c r="AY249" s="11"/>
      <c r="AZ249" s="61">
        <f>SUM(BA249)</f>
        <v>0</v>
      </c>
      <c r="BA249" s="11"/>
      <c r="BB249" s="63">
        <f>E249-(AI249+AV249)</f>
        <v>4.00390625E-2</v>
      </c>
    </row>
    <row r="250" spans="1:54" ht="45" x14ac:dyDescent="0.25">
      <c r="A250" s="58" t="s">
        <v>532</v>
      </c>
      <c r="B250" s="58" t="s">
        <v>533</v>
      </c>
      <c r="C250" s="59" t="s">
        <v>1152</v>
      </c>
      <c r="D250" s="59" t="s">
        <v>1199</v>
      </c>
      <c r="E250" s="60">
        <f>F250+O250+R250+Z250+AB250+AG250</f>
        <v>3996357932651.9692</v>
      </c>
      <c r="F250" s="61">
        <f>SUM(G250:N250)</f>
        <v>524273418359.85992</v>
      </c>
      <c r="G250" s="62">
        <v>448973947636.20996</v>
      </c>
      <c r="H250" s="11"/>
      <c r="I250" s="62">
        <v>26110129600.919998</v>
      </c>
      <c r="J250" s="11"/>
      <c r="K250" s="11"/>
      <c r="L250" s="62">
        <v>182787507.41999999</v>
      </c>
      <c r="M250" s="62">
        <v>49006553615.309998</v>
      </c>
      <c r="N250" s="11"/>
      <c r="O250" s="61">
        <f>SUM(P250:Q250)</f>
        <v>138128917968.57999</v>
      </c>
      <c r="P250" s="11"/>
      <c r="Q250" s="62">
        <v>138128917968.57999</v>
      </c>
      <c r="R250" s="61">
        <f>SUM(S250:Y250)</f>
        <v>3238909454347.4795</v>
      </c>
      <c r="S250" s="62">
        <v>1010625043131.5</v>
      </c>
      <c r="T250" s="62">
        <v>770812311972.03003</v>
      </c>
      <c r="U250" s="62">
        <v>920721136897.33997</v>
      </c>
      <c r="V250" s="62">
        <v>2245711326642</v>
      </c>
      <c r="W250" s="62">
        <v>113143655156.81</v>
      </c>
      <c r="X250" s="62">
        <v>30614104053</v>
      </c>
      <c r="Y250" s="62">
        <v>-1852718123505.2</v>
      </c>
      <c r="Z250" s="61">
        <f>SUM(AA250)</f>
        <v>0</v>
      </c>
      <c r="AA250" s="11"/>
      <c r="AB250" s="61">
        <f>SUM(AC250:AF250)</f>
        <v>95046141976.050003</v>
      </c>
      <c r="AC250" s="11"/>
      <c r="AD250" s="62">
        <v>69228059427</v>
      </c>
      <c r="AE250" s="62">
        <v>1256678900</v>
      </c>
      <c r="AF250" s="62">
        <v>24561403649.050003</v>
      </c>
      <c r="AG250" s="61">
        <f>SUM(AH250)</f>
        <v>0</v>
      </c>
      <c r="AH250" s="62"/>
      <c r="AI250" s="60">
        <f>AJ250+AQ250+AT250</f>
        <v>52381973789.400002</v>
      </c>
      <c r="AJ250" s="61">
        <f>SUM(AK250:AP250)</f>
        <v>52381973789.400002</v>
      </c>
      <c r="AK250" s="62">
        <v>2011736603.8</v>
      </c>
      <c r="AL250" s="11"/>
      <c r="AM250" s="11"/>
      <c r="AN250" s="62">
        <v>224499061.66999999</v>
      </c>
      <c r="AO250" s="62">
        <v>46206484492.93</v>
      </c>
      <c r="AP250" s="62">
        <v>3939253631</v>
      </c>
      <c r="AQ250" s="61">
        <f>SUM(AR250:AS250)</f>
        <v>0</v>
      </c>
      <c r="AR250" s="11"/>
      <c r="AS250" s="11"/>
      <c r="AT250" s="61">
        <f>SUM(AU250)</f>
        <v>0</v>
      </c>
      <c r="AU250" s="11"/>
      <c r="AV250" s="60">
        <f>AW250+AZ250</f>
        <v>3943975958862.5698</v>
      </c>
      <c r="AW250" s="61">
        <f>SUM(AX250:AY250)</f>
        <v>3943975958862.5698</v>
      </c>
      <c r="AX250" s="62">
        <v>3943975958862.5698</v>
      </c>
      <c r="AY250" s="11"/>
      <c r="AZ250" s="61">
        <f>SUM(BA250)</f>
        <v>0</v>
      </c>
      <c r="BA250" s="11"/>
      <c r="BB250" s="63">
        <f>E250-(AI250+AV250)</f>
        <v>0</v>
      </c>
    </row>
    <row r="251" spans="1:54" ht="30" x14ac:dyDescent="0.25">
      <c r="A251" s="58" t="s">
        <v>534</v>
      </c>
      <c r="B251" s="58" t="s">
        <v>535</v>
      </c>
      <c r="C251" s="59" t="s">
        <v>1152</v>
      </c>
      <c r="D251" s="59" t="s">
        <v>1199</v>
      </c>
      <c r="E251" s="60">
        <f>F251+O251+R251+Z251+AB251+AG251</f>
        <v>2595047554203.4805</v>
      </c>
      <c r="F251" s="61">
        <f>SUM(G251:N251)</f>
        <v>255562137029.67999</v>
      </c>
      <c r="G251" s="62">
        <v>187633789333.63</v>
      </c>
      <c r="H251" s="11"/>
      <c r="I251" s="62">
        <v>39230676276.229996</v>
      </c>
      <c r="J251" s="11"/>
      <c r="K251" s="11"/>
      <c r="L251" s="62">
        <v>10218791.67</v>
      </c>
      <c r="M251" s="62">
        <v>28687452628.150002</v>
      </c>
      <c r="N251" s="11"/>
      <c r="O251" s="61">
        <f>SUM(P251:Q251)</f>
        <v>25317569753.02</v>
      </c>
      <c r="P251" s="62">
        <v>2029628433.77</v>
      </c>
      <c r="Q251" s="62">
        <v>23287941319.25</v>
      </c>
      <c r="R251" s="61">
        <f>SUM(S251:Y251)</f>
        <v>2301260267656.9502</v>
      </c>
      <c r="S251" s="62">
        <v>1240290291651</v>
      </c>
      <c r="T251" s="62">
        <v>514417454932.37</v>
      </c>
      <c r="U251" s="62">
        <v>835252428366.07996</v>
      </c>
      <c r="V251" s="62">
        <v>774978776574.88</v>
      </c>
      <c r="W251" s="62">
        <v>38986105779.339996</v>
      </c>
      <c r="X251" s="62">
        <v>11944514174</v>
      </c>
      <c r="Y251" s="62">
        <v>-1114609303820.72</v>
      </c>
      <c r="Z251" s="61">
        <f>SUM(AA251)</f>
        <v>0</v>
      </c>
      <c r="AA251" s="11"/>
      <c r="AB251" s="61">
        <f>SUM(AC251:AF251)</f>
        <v>12907579763.83</v>
      </c>
      <c r="AC251" s="62">
        <v>386657500</v>
      </c>
      <c r="AD251" s="62">
        <v>3114000000</v>
      </c>
      <c r="AE251" s="62">
        <v>8283436252.8500004</v>
      </c>
      <c r="AF251" s="62">
        <v>1123486010.98</v>
      </c>
      <c r="AG251" s="61">
        <f>SUM(AH251)</f>
        <v>0</v>
      </c>
      <c r="AH251" s="62"/>
      <c r="AI251" s="60">
        <f>AJ251+AQ251+AT251</f>
        <v>29578335382.16</v>
      </c>
      <c r="AJ251" s="61">
        <f>SUM(AK251:AP251)</f>
        <v>29578335382.16</v>
      </c>
      <c r="AK251" s="11"/>
      <c r="AL251" s="11"/>
      <c r="AM251" s="11"/>
      <c r="AN251" s="62">
        <v>621322769.95000005</v>
      </c>
      <c r="AO251" s="62">
        <v>24054762489.209999</v>
      </c>
      <c r="AP251" s="62">
        <v>4902250123</v>
      </c>
      <c r="AQ251" s="61">
        <f>SUM(AR251:AS251)</f>
        <v>0</v>
      </c>
      <c r="AR251" s="11"/>
      <c r="AS251" s="11"/>
      <c r="AT251" s="61">
        <f>SUM(AU251)</f>
        <v>0</v>
      </c>
      <c r="AU251" s="11"/>
      <c r="AV251" s="60">
        <f>AW251+AZ251</f>
        <v>2565469218822.1201</v>
      </c>
      <c r="AW251" s="61">
        <f>SUM(AX251:AY251)</f>
        <v>2565469218822.1201</v>
      </c>
      <c r="AX251" s="62">
        <v>2565469218822.1201</v>
      </c>
      <c r="AY251" s="11"/>
      <c r="AZ251" s="61">
        <f>SUM(BA251)</f>
        <v>0</v>
      </c>
      <c r="BA251" s="11"/>
      <c r="BB251" s="63">
        <f>E251-(AI251+AV251)</f>
        <v>-0.7998046875</v>
      </c>
    </row>
    <row r="252" spans="1:54" ht="30" x14ac:dyDescent="0.25">
      <c r="A252" s="58" t="s">
        <v>536</v>
      </c>
      <c r="B252" s="58" t="s">
        <v>537</v>
      </c>
      <c r="C252" s="59" t="s">
        <v>1152</v>
      </c>
      <c r="D252" s="59" t="s">
        <v>1199</v>
      </c>
      <c r="E252" s="60">
        <f>F252+O252+R252+Z252+AB252+AG252</f>
        <v>3110751105721.8799</v>
      </c>
      <c r="F252" s="61">
        <f>SUM(G252:N252)</f>
        <v>403627710045.20996</v>
      </c>
      <c r="G252" s="62">
        <v>342743586779.58997</v>
      </c>
      <c r="H252" s="11"/>
      <c r="I252" s="62">
        <v>29674394175.48</v>
      </c>
      <c r="J252" s="11"/>
      <c r="K252" s="11"/>
      <c r="L252" s="62">
        <v>287456525</v>
      </c>
      <c r="M252" s="62">
        <v>30922272565.139999</v>
      </c>
      <c r="N252" s="11"/>
      <c r="O252" s="61">
        <f>SUM(P252:Q252)</f>
        <v>214328028318.34998</v>
      </c>
      <c r="P252" s="62">
        <v>9053208218.7999992</v>
      </c>
      <c r="Q252" s="62">
        <v>205274820099.54999</v>
      </c>
      <c r="R252" s="61">
        <f>SUM(S252:Y252)</f>
        <v>2458952139116.75</v>
      </c>
      <c r="S252" s="62">
        <v>989062199935.16003</v>
      </c>
      <c r="T252" s="62">
        <v>750178123742.23499</v>
      </c>
      <c r="U252" s="62">
        <v>1068860759902.9048</v>
      </c>
      <c r="V252" s="62">
        <v>806447626275.65991</v>
      </c>
      <c r="W252" s="62">
        <v>46810838629.690697</v>
      </c>
      <c r="X252" s="62">
        <v>7528312412.1000004</v>
      </c>
      <c r="Y252" s="62">
        <v>-1209935721781.0012</v>
      </c>
      <c r="Z252" s="61">
        <f>SUM(AA252)</f>
        <v>0</v>
      </c>
      <c r="AA252" s="11"/>
      <c r="AB252" s="61">
        <f>SUM(AC252:AF252)</f>
        <v>33843228241.57</v>
      </c>
      <c r="AC252" s="62">
        <v>209000000</v>
      </c>
      <c r="AD252" s="62">
        <v>7750157968.2299995</v>
      </c>
      <c r="AE252" s="62">
        <v>2085736741.9200001</v>
      </c>
      <c r="AF252" s="62">
        <v>23798333531.419998</v>
      </c>
      <c r="AG252" s="61">
        <f>SUM(AH252)</f>
        <v>0</v>
      </c>
      <c r="AH252" s="62"/>
      <c r="AI252" s="60">
        <f>AJ252+AQ252+AT252</f>
        <v>20046923918.23</v>
      </c>
      <c r="AJ252" s="61">
        <f>SUM(AK252:AP252)</f>
        <v>20046923918.23</v>
      </c>
      <c r="AK252" s="11"/>
      <c r="AL252" s="11"/>
      <c r="AM252" s="11"/>
      <c r="AN252" s="62">
        <v>7507664264.2299995</v>
      </c>
      <c r="AO252" s="62">
        <v>12228895454</v>
      </c>
      <c r="AP252" s="62">
        <v>310364200</v>
      </c>
      <c r="AQ252" s="61">
        <f>SUM(AR252:AS252)</f>
        <v>0</v>
      </c>
      <c r="AR252" s="11"/>
      <c r="AS252" s="11"/>
      <c r="AT252" s="61">
        <f>SUM(AU252)</f>
        <v>0</v>
      </c>
      <c r="AU252" s="11"/>
      <c r="AV252" s="60">
        <f>AW252+AZ252</f>
        <v>3090704181803.6509</v>
      </c>
      <c r="AW252" s="61">
        <f>SUM(AX252:AY252)</f>
        <v>3090704181803.6509</v>
      </c>
      <c r="AX252" s="62">
        <v>3090704181803.6509</v>
      </c>
      <c r="AY252" s="11"/>
      <c r="AZ252" s="61">
        <f>SUM(BA252)</f>
        <v>0</v>
      </c>
      <c r="BA252" s="11"/>
      <c r="BB252" s="63">
        <f>E252-(AI252+AV252)</f>
        <v>0</v>
      </c>
    </row>
    <row r="253" spans="1:54" ht="30" x14ac:dyDescent="0.25">
      <c r="A253" s="58" t="s">
        <v>538</v>
      </c>
      <c r="B253" s="58" t="s">
        <v>539</v>
      </c>
      <c r="C253" s="59" t="s">
        <v>1152</v>
      </c>
      <c r="D253" s="59" t="s">
        <v>1199</v>
      </c>
      <c r="E253" s="60">
        <f>F253+O253+R253+Z253+AB253+AG253</f>
        <v>2748491955577.6997</v>
      </c>
      <c r="F253" s="61">
        <f>SUM(G253:N253)</f>
        <v>299326026589.46002</v>
      </c>
      <c r="G253" s="62">
        <v>268933182301.20001</v>
      </c>
      <c r="H253" s="11"/>
      <c r="I253" s="62">
        <v>12621774312.809999</v>
      </c>
      <c r="J253" s="11"/>
      <c r="K253" s="11"/>
      <c r="L253" s="11"/>
      <c r="M253" s="62">
        <v>17771069975.450001</v>
      </c>
      <c r="N253" s="11"/>
      <c r="O253" s="61">
        <f>SUM(P253:Q253)</f>
        <v>154319701895.22998</v>
      </c>
      <c r="P253" s="62">
        <v>19724433249.080002</v>
      </c>
      <c r="Q253" s="62">
        <v>134595268646.14999</v>
      </c>
      <c r="R253" s="61">
        <f>SUM(S253:Y253)</f>
        <v>2139123463952.5996</v>
      </c>
      <c r="S253" s="62">
        <v>723583589093</v>
      </c>
      <c r="T253" s="62">
        <v>152070927750.17999</v>
      </c>
      <c r="U253" s="62">
        <v>648584107723.84998</v>
      </c>
      <c r="V253" s="62">
        <v>620753717202.81995</v>
      </c>
      <c r="W253" s="62">
        <v>6141437160.1899996</v>
      </c>
      <c r="X253" s="62">
        <v>7607044242</v>
      </c>
      <c r="Y253" s="62">
        <v>-19617359219.439999</v>
      </c>
      <c r="Z253" s="61">
        <f>SUM(AA253)</f>
        <v>0</v>
      </c>
      <c r="AA253" s="11"/>
      <c r="AB253" s="61">
        <f>SUM(AC253:AF253)</f>
        <v>155722763140.41</v>
      </c>
      <c r="AC253" s="62">
        <v>121444462</v>
      </c>
      <c r="AD253" s="62">
        <v>119532900004</v>
      </c>
      <c r="AE253" s="62">
        <v>3251393170</v>
      </c>
      <c r="AF253" s="62">
        <v>32817025504.41</v>
      </c>
      <c r="AG253" s="61">
        <f>SUM(AH253)</f>
        <v>0</v>
      </c>
      <c r="AH253" s="62"/>
      <c r="AI253" s="60">
        <f>AJ253+AQ253+AT253</f>
        <v>12481370812.439999</v>
      </c>
      <c r="AJ253" s="61">
        <f>SUM(AK253:AP253)</f>
        <v>12481370812.439999</v>
      </c>
      <c r="AK253" s="11"/>
      <c r="AL253" s="11"/>
      <c r="AM253" s="11"/>
      <c r="AN253" s="62">
        <v>4482211157.4399996</v>
      </c>
      <c r="AO253" s="62">
        <v>7999159655</v>
      </c>
      <c r="AP253" s="11"/>
      <c r="AQ253" s="61">
        <f>SUM(AR253:AS253)</f>
        <v>0</v>
      </c>
      <c r="AR253" s="11"/>
      <c r="AS253" s="11"/>
      <c r="AT253" s="61">
        <f>SUM(AU253)</f>
        <v>0</v>
      </c>
      <c r="AU253" s="11"/>
      <c r="AV253" s="60">
        <f>AW253+AZ253</f>
        <v>2736010584765.2598</v>
      </c>
      <c r="AW253" s="61">
        <f>SUM(AX253:AY253)</f>
        <v>2736010584765.2598</v>
      </c>
      <c r="AX253" s="62">
        <v>2736010584765.2598</v>
      </c>
      <c r="AY253" s="11"/>
      <c r="AZ253" s="61">
        <f>SUM(BA253)</f>
        <v>0</v>
      </c>
      <c r="BA253" s="11"/>
      <c r="BB253" s="63">
        <f>E253-(AI253+AV253)</f>
        <v>0</v>
      </c>
    </row>
    <row r="254" spans="1:54" ht="30" x14ac:dyDescent="0.25">
      <c r="A254" s="58" t="s">
        <v>540</v>
      </c>
      <c r="B254" s="58" t="s">
        <v>541</v>
      </c>
      <c r="C254" s="59" t="s">
        <v>1152</v>
      </c>
      <c r="D254" s="59" t="s">
        <v>1199</v>
      </c>
      <c r="E254" s="60">
        <f>F254+O254+R254+Z254+AB254+AG254</f>
        <v>6498491837328.9893</v>
      </c>
      <c r="F254" s="61">
        <f>SUM(G254:N254)</f>
        <v>706986171111.27991</v>
      </c>
      <c r="G254" s="62">
        <v>571634476072.82996</v>
      </c>
      <c r="H254" s="11"/>
      <c r="I254" s="62">
        <v>92182124003.049988</v>
      </c>
      <c r="J254" s="11"/>
      <c r="K254" s="11"/>
      <c r="L254" s="62">
        <v>847790750.91999996</v>
      </c>
      <c r="M254" s="62">
        <v>42321780284.480003</v>
      </c>
      <c r="N254" s="11"/>
      <c r="O254" s="61">
        <f>SUM(P254:Q254)</f>
        <v>388112467065</v>
      </c>
      <c r="P254" s="11"/>
      <c r="Q254" s="62">
        <v>388112467065</v>
      </c>
      <c r="R254" s="61">
        <f>SUM(S254:Y254)</f>
        <v>5263615641065.6094</v>
      </c>
      <c r="S254" s="62">
        <v>2682280149267</v>
      </c>
      <c r="T254" s="62">
        <v>973913983918.64001</v>
      </c>
      <c r="U254" s="62">
        <v>1466856505860.26</v>
      </c>
      <c r="V254" s="62">
        <v>2063151560332.6299</v>
      </c>
      <c r="W254" s="62">
        <v>68119049369</v>
      </c>
      <c r="X254" s="62">
        <v>140405010336.51999</v>
      </c>
      <c r="Y254" s="62">
        <v>-2131110618018.4399</v>
      </c>
      <c r="Z254" s="61">
        <f>SUM(AA254)</f>
        <v>0</v>
      </c>
      <c r="AA254" s="11"/>
      <c r="AB254" s="61">
        <f>SUM(AC254:AF254)</f>
        <v>139777558087.10001</v>
      </c>
      <c r="AC254" s="62">
        <v>65290000</v>
      </c>
      <c r="AD254" s="62">
        <v>98842318000</v>
      </c>
      <c r="AE254" s="62">
        <v>8205648058.75</v>
      </c>
      <c r="AF254" s="62">
        <v>32664302028.349998</v>
      </c>
      <c r="AG254" s="61">
        <f>SUM(AH254)</f>
        <v>0</v>
      </c>
      <c r="AH254" s="62"/>
      <c r="AI254" s="60">
        <f>AJ254+AQ254+AT254</f>
        <v>12963093499.59</v>
      </c>
      <c r="AJ254" s="61">
        <f>SUM(AK254:AP254)</f>
        <v>12963093499.59</v>
      </c>
      <c r="AK254" s="11"/>
      <c r="AL254" s="11"/>
      <c r="AM254" s="11"/>
      <c r="AN254" s="62">
        <v>1730362809.8399999</v>
      </c>
      <c r="AO254" s="62">
        <v>5164778923</v>
      </c>
      <c r="AP254" s="62">
        <v>6067951766.75</v>
      </c>
      <c r="AQ254" s="61">
        <f>SUM(AR254:AS254)</f>
        <v>0</v>
      </c>
      <c r="AR254" s="11"/>
      <c r="AS254" s="11"/>
      <c r="AT254" s="61">
        <f>SUM(AU254)</f>
        <v>0</v>
      </c>
      <c r="AU254" s="11"/>
      <c r="AV254" s="60">
        <f>AW254+AZ254</f>
        <v>6485528743829.4004</v>
      </c>
      <c r="AW254" s="61">
        <f>SUM(AX254:AY254)</f>
        <v>6485528743829.4004</v>
      </c>
      <c r="AX254" s="62">
        <v>6485528743829.4004</v>
      </c>
      <c r="AY254" s="11"/>
      <c r="AZ254" s="61">
        <f>SUM(BA254)</f>
        <v>0</v>
      </c>
      <c r="BA254" s="11"/>
      <c r="BB254" s="63">
        <f>E254-(AI254+AV254)</f>
        <v>0</v>
      </c>
    </row>
    <row r="255" spans="1:54" ht="45" x14ac:dyDescent="0.25">
      <c r="A255" s="58" t="s">
        <v>542</v>
      </c>
      <c r="B255" s="58" t="s">
        <v>543</v>
      </c>
      <c r="C255" s="59" t="s">
        <v>1152</v>
      </c>
      <c r="D255" s="59" t="s">
        <v>1199</v>
      </c>
      <c r="E255" s="60">
        <f>F255+O255+R255+Z255+AB255+AG255</f>
        <v>2003337615154.6282</v>
      </c>
      <c r="F255" s="61">
        <f>SUM(G255:N255)</f>
        <v>354776556041.81897</v>
      </c>
      <c r="G255" s="62">
        <v>269308268577.16998</v>
      </c>
      <c r="H255" s="11"/>
      <c r="I255" s="62">
        <v>64310203486.32</v>
      </c>
      <c r="J255" s="11"/>
      <c r="K255" s="11"/>
      <c r="L255" s="62">
        <v>156971141.72</v>
      </c>
      <c r="M255" s="62">
        <v>21001112836.609001</v>
      </c>
      <c r="N255" s="11"/>
      <c r="O255" s="61">
        <f>SUM(P255:Q255)</f>
        <v>40818367355.910004</v>
      </c>
      <c r="P255" s="11"/>
      <c r="Q255" s="62">
        <v>40818367355.910004</v>
      </c>
      <c r="R255" s="61">
        <f>SUM(S255:Y255)</f>
        <v>1594961423897.7493</v>
      </c>
      <c r="S255" s="62">
        <v>688305964873.64001</v>
      </c>
      <c r="T255" s="62">
        <v>564163359177.57996</v>
      </c>
      <c r="U255" s="62">
        <v>489522788983.51001</v>
      </c>
      <c r="V255" s="62">
        <v>747328349149.30005</v>
      </c>
      <c r="W255" s="62">
        <v>16573611167.209999</v>
      </c>
      <c r="X255" s="62">
        <v>8679188607.7891006</v>
      </c>
      <c r="Y255" s="62">
        <v>-919611838061.28003</v>
      </c>
      <c r="Z255" s="61">
        <f>SUM(AA255)</f>
        <v>0</v>
      </c>
      <c r="AA255" s="11"/>
      <c r="AB255" s="61">
        <f>SUM(AC255:AF255)</f>
        <v>12781267859.15</v>
      </c>
      <c r="AC255" s="11"/>
      <c r="AD255" s="11"/>
      <c r="AE255" s="62">
        <v>1678536785</v>
      </c>
      <c r="AF255" s="62">
        <v>11102731074.15</v>
      </c>
      <c r="AG255" s="61">
        <f>SUM(AH255)</f>
        <v>0</v>
      </c>
      <c r="AH255" s="62"/>
      <c r="AI255" s="60">
        <f>AJ255+AQ255+AT255</f>
        <v>25349574980.940002</v>
      </c>
      <c r="AJ255" s="61">
        <f>SUM(AK255:AP255)</f>
        <v>25349574980.940002</v>
      </c>
      <c r="AK255" s="11"/>
      <c r="AL255" s="11"/>
      <c r="AM255" s="11"/>
      <c r="AN255" s="62">
        <v>66412626.329999998</v>
      </c>
      <c r="AO255" s="62">
        <v>21359972466.740002</v>
      </c>
      <c r="AP255" s="62">
        <v>3923189887.8699999</v>
      </c>
      <c r="AQ255" s="61">
        <f>SUM(AR255:AS255)</f>
        <v>0</v>
      </c>
      <c r="AR255" s="11"/>
      <c r="AS255" s="11"/>
      <c r="AT255" s="61">
        <f>SUM(AU255)</f>
        <v>0</v>
      </c>
      <c r="AU255" s="11"/>
      <c r="AV255" s="60">
        <f>AW255+AZ255</f>
        <v>1977988040173.689</v>
      </c>
      <c r="AW255" s="61">
        <f>SUM(AX255:AY255)</f>
        <v>1977988040173.689</v>
      </c>
      <c r="AX255" s="62">
        <v>1977988040173.689</v>
      </c>
      <c r="AY255" s="11"/>
      <c r="AZ255" s="61">
        <f>SUM(BA255)</f>
        <v>0</v>
      </c>
      <c r="BA255" s="11"/>
      <c r="BB255" s="63">
        <f>E255-(AI255+AV255)</f>
        <v>0</v>
      </c>
    </row>
    <row r="256" spans="1:54" ht="30" x14ac:dyDescent="0.25">
      <c r="A256" s="58" t="s">
        <v>544</v>
      </c>
      <c r="B256" s="58" t="s">
        <v>545</v>
      </c>
      <c r="C256" s="59" t="s">
        <v>1152</v>
      </c>
      <c r="D256" s="59" t="s">
        <v>1200</v>
      </c>
      <c r="E256" s="60">
        <f>F256+O256+R256+Z256+AB256+AG256</f>
        <v>3089488205289.4995</v>
      </c>
      <c r="F256" s="61">
        <f>SUM(G256:N256)</f>
        <v>269405539189.73004</v>
      </c>
      <c r="G256" s="62">
        <v>222883821120.64005</v>
      </c>
      <c r="H256" s="11"/>
      <c r="I256" s="62">
        <v>25459255215.229996</v>
      </c>
      <c r="J256" s="11"/>
      <c r="K256" s="11"/>
      <c r="L256" s="62">
        <v>188345674.58000001</v>
      </c>
      <c r="M256" s="62">
        <v>20874117179.279999</v>
      </c>
      <c r="N256" s="11"/>
      <c r="O256" s="61">
        <f>SUM(P256:Q256)</f>
        <v>74074975482.800003</v>
      </c>
      <c r="P256" s="11"/>
      <c r="Q256" s="62">
        <v>74074975482.800003</v>
      </c>
      <c r="R256" s="61">
        <f>SUM(S256:Y256)</f>
        <v>2639840924682.3999</v>
      </c>
      <c r="S256" s="62">
        <v>1471621020275.24</v>
      </c>
      <c r="T256" s="62">
        <v>426230645497.28003</v>
      </c>
      <c r="U256" s="62">
        <v>752994587439.96997</v>
      </c>
      <c r="V256" s="62">
        <v>833314701119.58997</v>
      </c>
      <c r="W256" s="62">
        <v>12346631790.799999</v>
      </c>
      <c r="X256" s="62">
        <v>8318109310</v>
      </c>
      <c r="Y256" s="62">
        <v>-864984770750.47998</v>
      </c>
      <c r="Z256" s="61">
        <f>SUM(AA256)</f>
        <v>81159235202.320007</v>
      </c>
      <c r="AA256" s="62">
        <v>81159235202.320007</v>
      </c>
      <c r="AB256" s="61">
        <f>SUM(AC256:AF256)</f>
        <v>25007530732.25</v>
      </c>
      <c r="AC256" s="11"/>
      <c r="AD256" s="62">
        <v>18581691000</v>
      </c>
      <c r="AE256" s="62">
        <v>4785136434</v>
      </c>
      <c r="AF256" s="62">
        <v>1640703298.25</v>
      </c>
      <c r="AG256" s="61">
        <f>SUM(AH256)</f>
        <v>0</v>
      </c>
      <c r="AH256" s="62"/>
      <c r="AI256" s="60">
        <f>AJ256+AQ256+AT256</f>
        <v>8255921279.21</v>
      </c>
      <c r="AJ256" s="61">
        <f>SUM(AK256:AP256)</f>
        <v>8255921279.21</v>
      </c>
      <c r="AK256" s="11"/>
      <c r="AL256" s="11"/>
      <c r="AM256" s="11"/>
      <c r="AN256" s="62">
        <v>637218484.61000001</v>
      </c>
      <c r="AO256" s="11"/>
      <c r="AP256" s="62">
        <v>7618702794.6000004</v>
      </c>
      <c r="AQ256" s="61">
        <f>SUM(AR256:AS256)</f>
        <v>0</v>
      </c>
      <c r="AR256" s="11"/>
      <c r="AS256" s="11"/>
      <c r="AT256" s="61">
        <f>SUM(AU256)</f>
        <v>0</v>
      </c>
      <c r="AU256" s="11"/>
      <c r="AV256" s="60">
        <f>AW256+AZ256</f>
        <v>3081232284010.29</v>
      </c>
      <c r="AW256" s="61">
        <f>SUM(AX256:AY256)</f>
        <v>3081232284010.29</v>
      </c>
      <c r="AX256" s="62">
        <v>3081232284010.29</v>
      </c>
      <c r="AY256" s="11"/>
      <c r="AZ256" s="61">
        <f>SUM(BA256)</f>
        <v>0</v>
      </c>
      <c r="BA256" s="11"/>
      <c r="BB256" s="63">
        <f>E256-(AI256+AV256)</f>
        <v>0</v>
      </c>
    </row>
    <row r="257" spans="1:54" ht="45" x14ac:dyDescent="0.25">
      <c r="A257" s="58" t="s">
        <v>546</v>
      </c>
      <c r="B257" s="58" t="s">
        <v>547</v>
      </c>
      <c r="C257" s="59" t="s">
        <v>1152</v>
      </c>
      <c r="D257" s="59" t="s">
        <v>1200</v>
      </c>
      <c r="E257" s="60">
        <f>F257+O257+R257+Z257+AB257+AG257</f>
        <v>1795842215918.0747</v>
      </c>
      <c r="F257" s="61">
        <f>SUM(G257:N257)</f>
        <v>241273190001.55429</v>
      </c>
      <c r="G257" s="62">
        <v>204030403239.21011</v>
      </c>
      <c r="H257" s="11"/>
      <c r="I257" s="62">
        <v>22362622441.070049</v>
      </c>
      <c r="J257" s="11"/>
      <c r="K257" s="11"/>
      <c r="L257" s="62">
        <v>344063121.67000002</v>
      </c>
      <c r="M257" s="62">
        <v>14536101199.604124</v>
      </c>
      <c r="N257" s="11"/>
      <c r="O257" s="61">
        <f>SUM(P257:Q257)</f>
        <v>21315023971.939999</v>
      </c>
      <c r="P257" s="62">
        <v>3898484311.0999999</v>
      </c>
      <c r="Q257" s="62">
        <v>17416539660.84</v>
      </c>
      <c r="R257" s="61">
        <f>SUM(S257:Y257)</f>
        <v>1456684253466.1904</v>
      </c>
      <c r="S257" s="62">
        <v>613077772032.12</v>
      </c>
      <c r="T257" s="62">
        <v>572393439603.62012</v>
      </c>
      <c r="U257" s="62">
        <v>561116982291.802</v>
      </c>
      <c r="V257" s="62">
        <v>806757047090.77002</v>
      </c>
      <c r="W257" s="62">
        <v>20930326923.5</v>
      </c>
      <c r="X257" s="62">
        <v>30765027119.07</v>
      </c>
      <c r="Y257" s="62">
        <v>-1148356341594.6919</v>
      </c>
      <c r="Z257" s="61">
        <f>SUM(AA257)</f>
        <v>10000000000</v>
      </c>
      <c r="AA257" s="62">
        <v>10000000000</v>
      </c>
      <c r="AB257" s="61">
        <f>SUM(AC257:AF257)</f>
        <v>66569748478.389992</v>
      </c>
      <c r="AC257" s="11"/>
      <c r="AD257" s="11"/>
      <c r="AE257" s="62">
        <v>1262119100</v>
      </c>
      <c r="AF257" s="62">
        <v>65307629378.389992</v>
      </c>
      <c r="AG257" s="61">
        <f>SUM(AH257)</f>
        <v>0</v>
      </c>
      <c r="AH257" s="62"/>
      <c r="AI257" s="60">
        <f>AJ257+AQ257+AT257</f>
        <v>17127685544.337999</v>
      </c>
      <c r="AJ257" s="61">
        <f>SUM(AK257:AP257)</f>
        <v>17127685544.337999</v>
      </c>
      <c r="AK257" s="11"/>
      <c r="AL257" s="11"/>
      <c r="AM257" s="11"/>
      <c r="AN257" s="62">
        <v>29788700</v>
      </c>
      <c r="AO257" s="11"/>
      <c r="AP257" s="62">
        <v>17097896844.337999</v>
      </c>
      <c r="AQ257" s="61">
        <f>SUM(AR257:AS257)</f>
        <v>0</v>
      </c>
      <c r="AR257" s="11"/>
      <c r="AS257" s="11"/>
      <c r="AT257" s="61">
        <f>SUM(AU257)</f>
        <v>0</v>
      </c>
      <c r="AU257" s="11"/>
      <c r="AV257" s="60">
        <f>AW257+AZ257</f>
        <v>1574744788248.5178</v>
      </c>
      <c r="AW257" s="61">
        <f>SUM(AX257:AY257)</f>
        <v>1574744788248.5178</v>
      </c>
      <c r="AX257" s="62">
        <v>1574744788248.5178</v>
      </c>
      <c r="AY257" s="11"/>
      <c r="AZ257" s="61">
        <f>SUM(BA257)</f>
        <v>0</v>
      </c>
      <c r="BA257" s="11"/>
      <c r="BB257" s="63">
        <f>E257-(AI257+AV257)</f>
        <v>203969742125.21899</v>
      </c>
    </row>
    <row r="258" spans="1:54" ht="30" x14ac:dyDescent="0.25">
      <c r="A258" s="58" t="s">
        <v>548</v>
      </c>
      <c r="B258" s="58" t="s">
        <v>549</v>
      </c>
      <c r="C258" s="59" t="s">
        <v>1152</v>
      </c>
      <c r="D258" s="59" t="s">
        <v>1200</v>
      </c>
      <c r="E258" s="60">
        <f>F258+O258+R258+Z258+AB258+AG258</f>
        <v>45910335939674.109</v>
      </c>
      <c r="F258" s="61">
        <f>SUM(G258:N258)</f>
        <v>1229692954102.5498</v>
      </c>
      <c r="G258" s="62">
        <v>342164911272.53003</v>
      </c>
      <c r="H258" s="11"/>
      <c r="I258" s="62">
        <v>575341219018.10986</v>
      </c>
      <c r="J258" s="11"/>
      <c r="K258" s="11"/>
      <c r="L258" s="62">
        <v>25868166.670000002</v>
      </c>
      <c r="M258" s="62">
        <v>312160955645.23999</v>
      </c>
      <c r="N258" s="11"/>
      <c r="O258" s="61">
        <f>SUM(P258:Q258)</f>
        <v>2258363247728.1001</v>
      </c>
      <c r="P258" s="11"/>
      <c r="Q258" s="62">
        <v>2258363247728.1001</v>
      </c>
      <c r="R258" s="61">
        <f>SUM(S258:Y258)</f>
        <v>41849970098415.367</v>
      </c>
      <c r="S258" s="62">
        <v>30990685241538</v>
      </c>
      <c r="T258" s="62">
        <v>3697790064573.3999</v>
      </c>
      <c r="U258" s="62">
        <v>5721050646151.4004</v>
      </c>
      <c r="V258" s="62">
        <v>7736470701991.5</v>
      </c>
      <c r="W258" s="62">
        <v>111874242642.67999</v>
      </c>
      <c r="X258" s="62">
        <v>572840087258.58997</v>
      </c>
      <c r="Y258" s="62">
        <v>-6980740885740.2002</v>
      </c>
      <c r="Z258" s="61">
        <f>SUM(AA258)</f>
        <v>0</v>
      </c>
      <c r="AA258" s="11"/>
      <c r="AB258" s="61">
        <f>SUM(AC258:AF258)</f>
        <v>572309639428.08984</v>
      </c>
      <c r="AC258" s="62">
        <v>1092654062</v>
      </c>
      <c r="AD258" s="62">
        <v>167641057238.8999</v>
      </c>
      <c r="AE258" s="62">
        <v>16580223377.5</v>
      </c>
      <c r="AF258" s="62">
        <v>386995704749.69</v>
      </c>
      <c r="AG258" s="61">
        <f>SUM(AH258)</f>
        <v>0</v>
      </c>
      <c r="AH258" s="62"/>
      <c r="AI258" s="60">
        <f>AJ258+AQ258+AT258</f>
        <v>651829984399.75</v>
      </c>
      <c r="AJ258" s="61">
        <f>SUM(AK258:AP258)</f>
        <v>651829984399.75</v>
      </c>
      <c r="AK258" s="62">
        <v>3633319799.7600002</v>
      </c>
      <c r="AL258" s="11"/>
      <c r="AM258" s="11"/>
      <c r="AN258" s="62">
        <v>437540221301.73999</v>
      </c>
      <c r="AO258" s="62">
        <v>152999542007</v>
      </c>
      <c r="AP258" s="62">
        <v>57656901291.25</v>
      </c>
      <c r="AQ258" s="61">
        <f>SUM(AR258:AS258)</f>
        <v>0</v>
      </c>
      <c r="AR258" s="11"/>
      <c r="AS258" s="11"/>
      <c r="AT258" s="61">
        <f>SUM(AU258)</f>
        <v>0</v>
      </c>
      <c r="AU258" s="11"/>
      <c r="AV258" s="60">
        <f>AW258+AZ258</f>
        <v>45258505955274</v>
      </c>
      <c r="AW258" s="61">
        <f>SUM(AX258:AY258)</f>
        <v>45258505955274</v>
      </c>
      <c r="AX258" s="62">
        <v>45258505955274</v>
      </c>
      <c r="AY258" s="11"/>
      <c r="AZ258" s="61">
        <f>SUM(BA258)</f>
        <v>0</v>
      </c>
      <c r="BA258" s="11"/>
      <c r="BB258" s="63">
        <f>E258-(AI258+AV258)</f>
        <v>0.359375</v>
      </c>
    </row>
    <row r="259" spans="1:54" ht="30" x14ac:dyDescent="0.25">
      <c r="A259" s="58" t="s">
        <v>550</v>
      </c>
      <c r="B259" s="58" t="s">
        <v>551</v>
      </c>
      <c r="C259" s="59" t="s">
        <v>1150</v>
      </c>
      <c r="D259" s="59" t="s">
        <v>1199</v>
      </c>
      <c r="E259" s="60">
        <f>F259+O259+R259+Z259+AB259+AG259</f>
        <v>1967591068228.6697</v>
      </c>
      <c r="F259" s="61">
        <f>SUM(G259:N259)</f>
        <v>319903229745.41992</v>
      </c>
      <c r="G259" s="62">
        <v>268964900157.28</v>
      </c>
      <c r="H259" s="11"/>
      <c r="I259" s="62">
        <v>34594190730.760002</v>
      </c>
      <c r="J259" s="11"/>
      <c r="K259" s="11"/>
      <c r="L259" s="62">
        <v>144619791.66</v>
      </c>
      <c r="M259" s="62">
        <v>16199519065.719999</v>
      </c>
      <c r="N259" s="11"/>
      <c r="O259" s="61">
        <f>SUM(P259:Q259)</f>
        <v>36013079025.089996</v>
      </c>
      <c r="P259" s="11"/>
      <c r="Q259" s="62">
        <v>36013079025.089996</v>
      </c>
      <c r="R259" s="61">
        <f>SUM(S259:Y259)</f>
        <v>1581735002595.2998</v>
      </c>
      <c r="S259" s="62">
        <v>537203865946</v>
      </c>
      <c r="T259" s="62">
        <v>449914489733.82001</v>
      </c>
      <c r="U259" s="62">
        <v>578587624259.12</v>
      </c>
      <c r="V259" s="62">
        <v>723055842545.02002</v>
      </c>
      <c r="W259" s="62">
        <v>32646512807.700001</v>
      </c>
      <c r="X259" s="62">
        <v>20708252785.259998</v>
      </c>
      <c r="Y259" s="62">
        <v>-760381585481.62</v>
      </c>
      <c r="Z259" s="61">
        <f>SUM(AA259)</f>
        <v>0</v>
      </c>
      <c r="AA259" s="11"/>
      <c r="AB259" s="61">
        <f>SUM(AC259:AF259)</f>
        <v>29939756862.860001</v>
      </c>
      <c r="AC259" s="62">
        <v>361321000</v>
      </c>
      <c r="AD259" s="11"/>
      <c r="AE259" s="62">
        <v>2161949.4400024414</v>
      </c>
      <c r="AF259" s="62">
        <v>29576273913.419998</v>
      </c>
      <c r="AG259" s="61">
        <f>SUM(AH259)</f>
        <v>0</v>
      </c>
      <c r="AH259" s="62"/>
      <c r="AI259" s="60">
        <f>AJ259+AQ259+AT259</f>
        <v>9750740082.789999</v>
      </c>
      <c r="AJ259" s="61">
        <f>SUM(AK259:AP259)</f>
        <v>9750740082.789999</v>
      </c>
      <c r="AK259" s="11"/>
      <c r="AL259" s="11"/>
      <c r="AM259" s="11"/>
      <c r="AN259" s="62">
        <v>27319137.489999998</v>
      </c>
      <c r="AO259" s="62">
        <v>9723420945.2999992</v>
      </c>
      <c r="AP259" s="11"/>
      <c r="AQ259" s="61">
        <f>SUM(AR259:AS259)</f>
        <v>0</v>
      </c>
      <c r="AR259" s="11"/>
      <c r="AS259" s="11"/>
      <c r="AT259" s="61">
        <f>SUM(AU259)</f>
        <v>0</v>
      </c>
      <c r="AU259" s="11"/>
      <c r="AV259" s="60">
        <f>AW259+AZ259</f>
        <v>1960000115825.6001</v>
      </c>
      <c r="AW259" s="61">
        <f>SUM(AX259:AY259)</f>
        <v>1960000115825.6001</v>
      </c>
      <c r="AX259" s="62">
        <v>1960000115825.6001</v>
      </c>
      <c r="AY259" s="11"/>
      <c r="AZ259" s="61">
        <f>SUM(BA259)</f>
        <v>0</v>
      </c>
      <c r="BA259" s="11"/>
      <c r="BB259" s="63">
        <f>E259-(AI259+AV259)</f>
        <v>-2159787679.720459</v>
      </c>
    </row>
    <row r="260" spans="1:54" ht="45" x14ac:dyDescent="0.25">
      <c r="A260" s="58" t="s">
        <v>552</v>
      </c>
      <c r="B260" s="58" t="s">
        <v>1166</v>
      </c>
      <c r="C260" s="59" t="s">
        <v>1150</v>
      </c>
      <c r="D260" s="59" t="s">
        <v>1199</v>
      </c>
      <c r="E260" s="60">
        <f>F260+O260+R260+Z260+AB260+AG260</f>
        <v>12527094214802.361</v>
      </c>
      <c r="F260" s="61">
        <f>SUM(G260:N260)</f>
        <v>641885940710.16003</v>
      </c>
      <c r="G260" s="62">
        <v>313127621503.62</v>
      </c>
      <c r="H260" s="11"/>
      <c r="I260" s="62">
        <v>119055258137.03999</v>
      </c>
      <c r="J260" s="11"/>
      <c r="K260" s="11"/>
      <c r="L260" s="62">
        <v>1106477601.0899999</v>
      </c>
      <c r="M260" s="62">
        <v>208596583468.41</v>
      </c>
      <c r="N260" s="11"/>
      <c r="O260" s="61">
        <f>SUM(P260:Q260)</f>
        <v>1793580979349.8</v>
      </c>
      <c r="P260" s="11"/>
      <c r="Q260" s="62">
        <v>1793580979349.8</v>
      </c>
      <c r="R260" s="61">
        <f>SUM(S260:Y260)</f>
        <v>8803955544003.5</v>
      </c>
      <c r="S260" s="62">
        <v>4114018422101.3999</v>
      </c>
      <c r="T260" s="62">
        <v>1744361530857</v>
      </c>
      <c r="U260" s="62">
        <v>2500683472897</v>
      </c>
      <c r="V260" s="62">
        <v>3316231363866.7998</v>
      </c>
      <c r="W260" s="62">
        <v>384416170333.79999</v>
      </c>
      <c r="X260" s="62">
        <v>163302718386</v>
      </c>
      <c r="Y260" s="62">
        <v>-3419058134438.5</v>
      </c>
      <c r="Z260" s="61">
        <f>SUM(AA260)</f>
        <v>0</v>
      </c>
      <c r="AA260" s="11"/>
      <c r="AB260" s="61">
        <f>SUM(AC260:AF260)</f>
        <v>1287671750738.8999</v>
      </c>
      <c r="AC260" s="62">
        <v>3244663070</v>
      </c>
      <c r="AD260" s="62">
        <v>664312637343.31006</v>
      </c>
      <c r="AE260" s="62">
        <v>8189262941</v>
      </c>
      <c r="AF260" s="62">
        <v>611925187384.58997</v>
      </c>
      <c r="AG260" s="61">
        <f>SUM(AH260)</f>
        <v>0</v>
      </c>
      <c r="AH260" s="62"/>
      <c r="AI260" s="60">
        <f>AJ260+AQ260+AT260</f>
        <v>185353448442.35999</v>
      </c>
      <c r="AJ260" s="61">
        <f>SUM(AK260:AP260)</f>
        <v>185353448442.35999</v>
      </c>
      <c r="AK260" s="62">
        <v>108453585</v>
      </c>
      <c r="AL260" s="11"/>
      <c r="AM260" s="11"/>
      <c r="AN260" s="62">
        <v>30073269735.490002</v>
      </c>
      <c r="AO260" s="62">
        <v>155171725121.87</v>
      </c>
      <c r="AP260" s="11"/>
      <c r="AQ260" s="61">
        <f>SUM(AR260:AS260)</f>
        <v>0</v>
      </c>
      <c r="AR260" s="11"/>
      <c r="AS260" s="11"/>
      <c r="AT260" s="61">
        <f>SUM(AU260)</f>
        <v>0</v>
      </c>
      <c r="AU260" s="11"/>
      <c r="AV260" s="60">
        <f>AW260+AZ260</f>
        <v>12341740766360</v>
      </c>
      <c r="AW260" s="61">
        <f>SUM(AX260:AY260)</f>
        <v>12341740766360</v>
      </c>
      <c r="AX260" s="62">
        <v>12341740766360</v>
      </c>
      <c r="AY260" s="11"/>
      <c r="AZ260" s="61">
        <f>SUM(BA260)</f>
        <v>0</v>
      </c>
      <c r="BA260" s="11"/>
      <c r="BB260" s="63">
        <f>E260-(AI260+AV260)</f>
        <v>0</v>
      </c>
    </row>
    <row r="261" spans="1:54" ht="45" x14ac:dyDescent="0.25">
      <c r="A261" s="58" t="s">
        <v>553</v>
      </c>
      <c r="B261" s="58" t="s">
        <v>554</v>
      </c>
      <c r="C261" s="59" t="s">
        <v>1150</v>
      </c>
      <c r="D261" s="59" t="s">
        <v>1151</v>
      </c>
      <c r="E261" s="60">
        <f>F261+O261+R261+Z261+AB261+AG261</f>
        <v>2055502506330.2729</v>
      </c>
      <c r="F261" s="61">
        <f>SUM(G261:N261)</f>
        <v>136840404744.07001</v>
      </c>
      <c r="G261" s="62">
        <v>109501954543.26001</v>
      </c>
      <c r="H261" s="11"/>
      <c r="I261" s="62">
        <v>14398536390.570002</v>
      </c>
      <c r="J261" s="11"/>
      <c r="K261" s="11"/>
      <c r="L261" s="62">
        <v>138306159.62</v>
      </c>
      <c r="M261" s="62">
        <v>12801607650.620001</v>
      </c>
      <c r="N261" s="11"/>
      <c r="O261" s="61">
        <f>SUM(P261:Q261)</f>
        <v>51175151354</v>
      </c>
      <c r="P261" s="11"/>
      <c r="Q261" s="62">
        <v>51175151354</v>
      </c>
      <c r="R261" s="61">
        <f>SUM(S261:Y261)</f>
        <v>1743694039547.563</v>
      </c>
      <c r="S261" s="62">
        <v>99980086605</v>
      </c>
      <c r="T261" s="62">
        <v>341096067746.71002</v>
      </c>
      <c r="U261" s="62">
        <v>900014979768.98999</v>
      </c>
      <c r="V261" s="62">
        <v>1626992635160.9399</v>
      </c>
      <c r="W261" s="62">
        <v>60681433927.75</v>
      </c>
      <c r="X261" s="62">
        <v>8638185442</v>
      </c>
      <c r="Y261" s="62">
        <v>-1293709349103.8267</v>
      </c>
      <c r="Z261" s="61">
        <f>SUM(AA261)</f>
        <v>0</v>
      </c>
      <c r="AA261" s="11"/>
      <c r="AB261" s="61">
        <f>SUM(AC261:AF261)</f>
        <v>123792910684.64</v>
      </c>
      <c r="AC261" s="62">
        <v>1271331893</v>
      </c>
      <c r="AD261" s="11"/>
      <c r="AE261" s="62">
        <v>145454700</v>
      </c>
      <c r="AF261" s="62">
        <v>122376124091.64</v>
      </c>
      <c r="AG261" s="61">
        <f>SUM(AH261)</f>
        <v>0</v>
      </c>
      <c r="AH261" s="62"/>
      <c r="AI261" s="60">
        <f>AJ261+AQ261+AT261</f>
        <v>19896781416.239998</v>
      </c>
      <c r="AJ261" s="61">
        <f>SUM(AK261:AP261)</f>
        <v>19896781416.239998</v>
      </c>
      <c r="AK261" s="62">
        <v>93297732.25</v>
      </c>
      <c r="AL261" s="11"/>
      <c r="AM261" s="11"/>
      <c r="AN261" s="62">
        <v>63722521.25</v>
      </c>
      <c r="AO261" s="62">
        <v>15771378513.24</v>
      </c>
      <c r="AP261" s="62">
        <v>3968382649.5</v>
      </c>
      <c r="AQ261" s="61">
        <f>SUM(AR261:AS261)</f>
        <v>0</v>
      </c>
      <c r="AR261" s="11"/>
      <c r="AS261" s="11"/>
      <c r="AT261" s="61">
        <f>SUM(AU261)</f>
        <v>0</v>
      </c>
      <c r="AU261" s="11"/>
      <c r="AV261" s="60">
        <f>AW261+AZ261</f>
        <v>2035605724914.0332</v>
      </c>
      <c r="AW261" s="61">
        <f>SUM(AX261:AY261)</f>
        <v>2035605724914.0332</v>
      </c>
      <c r="AX261" s="62">
        <v>2035605724914.0332</v>
      </c>
      <c r="AY261" s="11"/>
      <c r="AZ261" s="61">
        <f>SUM(BA261)</f>
        <v>0</v>
      </c>
      <c r="BA261" s="11"/>
      <c r="BB261" s="63">
        <f>E261-(AI261+AV261)</f>
        <v>0</v>
      </c>
    </row>
    <row r="262" spans="1:54" ht="30" x14ac:dyDescent="0.25">
      <c r="A262" s="58" t="s">
        <v>555</v>
      </c>
      <c r="B262" s="58" t="s">
        <v>556</v>
      </c>
      <c r="C262" s="59" t="s">
        <v>1150</v>
      </c>
      <c r="D262" s="59" t="s">
        <v>1151</v>
      </c>
      <c r="E262" s="60">
        <f>F262+O262+R262+Z262+AB262+AG262</f>
        <v>3138430097449.1201</v>
      </c>
      <c r="F262" s="61">
        <f>SUM(G262:N262)</f>
        <v>182462888707.66998</v>
      </c>
      <c r="G262" s="62">
        <v>66256097008.800003</v>
      </c>
      <c r="H262" s="11"/>
      <c r="I262" s="62">
        <v>34711476306.159996</v>
      </c>
      <c r="J262" s="11"/>
      <c r="K262" s="11"/>
      <c r="L262" s="11"/>
      <c r="M262" s="62">
        <v>81495315392.710007</v>
      </c>
      <c r="N262" s="11"/>
      <c r="O262" s="61">
        <f>SUM(P262:Q262)</f>
        <v>60166989743.789993</v>
      </c>
      <c r="P262" s="62">
        <v>2031050631.2</v>
      </c>
      <c r="Q262" s="62">
        <v>58135939112.589996</v>
      </c>
      <c r="R262" s="61">
        <f>SUM(S262:Y262)</f>
        <v>2825868809760.3101</v>
      </c>
      <c r="S262" s="62">
        <v>303700172180.15002</v>
      </c>
      <c r="T262" s="62">
        <v>417139967445.40002</v>
      </c>
      <c r="U262" s="62">
        <v>1196451466354.3</v>
      </c>
      <c r="V262" s="62">
        <v>2736507369111.1001</v>
      </c>
      <c r="W262" s="62">
        <v>42313452952.260002</v>
      </c>
      <c r="X262" s="62">
        <v>27001233310</v>
      </c>
      <c r="Y262" s="62">
        <v>-1897244851592.8999</v>
      </c>
      <c r="Z262" s="61">
        <f>SUM(AA262)</f>
        <v>0</v>
      </c>
      <c r="AA262" s="11"/>
      <c r="AB262" s="61">
        <f>SUM(AC262:AF262)</f>
        <v>69931409237.350006</v>
      </c>
      <c r="AC262" s="11"/>
      <c r="AD262" s="11"/>
      <c r="AE262" s="62">
        <v>28496945022</v>
      </c>
      <c r="AF262" s="62">
        <v>41434464215.349998</v>
      </c>
      <c r="AG262" s="61">
        <f>SUM(AH262)</f>
        <v>0</v>
      </c>
      <c r="AH262" s="62"/>
      <c r="AI262" s="60">
        <f>AJ262+AQ262+AT262</f>
        <v>8956813134</v>
      </c>
      <c r="AJ262" s="61">
        <f>SUM(AK262:AP262)</f>
        <v>8956813134</v>
      </c>
      <c r="AK262" s="62">
        <v>514400</v>
      </c>
      <c r="AL262" s="11"/>
      <c r="AM262" s="11"/>
      <c r="AN262" s="62">
        <v>44624375</v>
      </c>
      <c r="AO262" s="62">
        <v>7936739130</v>
      </c>
      <c r="AP262" s="62">
        <v>974935229</v>
      </c>
      <c r="AQ262" s="61">
        <f>SUM(AR262:AS262)</f>
        <v>0</v>
      </c>
      <c r="AR262" s="11"/>
      <c r="AS262" s="11"/>
      <c r="AT262" s="61">
        <f>SUM(AU262)</f>
        <v>0</v>
      </c>
      <c r="AU262" s="11"/>
      <c r="AV262" s="60">
        <f>AW262+AZ262</f>
        <v>3129473284315.2002</v>
      </c>
      <c r="AW262" s="61">
        <f>SUM(AX262:AY262)</f>
        <v>3129473284315.2002</v>
      </c>
      <c r="AX262" s="62">
        <v>3129473284315.2002</v>
      </c>
      <c r="AY262" s="11"/>
      <c r="AZ262" s="61">
        <f>SUM(BA262)</f>
        <v>0</v>
      </c>
      <c r="BA262" s="11"/>
      <c r="BB262" s="63">
        <f>E262-(AI262+AV262)</f>
        <v>-8.0078125E-2</v>
      </c>
    </row>
    <row r="263" spans="1:54" ht="45" x14ac:dyDescent="0.25">
      <c r="A263" s="58" t="s">
        <v>557</v>
      </c>
      <c r="B263" s="58" t="s">
        <v>558</v>
      </c>
      <c r="C263" s="59" t="s">
        <v>1150</v>
      </c>
      <c r="D263" s="59" t="s">
        <v>1151</v>
      </c>
      <c r="E263" s="60">
        <f>F263+O263+R263+Z263+AB263+AG263</f>
        <v>3467791007534.3809</v>
      </c>
      <c r="F263" s="61">
        <f>SUM(G263:N263)</f>
        <v>100791354292.10999</v>
      </c>
      <c r="G263" s="62">
        <v>53576238306.689995</v>
      </c>
      <c r="H263" s="11"/>
      <c r="I263" s="62">
        <v>22813651418.77</v>
      </c>
      <c r="J263" s="11"/>
      <c r="K263" s="11"/>
      <c r="L263" s="11"/>
      <c r="M263" s="62">
        <v>24401464566.650002</v>
      </c>
      <c r="N263" s="11"/>
      <c r="O263" s="61">
        <f>SUM(P263:Q263)</f>
        <v>155638057587.60001</v>
      </c>
      <c r="P263" s="11"/>
      <c r="Q263" s="62">
        <v>155638057587.60001</v>
      </c>
      <c r="R263" s="61">
        <f>SUM(S263:Y263)</f>
        <v>2927142024288.9907</v>
      </c>
      <c r="S263" s="62">
        <v>244760703076.54001</v>
      </c>
      <c r="T263" s="62">
        <v>379592221289.15997</v>
      </c>
      <c r="U263" s="62">
        <v>1301489635830.3999</v>
      </c>
      <c r="V263" s="62">
        <v>3012135753422.6001</v>
      </c>
      <c r="W263" s="62">
        <v>18588496955.959999</v>
      </c>
      <c r="X263" s="62">
        <v>127750823687.73</v>
      </c>
      <c r="Y263" s="62">
        <v>-2157175609973.3999</v>
      </c>
      <c r="Z263" s="61">
        <f>SUM(AA263)</f>
        <v>0</v>
      </c>
      <c r="AA263" s="11"/>
      <c r="AB263" s="61">
        <f>SUM(AC263:AF263)</f>
        <v>284219571365.67999</v>
      </c>
      <c r="AC263" s="62">
        <v>2249294004</v>
      </c>
      <c r="AD263" s="62">
        <v>-231854391.5</v>
      </c>
      <c r="AE263" s="62">
        <v>842895000</v>
      </c>
      <c r="AF263" s="62">
        <v>281359236753.17999</v>
      </c>
      <c r="AG263" s="61">
        <f>SUM(AH263)</f>
        <v>0</v>
      </c>
      <c r="AH263" s="62"/>
      <c r="AI263" s="60">
        <f>AJ263+AQ263+AT263</f>
        <v>9130555776.2299995</v>
      </c>
      <c r="AJ263" s="61">
        <f>SUM(AK263:AP263)</f>
        <v>9130555776.2299995</v>
      </c>
      <c r="AK263" s="11"/>
      <c r="AL263" s="11"/>
      <c r="AM263" s="11"/>
      <c r="AN263" s="11"/>
      <c r="AO263" s="62">
        <v>9130555776.2299995</v>
      </c>
      <c r="AP263" s="11"/>
      <c r="AQ263" s="61">
        <f>SUM(AR263:AS263)</f>
        <v>0</v>
      </c>
      <c r="AR263" s="11"/>
      <c r="AS263" s="11"/>
      <c r="AT263" s="61">
        <f>SUM(AU263)</f>
        <v>0</v>
      </c>
      <c r="AU263" s="11"/>
      <c r="AV263" s="60">
        <f>AW263+AZ263</f>
        <v>3319831536451.4805</v>
      </c>
      <c r="AW263" s="61">
        <f>SUM(AX263:AY263)</f>
        <v>3319831536451.4805</v>
      </c>
      <c r="AX263" s="62">
        <v>3310700980675.2505</v>
      </c>
      <c r="AY263" s="62">
        <v>9130555776.2299995</v>
      </c>
      <c r="AZ263" s="61">
        <f>SUM(BA263)</f>
        <v>0</v>
      </c>
      <c r="BA263" s="62"/>
      <c r="BB263" s="63">
        <f>E263-(AI263+AV263)</f>
        <v>138828915306.67041</v>
      </c>
    </row>
    <row r="264" spans="1:54" ht="45" x14ac:dyDescent="0.25">
      <c r="A264" s="58" t="s">
        <v>559</v>
      </c>
      <c r="B264" s="58" t="s">
        <v>560</v>
      </c>
      <c r="C264" s="59" t="s">
        <v>1152</v>
      </c>
      <c r="D264" s="59" t="s">
        <v>1200</v>
      </c>
      <c r="E264" s="60">
        <f>F264+O264+R264+Z264+AB264+AG264</f>
        <v>5151055752030.2617</v>
      </c>
      <c r="F264" s="61">
        <f>SUM(G264:N264)</f>
        <v>380364254691.75006</v>
      </c>
      <c r="G264" s="62">
        <v>232035655907.60999</v>
      </c>
      <c r="H264" s="11"/>
      <c r="I264" s="62">
        <v>126670837594.05002</v>
      </c>
      <c r="J264" s="11"/>
      <c r="K264" s="11"/>
      <c r="L264" s="11"/>
      <c r="M264" s="62">
        <v>21657761190.09</v>
      </c>
      <c r="N264" s="11"/>
      <c r="O264" s="61">
        <f>SUM(P264:Q264)</f>
        <v>60422510409.279999</v>
      </c>
      <c r="P264" s="11"/>
      <c r="Q264" s="62">
        <v>60422510409.279999</v>
      </c>
      <c r="R264" s="61">
        <f>SUM(S264:Y264)</f>
        <v>4247975634031.5811</v>
      </c>
      <c r="S264" s="62">
        <v>562461811246.15002</v>
      </c>
      <c r="T264" s="62">
        <v>613642382283.31995</v>
      </c>
      <c r="U264" s="62">
        <v>1546274411084.3999</v>
      </c>
      <c r="V264" s="62">
        <v>3972567795594.1001</v>
      </c>
      <c r="W264" s="62">
        <v>108690386175.61</v>
      </c>
      <c r="X264" s="62">
        <v>8959876892</v>
      </c>
      <c r="Y264" s="62">
        <v>-2564621029244</v>
      </c>
      <c r="Z264" s="61">
        <f>SUM(AA264)</f>
        <v>0</v>
      </c>
      <c r="AA264" s="11"/>
      <c r="AB264" s="61">
        <f>SUM(AC264:AF264)</f>
        <v>462293352897.65002</v>
      </c>
      <c r="AC264" s="62">
        <v>4279326786</v>
      </c>
      <c r="AD264" s="11"/>
      <c r="AE264" s="62">
        <v>5258704947</v>
      </c>
      <c r="AF264" s="62">
        <v>452755321164.65002</v>
      </c>
      <c r="AG264" s="61">
        <f>SUM(AH264)</f>
        <v>0</v>
      </c>
      <c r="AH264" s="62"/>
      <c r="AI264" s="60">
        <f>AJ264+AQ264+AT264</f>
        <v>109579482469.13998</v>
      </c>
      <c r="AJ264" s="61">
        <f>SUM(AK264:AP264)</f>
        <v>109579482469.13998</v>
      </c>
      <c r="AK264" s="62">
        <v>2560246</v>
      </c>
      <c r="AL264" s="11"/>
      <c r="AM264" s="62">
        <v>97585831970.149994</v>
      </c>
      <c r="AN264" s="62">
        <v>910834836.73000002</v>
      </c>
      <c r="AO264" s="11"/>
      <c r="AP264" s="62">
        <v>11080255416.26</v>
      </c>
      <c r="AQ264" s="61">
        <f>SUM(AR264:AS264)</f>
        <v>0</v>
      </c>
      <c r="AR264" s="11"/>
      <c r="AS264" s="11"/>
      <c r="AT264" s="61">
        <f>SUM(AU264)</f>
        <v>0</v>
      </c>
      <c r="AU264" s="11"/>
      <c r="AV264" s="60">
        <f>AW264+AZ264</f>
        <v>5041476269561.1191</v>
      </c>
      <c r="AW264" s="61">
        <f>SUM(AX264:AY264)</f>
        <v>5041476269561.1191</v>
      </c>
      <c r="AX264" s="62">
        <v>5041476269561.1191</v>
      </c>
      <c r="AY264" s="11"/>
      <c r="AZ264" s="61">
        <f>SUM(BA264)</f>
        <v>0</v>
      </c>
      <c r="BA264" s="11"/>
      <c r="BB264" s="63">
        <f>E264-(AI264+AV264)</f>
        <v>0</v>
      </c>
    </row>
    <row r="265" spans="1:54" ht="45" x14ac:dyDescent="0.25">
      <c r="A265" s="58" t="s">
        <v>561</v>
      </c>
      <c r="B265" s="58" t="s">
        <v>562</v>
      </c>
      <c r="C265" s="59" t="s">
        <v>1152</v>
      </c>
      <c r="D265" s="59" t="s">
        <v>1199</v>
      </c>
      <c r="E265" s="60">
        <f>F265+O265+R265+Z265+AB265+AG265</f>
        <v>1348398275297.25</v>
      </c>
      <c r="F265" s="61">
        <f>SUM(G265:N265)</f>
        <v>152414451531.19998</v>
      </c>
      <c r="G265" s="62">
        <v>88900104624.37999</v>
      </c>
      <c r="H265" s="11"/>
      <c r="I265" s="62">
        <v>23218225941.789997</v>
      </c>
      <c r="J265" s="11"/>
      <c r="K265" s="11"/>
      <c r="L265" s="62">
        <v>1901170472</v>
      </c>
      <c r="M265" s="62">
        <v>38394950493.029999</v>
      </c>
      <c r="N265" s="11"/>
      <c r="O265" s="61">
        <f>SUM(P265:Q265)</f>
        <v>31735000000</v>
      </c>
      <c r="P265" s="11"/>
      <c r="Q265" s="62">
        <v>31735000000</v>
      </c>
      <c r="R265" s="61">
        <f>SUM(S265:Y265)</f>
        <v>1136395735897.55</v>
      </c>
      <c r="S265" s="62">
        <v>203494679518.82999</v>
      </c>
      <c r="T265" s="62">
        <v>338340462555.97021</v>
      </c>
      <c r="U265" s="62">
        <v>733630090052.76001</v>
      </c>
      <c r="V265" s="62">
        <v>1111312535513.1001</v>
      </c>
      <c r="W265" s="62">
        <v>60336589017.849998</v>
      </c>
      <c r="X265" s="62">
        <v>109008060072.75999</v>
      </c>
      <c r="Y265" s="62">
        <v>-1419726680833.72</v>
      </c>
      <c r="Z265" s="61">
        <f>SUM(AA265)</f>
        <v>0</v>
      </c>
      <c r="AA265" s="11"/>
      <c r="AB265" s="61">
        <f>SUM(AC265:AF265)</f>
        <v>27853087868.5</v>
      </c>
      <c r="AC265" s="11"/>
      <c r="AD265" s="62">
        <v>3011397555</v>
      </c>
      <c r="AE265" s="62">
        <v>1072287177.53</v>
      </c>
      <c r="AF265" s="62">
        <v>23769403135.970001</v>
      </c>
      <c r="AG265" s="61">
        <f>SUM(AH265)</f>
        <v>0</v>
      </c>
      <c r="AH265" s="62"/>
      <c r="AI265" s="60">
        <f>AJ265+AQ265+AT265</f>
        <v>2289399926.3899999</v>
      </c>
      <c r="AJ265" s="61">
        <f>SUM(AK265:AP265)</f>
        <v>2289399926.3899999</v>
      </c>
      <c r="AK265" s="62">
        <v>16789781.359999999</v>
      </c>
      <c r="AL265" s="11"/>
      <c r="AM265" s="11"/>
      <c r="AN265" s="62">
        <v>339713784.02999997</v>
      </c>
      <c r="AO265" s="62">
        <v>1699744308</v>
      </c>
      <c r="AP265" s="62">
        <v>233152053</v>
      </c>
      <c r="AQ265" s="61">
        <f>SUM(AR265:AS265)</f>
        <v>0</v>
      </c>
      <c r="AR265" s="11"/>
      <c r="AS265" s="11"/>
      <c r="AT265" s="61">
        <f>SUM(AU265)</f>
        <v>0</v>
      </c>
      <c r="AU265" s="11"/>
      <c r="AV265" s="60">
        <f>AW265+AZ265</f>
        <v>1346108875370.8601</v>
      </c>
      <c r="AW265" s="61">
        <f>SUM(AX265:AY265)</f>
        <v>1346108875370.8601</v>
      </c>
      <c r="AX265" s="62">
        <v>1346108875370.8601</v>
      </c>
      <c r="AY265" s="11"/>
      <c r="AZ265" s="61">
        <f>SUM(BA265)</f>
        <v>0</v>
      </c>
      <c r="BA265" s="11"/>
      <c r="BB265" s="63">
        <f>E265-(AI265+AV265)</f>
        <v>0</v>
      </c>
    </row>
    <row r="266" spans="1:54" ht="30" x14ac:dyDescent="0.25">
      <c r="A266" s="58" t="s">
        <v>563</v>
      </c>
      <c r="B266" s="58" t="s">
        <v>564</v>
      </c>
      <c r="C266" s="59" t="s">
        <v>1152</v>
      </c>
      <c r="D266" s="59" t="s">
        <v>1200</v>
      </c>
      <c r="E266" s="60">
        <f>F266+O266+R266+Z266+AB266+AG266</f>
        <v>2687467881181.7207</v>
      </c>
      <c r="F266" s="61">
        <f>SUM(G266:N266)</f>
        <v>84547881421.139999</v>
      </c>
      <c r="G266" s="62">
        <v>19464541560.360001</v>
      </c>
      <c r="H266" s="11"/>
      <c r="I266" s="62">
        <v>37356538237.150002</v>
      </c>
      <c r="J266" s="11"/>
      <c r="K266" s="11"/>
      <c r="L266" s="62">
        <v>181290296.53999999</v>
      </c>
      <c r="M266" s="62">
        <v>27545511327.09</v>
      </c>
      <c r="N266" s="11"/>
      <c r="O266" s="61">
        <f>SUM(P266:Q266)</f>
        <v>39920527558.270004</v>
      </c>
      <c r="P266" s="62">
        <v>29573610.829999998</v>
      </c>
      <c r="Q266" s="62">
        <v>39890953947.440002</v>
      </c>
      <c r="R266" s="61">
        <f>SUM(S266:Y266)</f>
        <v>2365443242682.0107</v>
      </c>
      <c r="S266" s="62">
        <v>385255248815.95001</v>
      </c>
      <c r="T266" s="62">
        <v>504778630851.46002</v>
      </c>
      <c r="U266" s="62">
        <v>1054922711282.5601</v>
      </c>
      <c r="V266" s="62">
        <v>1721408849652.8403</v>
      </c>
      <c r="W266" s="62">
        <v>100972635972.85001</v>
      </c>
      <c r="X266" s="62">
        <v>17611606777.139999</v>
      </c>
      <c r="Y266" s="62">
        <v>-1419506440670.79</v>
      </c>
      <c r="Z266" s="61">
        <f>SUM(AA266)</f>
        <v>0</v>
      </c>
      <c r="AA266" s="11"/>
      <c r="AB266" s="61">
        <f>SUM(AC266:AF266)</f>
        <v>197556229520.29999</v>
      </c>
      <c r="AC266" s="62">
        <v>7787540</v>
      </c>
      <c r="AD266" s="11"/>
      <c r="AE266" s="62">
        <v>480511735.46000004</v>
      </c>
      <c r="AF266" s="62">
        <v>197067930244.84</v>
      </c>
      <c r="AG266" s="61">
        <f>SUM(AH266)</f>
        <v>0</v>
      </c>
      <c r="AH266" s="62"/>
      <c r="AI266" s="60">
        <f>AJ266+AQ266+AT266</f>
        <v>132707294916.12</v>
      </c>
      <c r="AJ266" s="61">
        <f>SUM(AK266:AP266)</f>
        <v>132707294916.12</v>
      </c>
      <c r="AK266" s="62">
        <v>4552720</v>
      </c>
      <c r="AL266" s="62">
        <v>158333333.33000001</v>
      </c>
      <c r="AM266" s="11"/>
      <c r="AN266" s="62">
        <v>113694573.40000001</v>
      </c>
      <c r="AO266" s="62">
        <v>1368065200</v>
      </c>
      <c r="AP266" s="62">
        <v>131062649089.39</v>
      </c>
      <c r="AQ266" s="61">
        <f>SUM(AR266:AS266)</f>
        <v>0</v>
      </c>
      <c r="AR266" s="11"/>
      <c r="AS266" s="11"/>
      <c r="AT266" s="61">
        <f>SUM(AU266)</f>
        <v>0</v>
      </c>
      <c r="AU266" s="11"/>
      <c r="AV266" s="60">
        <f>AW266+AZ266</f>
        <v>2554760586265.6001</v>
      </c>
      <c r="AW266" s="61">
        <f>SUM(AX266:AY266)</f>
        <v>2554760586265.6001</v>
      </c>
      <c r="AX266" s="62">
        <v>2554760586265.6001</v>
      </c>
      <c r="AY266" s="11"/>
      <c r="AZ266" s="61">
        <f>SUM(BA266)</f>
        <v>0</v>
      </c>
      <c r="BA266" s="11"/>
      <c r="BB266" s="63">
        <f>E266-(AI266+AV266)</f>
        <v>0</v>
      </c>
    </row>
    <row r="267" spans="1:54" ht="30" x14ac:dyDescent="0.25">
      <c r="A267" s="58" t="s">
        <v>565</v>
      </c>
      <c r="B267" s="58" t="s">
        <v>566</v>
      </c>
      <c r="C267" s="59" t="s">
        <v>1152</v>
      </c>
      <c r="D267" s="59" t="s">
        <v>1200</v>
      </c>
      <c r="E267" s="60">
        <f>F267+O267+R267+Z267+AB267+AG267</f>
        <v>2903115243730.6104</v>
      </c>
      <c r="F267" s="61">
        <f>SUM(G267:N267)</f>
        <v>400659680050.01495</v>
      </c>
      <c r="G267" s="62">
        <v>202468854874.03998</v>
      </c>
      <c r="H267" s="11"/>
      <c r="I267" s="62">
        <v>39739818388.104996</v>
      </c>
      <c r="J267" s="11"/>
      <c r="K267" s="11"/>
      <c r="L267" s="62">
        <v>818591129.08000004</v>
      </c>
      <c r="M267" s="62">
        <v>157632415658.79001</v>
      </c>
      <c r="N267" s="11"/>
      <c r="O267" s="61">
        <f>SUM(P267:Q267)</f>
        <v>88249368006.160004</v>
      </c>
      <c r="P267" s="11"/>
      <c r="Q267" s="62">
        <v>88249368006.160004</v>
      </c>
      <c r="R267" s="61">
        <f>SUM(S267:Y267)</f>
        <v>2352654571857.2378</v>
      </c>
      <c r="S267" s="62">
        <v>523748350125.02002</v>
      </c>
      <c r="T267" s="62">
        <v>631488439360.91138</v>
      </c>
      <c r="U267" s="62">
        <v>1103010993128.5969</v>
      </c>
      <c r="V267" s="62">
        <v>1679031736069.8201</v>
      </c>
      <c r="W267" s="62">
        <v>112878375777.351</v>
      </c>
      <c r="X267" s="62">
        <v>44464854398.529999</v>
      </c>
      <c r="Y267" s="62">
        <v>-1741968177002.9917</v>
      </c>
      <c r="Z267" s="61">
        <f>SUM(AA267)</f>
        <v>0</v>
      </c>
      <c r="AA267" s="11"/>
      <c r="AB267" s="61">
        <f>SUM(AC267:AF267)</f>
        <v>61551623817.197998</v>
      </c>
      <c r="AC267" s="11"/>
      <c r="AD267" s="11"/>
      <c r="AE267" s="62">
        <v>1075391108.7379999</v>
      </c>
      <c r="AF267" s="62">
        <v>60476232708.459999</v>
      </c>
      <c r="AG267" s="61">
        <f>SUM(AH267)</f>
        <v>0</v>
      </c>
      <c r="AH267" s="62"/>
      <c r="AI267" s="60">
        <f>AJ267+AQ267+AT267</f>
        <v>18042804423.029999</v>
      </c>
      <c r="AJ267" s="61">
        <f>SUM(AK267:AP267)</f>
        <v>18042804423.029999</v>
      </c>
      <c r="AK267" s="62">
        <v>2087540</v>
      </c>
      <c r="AL267" s="11"/>
      <c r="AM267" s="11"/>
      <c r="AN267" s="11"/>
      <c r="AO267" s="62">
        <v>9332675742.4099998</v>
      </c>
      <c r="AP267" s="62">
        <v>8708041140.6200008</v>
      </c>
      <c r="AQ267" s="61">
        <f>SUM(AR267:AS267)</f>
        <v>0</v>
      </c>
      <c r="AR267" s="11"/>
      <c r="AS267" s="11"/>
      <c r="AT267" s="61">
        <f>SUM(AU267)</f>
        <v>0</v>
      </c>
      <c r="AU267" s="11"/>
      <c r="AV267" s="60">
        <f>AW267+AZ267</f>
        <v>2885072439307.583</v>
      </c>
      <c r="AW267" s="61">
        <f>SUM(AX267:AY267)</f>
        <v>2885072439307.583</v>
      </c>
      <c r="AX267" s="62">
        <v>2885072439307.583</v>
      </c>
      <c r="AY267" s="11"/>
      <c r="AZ267" s="61">
        <f>SUM(BA267)</f>
        <v>0</v>
      </c>
      <c r="BA267" s="11"/>
      <c r="BB267" s="63">
        <f>E267-(AI267+AV267)</f>
        <v>0</v>
      </c>
    </row>
    <row r="268" spans="1:54" ht="30" x14ac:dyDescent="0.25">
      <c r="A268" s="58" t="s">
        <v>567</v>
      </c>
      <c r="B268" s="58" t="s">
        <v>568</v>
      </c>
      <c r="C268" s="59" t="s">
        <v>1152</v>
      </c>
      <c r="D268" s="59" t="s">
        <v>1199</v>
      </c>
      <c r="E268" s="60">
        <f>F268+O268+R268+Z268+AB268+AG268</f>
        <v>4201274649289.0503</v>
      </c>
      <c r="F268" s="61">
        <f>SUM(G268:N268)</f>
        <v>112652151445.92026</v>
      </c>
      <c r="G268" s="62">
        <v>46144678627.030273</v>
      </c>
      <c r="H268" s="11"/>
      <c r="I268" s="62">
        <v>26778158353.109993</v>
      </c>
      <c r="J268" s="11"/>
      <c r="K268" s="11"/>
      <c r="L268" s="62">
        <v>2317803745.9000001</v>
      </c>
      <c r="M268" s="62">
        <v>37411510719.879997</v>
      </c>
      <c r="N268" s="11"/>
      <c r="O268" s="61">
        <f>SUM(P268:Q268)</f>
        <v>132554536258.71002</v>
      </c>
      <c r="P268" s="11"/>
      <c r="Q268" s="62">
        <v>132554536258.71002</v>
      </c>
      <c r="R268" s="61">
        <f>SUM(S268:Y268)</f>
        <v>3949691140771.3701</v>
      </c>
      <c r="S268" s="62">
        <v>1394117215840.9302</v>
      </c>
      <c r="T268" s="62">
        <v>639558971240.63013</v>
      </c>
      <c r="U268" s="62">
        <v>1428026362270.9204</v>
      </c>
      <c r="V268" s="62">
        <v>1977810000322.3</v>
      </c>
      <c r="W268" s="62">
        <v>82856353687.97998</v>
      </c>
      <c r="X268" s="62">
        <v>86992378314.059998</v>
      </c>
      <c r="Y268" s="62">
        <v>-1659670140905.449</v>
      </c>
      <c r="Z268" s="61">
        <f>SUM(AA268)</f>
        <v>0</v>
      </c>
      <c r="AA268" s="11"/>
      <c r="AB268" s="61">
        <f>SUM(AC268:AF268)</f>
        <v>6376820813.050004</v>
      </c>
      <c r="AC268" s="62">
        <v>2630827706.3699999</v>
      </c>
      <c r="AD268" s="11"/>
      <c r="AE268" s="62">
        <v>2065722529.2200031</v>
      </c>
      <c r="AF268" s="62">
        <v>1680270577.460001</v>
      </c>
      <c r="AG268" s="61">
        <f>SUM(AH268)</f>
        <v>0</v>
      </c>
      <c r="AH268" s="62"/>
      <c r="AI268" s="60">
        <f>AJ268+AQ268+AT268</f>
        <v>30421877368.27</v>
      </c>
      <c r="AJ268" s="61">
        <f>SUM(AK268:AP268)</f>
        <v>30421877368.27</v>
      </c>
      <c r="AK268" s="62">
        <v>14123423.00000006</v>
      </c>
      <c r="AL268" s="11"/>
      <c r="AM268" s="11"/>
      <c r="AN268" s="62">
        <v>8581011.2899999991</v>
      </c>
      <c r="AO268" s="62">
        <v>30381482033.98</v>
      </c>
      <c r="AP268" s="62">
        <v>17690900</v>
      </c>
      <c r="AQ268" s="61">
        <f>SUM(AR268:AS268)</f>
        <v>0</v>
      </c>
      <c r="AR268" s="11"/>
      <c r="AS268" s="11"/>
      <c r="AT268" s="61">
        <f>SUM(AU268)</f>
        <v>0</v>
      </c>
      <c r="AU268" s="11"/>
      <c r="AV268" s="60">
        <f>AW268+AZ268</f>
        <v>4170852771920.7798</v>
      </c>
      <c r="AW268" s="61">
        <f>SUM(AX268:AY268)</f>
        <v>4170852771920.7798</v>
      </c>
      <c r="AX268" s="62">
        <v>4170852771920.7798</v>
      </c>
      <c r="AY268" s="11"/>
      <c r="AZ268" s="61">
        <f>SUM(BA268)</f>
        <v>0</v>
      </c>
      <c r="BA268" s="11"/>
      <c r="BB268" s="63">
        <f>E268-(AI268+AV268)</f>
        <v>0</v>
      </c>
    </row>
    <row r="269" spans="1:54" ht="45" x14ac:dyDescent="0.25">
      <c r="A269" s="58" t="s">
        <v>569</v>
      </c>
      <c r="B269" s="58" t="s">
        <v>570</v>
      </c>
      <c r="C269" s="59" t="s">
        <v>1152</v>
      </c>
      <c r="D269" s="59" t="s">
        <v>1200</v>
      </c>
      <c r="E269" s="60">
        <f>F269+O269+R269+Z269+AB269+AG269</f>
        <v>8668376601691.5498</v>
      </c>
      <c r="F269" s="61">
        <f>SUM(G269:N269)</f>
        <v>199981229283.29999</v>
      </c>
      <c r="G269" s="62">
        <v>36014770384.07</v>
      </c>
      <c r="H269" s="11"/>
      <c r="I269" s="62">
        <v>79831442160.360001</v>
      </c>
      <c r="J269" s="11"/>
      <c r="K269" s="11"/>
      <c r="L269" s="62">
        <v>184255719.68000001</v>
      </c>
      <c r="M269" s="62">
        <v>83950761019.190002</v>
      </c>
      <c r="N269" s="11"/>
      <c r="O269" s="61">
        <f>SUM(P269:Q269)</f>
        <v>356386493272.83002</v>
      </c>
      <c r="P269" s="11"/>
      <c r="Q269" s="62">
        <v>356386493272.83002</v>
      </c>
      <c r="R269" s="61">
        <f>SUM(S269:Y269)</f>
        <v>7951306330122.0996</v>
      </c>
      <c r="S269" s="62">
        <v>6175052553736.7207</v>
      </c>
      <c r="T269" s="62">
        <v>621608129369.01001</v>
      </c>
      <c r="U269" s="62">
        <v>1545075862177.3201</v>
      </c>
      <c r="V269" s="62">
        <v>3155301132407.6802</v>
      </c>
      <c r="W269" s="62">
        <v>50283820234.18</v>
      </c>
      <c r="X269" s="62">
        <v>36258269988.93</v>
      </c>
      <c r="Y269" s="62">
        <v>-3632273437791.7397</v>
      </c>
      <c r="Z269" s="61">
        <f>SUM(AA269)</f>
        <v>0</v>
      </c>
      <c r="AA269" s="11"/>
      <c r="AB269" s="61">
        <f>SUM(AC269:AF269)</f>
        <v>160702549013.32001</v>
      </c>
      <c r="AC269" s="11"/>
      <c r="AD269" s="62">
        <v>84249280185.279999</v>
      </c>
      <c r="AE269" s="62">
        <v>4655897282.25</v>
      </c>
      <c r="AF269" s="62">
        <v>71797371545.789993</v>
      </c>
      <c r="AG269" s="61">
        <f>SUM(AH269)</f>
        <v>0</v>
      </c>
      <c r="AH269" s="62"/>
      <c r="AI269" s="60">
        <f>AJ269+AQ269+AT269</f>
        <v>40696749995.239998</v>
      </c>
      <c r="AJ269" s="61">
        <f>SUM(AK269:AP269)</f>
        <v>40419638580.239998</v>
      </c>
      <c r="AK269" s="62">
        <v>2738100</v>
      </c>
      <c r="AL269" s="11"/>
      <c r="AM269" s="11"/>
      <c r="AN269" s="62">
        <v>5193731780.46</v>
      </c>
      <c r="AO269" s="62">
        <v>35223168699.779999</v>
      </c>
      <c r="AP269" s="11"/>
      <c r="AQ269" s="61">
        <f>SUM(AR269:AS269)</f>
        <v>277111415</v>
      </c>
      <c r="AR269" s="62">
        <v>257111415</v>
      </c>
      <c r="AS269" s="62">
        <v>20000000</v>
      </c>
      <c r="AT269" s="61">
        <f>SUM(AU269)</f>
        <v>0</v>
      </c>
      <c r="AU269" s="62"/>
      <c r="AV269" s="60">
        <f>AW269+AZ269</f>
        <v>8627679851696.3105</v>
      </c>
      <c r="AW269" s="61">
        <f>SUM(AX269:AY269)</f>
        <v>8627679851696.3105</v>
      </c>
      <c r="AX269" s="62">
        <v>8627679851696.3105</v>
      </c>
      <c r="AY269" s="11"/>
      <c r="AZ269" s="61">
        <f>SUM(BA269)</f>
        <v>0</v>
      </c>
      <c r="BA269" s="11"/>
      <c r="BB269" s="63">
        <f>E269-(AI269+AV269)</f>
        <v>0</v>
      </c>
    </row>
    <row r="270" spans="1:54" ht="45" x14ac:dyDescent="0.25">
      <c r="A270" s="58" t="s">
        <v>571</v>
      </c>
      <c r="B270" s="58" t="s">
        <v>572</v>
      </c>
      <c r="C270" s="59" t="s">
        <v>1152</v>
      </c>
      <c r="D270" s="59" t="s">
        <v>1200</v>
      </c>
      <c r="E270" s="60">
        <f>F270+O270+R270+Z270+AB270+AG270</f>
        <v>2161721111541.1799</v>
      </c>
      <c r="F270" s="61">
        <f>SUM(G270:N270)</f>
        <v>146866645670.91998</v>
      </c>
      <c r="G270" s="62">
        <v>57448314122.839996</v>
      </c>
      <c r="H270" s="11"/>
      <c r="I270" s="62">
        <v>44079579525.080002</v>
      </c>
      <c r="J270" s="11"/>
      <c r="K270" s="11"/>
      <c r="L270" s="11"/>
      <c r="M270" s="62">
        <v>45338752023</v>
      </c>
      <c r="N270" s="11"/>
      <c r="O270" s="61">
        <f>SUM(P270:Q270)</f>
        <v>106212673701.58</v>
      </c>
      <c r="P270" s="11"/>
      <c r="Q270" s="62">
        <v>106212673701.58</v>
      </c>
      <c r="R270" s="61">
        <f>SUM(S270:Y270)</f>
        <v>1873298581786.96</v>
      </c>
      <c r="S270" s="62">
        <v>542297584901.98999</v>
      </c>
      <c r="T270" s="62">
        <v>547337714728.65997</v>
      </c>
      <c r="U270" s="62">
        <v>678705176252.03003</v>
      </c>
      <c r="V270" s="62">
        <v>1451547931930.2</v>
      </c>
      <c r="W270" s="62">
        <v>70129061590</v>
      </c>
      <c r="X270" s="62">
        <v>18055158012.98</v>
      </c>
      <c r="Y270" s="62">
        <v>-1434774045628.8999</v>
      </c>
      <c r="Z270" s="61">
        <f>SUM(AA270)</f>
        <v>0</v>
      </c>
      <c r="AA270" s="11"/>
      <c r="AB270" s="61">
        <f>SUM(AC270:AF270)</f>
        <v>35343210381.720001</v>
      </c>
      <c r="AC270" s="11"/>
      <c r="AD270" s="11"/>
      <c r="AE270" s="62">
        <v>3766563633.9299998</v>
      </c>
      <c r="AF270" s="62">
        <v>31576646747.790001</v>
      </c>
      <c r="AG270" s="61">
        <f>SUM(AH270)</f>
        <v>0</v>
      </c>
      <c r="AH270" s="62"/>
      <c r="AI270" s="60">
        <f>AJ270+AQ270+AT270</f>
        <v>31538598351.850002</v>
      </c>
      <c r="AJ270" s="61">
        <f>SUM(AK270:AP270)</f>
        <v>13872243981.610001</v>
      </c>
      <c r="AK270" s="11"/>
      <c r="AL270" s="11"/>
      <c r="AM270" s="11"/>
      <c r="AN270" s="62">
        <v>253388294.11000001</v>
      </c>
      <c r="AO270" s="62">
        <v>13618855687.5</v>
      </c>
      <c r="AP270" s="11"/>
      <c r="AQ270" s="61">
        <f>SUM(AR270:AS270)</f>
        <v>17666354370.240002</v>
      </c>
      <c r="AR270" s="62">
        <v>17666354370.240002</v>
      </c>
      <c r="AS270" s="11"/>
      <c r="AT270" s="61">
        <f>SUM(AU270)</f>
        <v>0</v>
      </c>
      <c r="AU270" s="11"/>
      <c r="AV270" s="60">
        <f>AW270+AZ270</f>
        <v>2130182513189.3</v>
      </c>
      <c r="AW270" s="61">
        <f>SUM(AX270:AY270)</f>
        <v>2130182513189.3</v>
      </c>
      <c r="AX270" s="62">
        <v>2130182513189.3</v>
      </c>
      <c r="AY270" s="11"/>
      <c r="AZ270" s="61">
        <f>SUM(BA270)</f>
        <v>0</v>
      </c>
      <c r="BA270" s="11"/>
      <c r="BB270" s="63">
        <f>E270-(AI270+AV270)</f>
        <v>2.978515625E-2</v>
      </c>
    </row>
    <row r="271" spans="1:54" ht="30" x14ac:dyDescent="0.25">
      <c r="A271" s="58" t="s">
        <v>573</v>
      </c>
      <c r="B271" s="58" t="s">
        <v>574</v>
      </c>
      <c r="C271" s="59" t="s">
        <v>1150</v>
      </c>
      <c r="D271" s="59" t="s">
        <v>1200</v>
      </c>
      <c r="E271" s="60">
        <f>F271+O271+R271+Z271+AB271+AG271</f>
        <v>2008098900093.5503</v>
      </c>
      <c r="F271" s="61">
        <f>SUM(G271:N271)</f>
        <v>78958711530.039993</v>
      </c>
      <c r="G271" s="62">
        <v>25429038284.060001</v>
      </c>
      <c r="H271" s="11"/>
      <c r="I271" s="62">
        <v>21232855767.549999</v>
      </c>
      <c r="J271" s="11"/>
      <c r="K271" s="11"/>
      <c r="L271" s="62">
        <v>186080341.66999999</v>
      </c>
      <c r="M271" s="62">
        <v>32110737136.759998</v>
      </c>
      <c r="N271" s="11"/>
      <c r="O271" s="61">
        <f>SUM(P271:Q271)</f>
        <v>176392362237</v>
      </c>
      <c r="P271" s="11"/>
      <c r="Q271" s="62">
        <v>176392362237</v>
      </c>
      <c r="R271" s="61">
        <f>SUM(S271:Y271)</f>
        <v>1723224571578.2502</v>
      </c>
      <c r="S271" s="62">
        <v>202138669940.35999</v>
      </c>
      <c r="T271" s="62">
        <v>346443205395.42999</v>
      </c>
      <c r="U271" s="62">
        <v>839723878424.64001</v>
      </c>
      <c r="V271" s="62">
        <v>1362168076173.6001</v>
      </c>
      <c r="W271" s="62">
        <v>38253728622.150002</v>
      </c>
      <c r="X271" s="62">
        <v>22637756687.5</v>
      </c>
      <c r="Y271" s="62">
        <v>-1088140743665.4299</v>
      </c>
      <c r="Z271" s="61">
        <f>SUM(AA271)</f>
        <v>0</v>
      </c>
      <c r="AA271" s="11"/>
      <c r="AB271" s="61">
        <f>SUM(AC271:AF271)</f>
        <v>29523254748.259998</v>
      </c>
      <c r="AC271" s="11"/>
      <c r="AD271" s="11"/>
      <c r="AE271" s="62">
        <v>1342571000</v>
      </c>
      <c r="AF271" s="62">
        <v>28180683748.259998</v>
      </c>
      <c r="AG271" s="61">
        <f>SUM(AH271)</f>
        <v>0</v>
      </c>
      <c r="AH271" s="62"/>
      <c r="AI271" s="60">
        <f>AJ271+AQ271+AT271</f>
        <v>5829366043.3500004</v>
      </c>
      <c r="AJ271" s="61">
        <f>SUM(AK271:AP271)</f>
        <v>5829366043.3500004</v>
      </c>
      <c r="AK271" s="11"/>
      <c r="AL271" s="11"/>
      <c r="AM271" s="11"/>
      <c r="AN271" s="62">
        <v>299931217.35000002</v>
      </c>
      <c r="AO271" s="62">
        <v>5520499414</v>
      </c>
      <c r="AP271" s="62">
        <v>8935412</v>
      </c>
      <c r="AQ271" s="61">
        <f>SUM(AR271:AS271)</f>
        <v>0</v>
      </c>
      <c r="AR271" s="11"/>
      <c r="AS271" s="11"/>
      <c r="AT271" s="61">
        <f>SUM(AU271)</f>
        <v>0</v>
      </c>
      <c r="AU271" s="11"/>
      <c r="AV271" s="60">
        <f>AW271+AZ271</f>
        <v>2002269534050.2</v>
      </c>
      <c r="AW271" s="61">
        <f>SUM(AX271:AY271)</f>
        <v>2002269534050.2</v>
      </c>
      <c r="AX271" s="62">
        <v>2002269534050.2</v>
      </c>
      <c r="AY271" s="11"/>
      <c r="AZ271" s="61">
        <f>SUM(BA271)</f>
        <v>0</v>
      </c>
      <c r="BA271" s="11"/>
      <c r="BB271" s="63">
        <f>E271-(AI271+AV271)</f>
        <v>0</v>
      </c>
    </row>
    <row r="272" spans="1:54" ht="30" x14ac:dyDescent="0.25">
      <c r="A272" s="58" t="s">
        <v>575</v>
      </c>
      <c r="B272" s="58" t="s">
        <v>576</v>
      </c>
      <c r="C272" s="59" t="s">
        <v>1152</v>
      </c>
      <c r="D272" s="59" t="s">
        <v>1199</v>
      </c>
      <c r="E272" s="60">
        <f>F272+O272+R272+Z272+AB272+AG272</f>
        <v>2317748273499.8701</v>
      </c>
      <c r="F272" s="61">
        <f>SUM(G272:N272)</f>
        <v>45743645893.520004</v>
      </c>
      <c r="G272" s="62">
        <v>15539512402.130001</v>
      </c>
      <c r="H272" s="11"/>
      <c r="I272" s="62">
        <v>9505325309.7799988</v>
      </c>
      <c r="J272" s="11"/>
      <c r="K272" s="11"/>
      <c r="L272" s="62">
        <v>45332338.950000003</v>
      </c>
      <c r="M272" s="62">
        <v>20653475842.66</v>
      </c>
      <c r="N272" s="11"/>
      <c r="O272" s="61">
        <f>SUM(P272:Q272)</f>
        <v>18500000000</v>
      </c>
      <c r="P272" s="11"/>
      <c r="Q272" s="62">
        <v>18500000000</v>
      </c>
      <c r="R272" s="61">
        <f>SUM(S272:Y272)</f>
        <v>2055514667142.8799</v>
      </c>
      <c r="S272" s="62">
        <v>297062306686</v>
      </c>
      <c r="T272" s="62">
        <v>401622100756.77002</v>
      </c>
      <c r="U272" s="62">
        <v>849923799674.41003</v>
      </c>
      <c r="V272" s="62">
        <v>1451061779691.2</v>
      </c>
      <c r="W272" s="62">
        <v>47622316865</v>
      </c>
      <c r="X272" s="62">
        <v>92099965585</v>
      </c>
      <c r="Y272" s="62">
        <v>-1083877602115.4999</v>
      </c>
      <c r="Z272" s="61">
        <f>SUM(AA272)</f>
        <v>0</v>
      </c>
      <c r="AA272" s="11"/>
      <c r="AB272" s="61">
        <f>SUM(AC272:AF272)</f>
        <v>197989960463.47</v>
      </c>
      <c r="AC272" s="11"/>
      <c r="AD272" s="11"/>
      <c r="AE272" s="62">
        <v>2179421261.4099998</v>
      </c>
      <c r="AF272" s="62">
        <v>195810539202.06</v>
      </c>
      <c r="AG272" s="61">
        <f>SUM(AH272)</f>
        <v>0</v>
      </c>
      <c r="AH272" s="62"/>
      <c r="AI272" s="60">
        <f>AJ272+AQ272+AT272</f>
        <v>6444392101.5200005</v>
      </c>
      <c r="AJ272" s="61">
        <f>SUM(AK272:AP272)</f>
        <v>6444392101.5200005</v>
      </c>
      <c r="AK272" s="62">
        <v>1116116242</v>
      </c>
      <c r="AL272" s="11"/>
      <c r="AM272" s="11"/>
      <c r="AN272" s="62">
        <v>139790785.05000001</v>
      </c>
      <c r="AO272" s="11"/>
      <c r="AP272" s="62">
        <v>5188485074.4700003</v>
      </c>
      <c r="AQ272" s="61">
        <f>SUM(AR272:AS272)</f>
        <v>0</v>
      </c>
      <c r="AR272" s="11"/>
      <c r="AS272" s="11"/>
      <c r="AT272" s="61">
        <f>SUM(AU272)</f>
        <v>0</v>
      </c>
      <c r="AU272" s="11"/>
      <c r="AV272" s="60">
        <f>AW272+AZ272</f>
        <v>2311303881398.3999</v>
      </c>
      <c r="AW272" s="61">
        <f>SUM(AX272:AY272)</f>
        <v>2311303881398.3999</v>
      </c>
      <c r="AX272" s="62">
        <v>2311303881398.3999</v>
      </c>
      <c r="AY272" s="11"/>
      <c r="AZ272" s="61">
        <f>SUM(BA272)</f>
        <v>0</v>
      </c>
      <c r="BA272" s="11"/>
      <c r="BB272" s="63">
        <f>E272-(AI272+AV272)</f>
        <v>-4.98046875E-2</v>
      </c>
    </row>
    <row r="273" spans="1:54" ht="45" x14ac:dyDescent="0.25">
      <c r="A273" s="58" t="s">
        <v>577</v>
      </c>
      <c r="B273" s="58" t="s">
        <v>578</v>
      </c>
      <c r="C273" s="59" t="s">
        <v>1152</v>
      </c>
      <c r="D273" s="59" t="s">
        <v>1200</v>
      </c>
      <c r="E273" s="60">
        <f>F273+O273+R273+Z273+AB273+AG273</f>
        <v>1566530170845.4246</v>
      </c>
      <c r="F273" s="61">
        <f>SUM(G273:N273)</f>
        <v>64079432475.784706</v>
      </c>
      <c r="G273" s="62">
        <v>43870628464.764702</v>
      </c>
      <c r="H273" s="11"/>
      <c r="I273" s="62">
        <v>8451536404.8999996</v>
      </c>
      <c r="J273" s="11"/>
      <c r="K273" s="11"/>
      <c r="L273" s="62">
        <v>77248908.290000007</v>
      </c>
      <c r="M273" s="62">
        <v>11680018697.83</v>
      </c>
      <c r="N273" s="11"/>
      <c r="O273" s="61">
        <f>SUM(P273:Q273)</f>
        <v>18000000000</v>
      </c>
      <c r="P273" s="11"/>
      <c r="Q273" s="62">
        <v>18000000000</v>
      </c>
      <c r="R273" s="61">
        <f>SUM(S273:Y273)</f>
        <v>1424919556783.4399</v>
      </c>
      <c r="S273" s="62">
        <v>99947437964.800003</v>
      </c>
      <c r="T273" s="62">
        <v>258926610497.31</v>
      </c>
      <c r="U273" s="62">
        <v>561420907863.01001</v>
      </c>
      <c r="V273" s="62">
        <v>1103861024869.6001</v>
      </c>
      <c r="W273" s="62">
        <v>41120576695.650002</v>
      </c>
      <c r="X273" s="62">
        <v>13870174070.450001</v>
      </c>
      <c r="Y273" s="62">
        <v>-654227175177.38</v>
      </c>
      <c r="Z273" s="61">
        <f>SUM(AA273)</f>
        <v>0</v>
      </c>
      <c r="AA273" s="11"/>
      <c r="AB273" s="61">
        <f>SUM(AC273:AF273)</f>
        <v>59531181586.199997</v>
      </c>
      <c r="AC273" s="11"/>
      <c r="AD273" s="62">
        <v>3557428836.1999998</v>
      </c>
      <c r="AE273" s="62">
        <v>1179820929.9000001</v>
      </c>
      <c r="AF273" s="62">
        <v>54793931820.099998</v>
      </c>
      <c r="AG273" s="61">
        <f>SUM(AH273)</f>
        <v>0</v>
      </c>
      <c r="AH273" s="62"/>
      <c r="AI273" s="60">
        <f>AJ273+AQ273+AT273</f>
        <v>340917986.28470004</v>
      </c>
      <c r="AJ273" s="61">
        <f>SUM(AK273:AP273)</f>
        <v>340917986.28470004</v>
      </c>
      <c r="AK273" s="62">
        <v>141996583.00470001</v>
      </c>
      <c r="AL273" s="11"/>
      <c r="AM273" s="11"/>
      <c r="AN273" s="62">
        <v>105314052.28</v>
      </c>
      <c r="AO273" s="62">
        <v>93607351</v>
      </c>
      <c r="AP273" s="11"/>
      <c r="AQ273" s="61">
        <f>SUM(AR273:AS273)</f>
        <v>0</v>
      </c>
      <c r="AR273" s="11"/>
      <c r="AS273" s="11"/>
      <c r="AT273" s="61">
        <f>SUM(AU273)</f>
        <v>0</v>
      </c>
      <c r="AU273" s="11"/>
      <c r="AV273" s="60">
        <f>AW273+AZ273</f>
        <v>1566189252859.1001</v>
      </c>
      <c r="AW273" s="61">
        <f>SUM(AX273:AY273)</f>
        <v>1566189252859.1001</v>
      </c>
      <c r="AX273" s="62">
        <v>1566189252859.1001</v>
      </c>
      <c r="AY273" s="11"/>
      <c r="AZ273" s="61">
        <f>SUM(BA273)</f>
        <v>0</v>
      </c>
      <c r="BA273" s="11"/>
      <c r="BB273" s="63">
        <f>E273-(AI273+AV273)</f>
        <v>3.9794921875E-2</v>
      </c>
    </row>
    <row r="274" spans="1:54" ht="45" x14ac:dyDescent="0.25">
      <c r="A274" s="58" t="s">
        <v>579</v>
      </c>
      <c r="B274" s="58" t="s">
        <v>580</v>
      </c>
      <c r="C274" s="59" t="s">
        <v>1152</v>
      </c>
      <c r="D274" s="59" t="s">
        <v>1200</v>
      </c>
      <c r="E274" s="60">
        <f>F274+O274+R274+Z274+AB274+AG274</f>
        <v>2038217301583.5803</v>
      </c>
      <c r="F274" s="61">
        <f>SUM(G274:N274)</f>
        <v>137675616888.15015</v>
      </c>
      <c r="G274" s="62">
        <v>51728342334.720139</v>
      </c>
      <c r="H274" s="11"/>
      <c r="I274" s="62">
        <v>69073126724.180023</v>
      </c>
      <c r="J274" s="11"/>
      <c r="K274" s="11"/>
      <c r="L274" s="62">
        <v>1896186917.25</v>
      </c>
      <c r="M274" s="62">
        <v>14977960912</v>
      </c>
      <c r="N274" s="11"/>
      <c r="O274" s="61">
        <f>SUM(P274:Q274)</f>
        <v>58123078630</v>
      </c>
      <c r="P274" s="11"/>
      <c r="Q274" s="62">
        <v>58123078630</v>
      </c>
      <c r="R274" s="61">
        <f>SUM(S274:Y274)</f>
        <v>1775303230751.2102</v>
      </c>
      <c r="S274" s="62">
        <v>105471184427.60001</v>
      </c>
      <c r="T274" s="62">
        <v>328348960084.51996</v>
      </c>
      <c r="U274" s="62">
        <v>858085307625.70007</v>
      </c>
      <c r="V274" s="62">
        <v>1252352759359.97</v>
      </c>
      <c r="W274" s="62">
        <v>85540584571.990005</v>
      </c>
      <c r="X274" s="62">
        <v>3081610700</v>
      </c>
      <c r="Y274" s="62">
        <v>-857577176018.57007</v>
      </c>
      <c r="Z274" s="61">
        <f>SUM(AA274)</f>
        <v>0</v>
      </c>
      <c r="AA274" s="11"/>
      <c r="AB274" s="61">
        <f>SUM(AC274:AF274)</f>
        <v>67115375314.220009</v>
      </c>
      <c r="AC274" s="62">
        <v>116750080</v>
      </c>
      <c r="AD274" s="11"/>
      <c r="AE274" s="62">
        <v>1275423436.1000004</v>
      </c>
      <c r="AF274" s="62">
        <v>65723201798.12001</v>
      </c>
      <c r="AG274" s="61">
        <f>SUM(AH274)</f>
        <v>0</v>
      </c>
      <c r="AH274" s="62"/>
      <c r="AI274" s="60">
        <f>AJ274+AQ274+AT274</f>
        <v>2921844698.02</v>
      </c>
      <c r="AJ274" s="61">
        <f>SUM(AK274:AP274)</f>
        <v>2921844698.02</v>
      </c>
      <c r="AK274" s="62">
        <v>24330</v>
      </c>
      <c r="AL274" s="11"/>
      <c r="AM274" s="11"/>
      <c r="AN274" s="62">
        <v>835584806.01999998</v>
      </c>
      <c r="AO274" s="62">
        <v>2084308062</v>
      </c>
      <c r="AP274" s="62">
        <v>1927500</v>
      </c>
      <c r="AQ274" s="61">
        <f>SUM(AR274:AS274)</f>
        <v>0</v>
      </c>
      <c r="AR274" s="11"/>
      <c r="AS274" s="11"/>
      <c r="AT274" s="61">
        <f>SUM(AU274)</f>
        <v>0</v>
      </c>
      <c r="AU274" s="11"/>
      <c r="AV274" s="60">
        <f>AW274+AZ274</f>
        <v>0</v>
      </c>
      <c r="AW274" s="61">
        <f>SUM(AX274:AY274)</f>
        <v>0</v>
      </c>
      <c r="AX274" s="11"/>
      <c r="AY274" s="11"/>
      <c r="AZ274" s="61">
        <f>SUM(BA274)</f>
        <v>0</v>
      </c>
      <c r="BA274" s="11"/>
      <c r="BB274" s="63">
        <f>E274-(AI274+AV274)</f>
        <v>2035295456885.5603</v>
      </c>
    </row>
    <row r="275" spans="1:54" ht="60" x14ac:dyDescent="0.25">
      <c r="A275" s="58" t="s">
        <v>581</v>
      </c>
      <c r="B275" s="58" t="s">
        <v>1167</v>
      </c>
      <c r="C275" s="59" t="s">
        <v>1150</v>
      </c>
      <c r="D275" s="59" t="s">
        <v>1200</v>
      </c>
      <c r="E275" s="60">
        <f>F275+O275+R275+Z275+AB275+AG275</f>
        <v>11033816316776.891</v>
      </c>
      <c r="F275" s="61">
        <f>SUM(G275:N275)</f>
        <v>911615100626.65991</v>
      </c>
      <c r="G275" s="62">
        <v>346935976553.12097</v>
      </c>
      <c r="H275" s="11"/>
      <c r="I275" s="62">
        <v>40147574246</v>
      </c>
      <c r="J275" s="11"/>
      <c r="K275" s="11"/>
      <c r="L275" s="62">
        <v>401209837.16000003</v>
      </c>
      <c r="M275" s="62">
        <v>524130339990.37903</v>
      </c>
      <c r="N275" s="11"/>
      <c r="O275" s="61">
        <f>SUM(P275:Q275)</f>
        <v>740853312655.11121</v>
      </c>
      <c r="P275" s="11"/>
      <c r="Q275" s="62">
        <v>740853312655.11121</v>
      </c>
      <c r="R275" s="61">
        <f>SUM(S275:Y275)</f>
        <v>8839803503816.1758</v>
      </c>
      <c r="S275" s="62">
        <v>1942707809590.03</v>
      </c>
      <c r="T275" s="62">
        <v>1421474858048.8064</v>
      </c>
      <c r="U275" s="62">
        <v>2299087026371.561</v>
      </c>
      <c r="V275" s="62">
        <v>7278901471182.79</v>
      </c>
      <c r="W275" s="62">
        <v>167691287045.72</v>
      </c>
      <c r="X275" s="62">
        <v>353261624986.76001</v>
      </c>
      <c r="Y275" s="62">
        <v>-4623320573409.4932</v>
      </c>
      <c r="Z275" s="61">
        <f>SUM(AA275)</f>
        <v>0</v>
      </c>
      <c r="AA275" s="11"/>
      <c r="AB275" s="61">
        <f>SUM(AC275:AF275)</f>
        <v>541544399678.94403</v>
      </c>
      <c r="AC275" s="62">
        <v>556242713</v>
      </c>
      <c r="AD275" s="11"/>
      <c r="AE275" s="62">
        <v>56613606636.280006</v>
      </c>
      <c r="AF275" s="62">
        <v>484374550329.664</v>
      </c>
      <c r="AG275" s="61">
        <f>SUM(AH275)</f>
        <v>0</v>
      </c>
      <c r="AH275" s="62"/>
      <c r="AI275" s="60">
        <f>AJ275+AQ275+AT275</f>
        <v>317895513003.04999</v>
      </c>
      <c r="AJ275" s="61">
        <f>SUM(AK275:AP275)</f>
        <v>317895513003.04999</v>
      </c>
      <c r="AK275" s="62">
        <v>846162</v>
      </c>
      <c r="AL275" s="11"/>
      <c r="AM275" s="11"/>
      <c r="AN275" s="62">
        <v>67516800</v>
      </c>
      <c r="AO275" s="62">
        <v>317760447726.19</v>
      </c>
      <c r="AP275" s="62">
        <v>66702314.859999999</v>
      </c>
      <c r="AQ275" s="61">
        <f>SUM(AR275:AS275)</f>
        <v>0</v>
      </c>
      <c r="AR275" s="11"/>
      <c r="AS275" s="11"/>
      <c r="AT275" s="61">
        <f>SUM(AU275)</f>
        <v>0</v>
      </c>
      <c r="AU275" s="11"/>
      <c r="AV275" s="60">
        <f>AW275+AZ275</f>
        <v>10715920803773.848</v>
      </c>
      <c r="AW275" s="61">
        <f>SUM(AX275:AY275)</f>
        <v>10715920803773.848</v>
      </c>
      <c r="AX275" s="62">
        <v>10715920803773.848</v>
      </c>
      <c r="AY275" s="11"/>
      <c r="AZ275" s="61">
        <f>SUM(BA275)</f>
        <v>0</v>
      </c>
      <c r="BA275" s="11"/>
      <c r="BB275" s="63">
        <f>E275-(AI275+AV275)</f>
        <v>0</v>
      </c>
    </row>
    <row r="276" spans="1:54" ht="45" x14ac:dyDescent="0.25">
      <c r="A276" s="58" t="s">
        <v>582</v>
      </c>
      <c r="B276" s="58" t="s">
        <v>583</v>
      </c>
      <c r="C276" s="59" t="s">
        <v>1150</v>
      </c>
      <c r="D276" s="59" t="s">
        <v>1200</v>
      </c>
      <c r="E276" s="60">
        <f>F276+O276+R276+Z276+AB276+AG276</f>
        <v>1893202489265.74</v>
      </c>
      <c r="F276" s="61">
        <f>SUM(G276:N276)</f>
        <v>127268296285.41998</v>
      </c>
      <c r="G276" s="62">
        <v>84350176265.610001</v>
      </c>
      <c r="H276" s="11"/>
      <c r="I276" s="62">
        <v>36634335499.379997</v>
      </c>
      <c r="J276" s="11"/>
      <c r="K276" s="11"/>
      <c r="L276" s="11"/>
      <c r="M276" s="62">
        <v>6283784520.4300003</v>
      </c>
      <c r="N276" s="11"/>
      <c r="O276" s="61">
        <f>SUM(P276:Q276)</f>
        <v>73179900005</v>
      </c>
      <c r="P276" s="62">
        <v>39275750</v>
      </c>
      <c r="Q276" s="62">
        <v>73140624255</v>
      </c>
      <c r="R276" s="61">
        <f>SUM(S276:Y276)</f>
        <v>1651081440146.3901</v>
      </c>
      <c r="S276" s="62">
        <v>262157468170.48999</v>
      </c>
      <c r="T276" s="62">
        <v>240755919792.54999</v>
      </c>
      <c r="U276" s="62">
        <v>657386739575.30005</v>
      </c>
      <c r="V276" s="62">
        <v>1095673845280.3</v>
      </c>
      <c r="W276" s="62">
        <v>16129568851.23</v>
      </c>
      <c r="X276" s="62">
        <v>156523679826</v>
      </c>
      <c r="Y276" s="62">
        <v>-777545781349.47998</v>
      </c>
      <c r="Z276" s="61">
        <f>SUM(AA276)</f>
        <v>0</v>
      </c>
      <c r="AA276" s="11"/>
      <c r="AB276" s="61">
        <f>SUM(AC276:AF276)</f>
        <v>41672852828.93</v>
      </c>
      <c r="AC276" s="62">
        <v>576659456.51999998</v>
      </c>
      <c r="AD276" s="11"/>
      <c r="AE276" s="62">
        <v>2405818938.9699998</v>
      </c>
      <c r="AF276" s="62">
        <v>38690374433.440002</v>
      </c>
      <c r="AG276" s="61">
        <f>SUM(AH276)</f>
        <v>0</v>
      </c>
      <c r="AH276" s="62"/>
      <c r="AI276" s="60">
        <f>AJ276+AQ276+AT276</f>
        <v>66660691034</v>
      </c>
      <c r="AJ276" s="61">
        <f>SUM(AK276:AP276)</f>
        <v>21759691034</v>
      </c>
      <c r="AK276" s="11"/>
      <c r="AL276" s="11"/>
      <c r="AM276" s="11"/>
      <c r="AN276" s="62">
        <v>163234375</v>
      </c>
      <c r="AO276" s="62">
        <v>52197079</v>
      </c>
      <c r="AP276" s="62">
        <v>21544259580</v>
      </c>
      <c r="AQ276" s="61">
        <f>SUM(AR276:AS276)</f>
        <v>44901000000</v>
      </c>
      <c r="AR276" s="62">
        <v>44901000000</v>
      </c>
      <c r="AS276" s="11"/>
      <c r="AT276" s="61">
        <f>SUM(AU276)</f>
        <v>0</v>
      </c>
      <c r="AU276" s="11"/>
      <c r="AV276" s="60">
        <f>AW276+AZ276</f>
        <v>1690333769390.1001</v>
      </c>
      <c r="AW276" s="61">
        <f>SUM(AX276:AY276)</f>
        <v>1690333769390.1001</v>
      </c>
      <c r="AX276" s="62">
        <v>1690333769390.1001</v>
      </c>
      <c r="AY276" s="11"/>
      <c r="AZ276" s="61">
        <f>SUM(BA276)</f>
        <v>0</v>
      </c>
      <c r="BA276" s="11"/>
      <c r="BB276" s="63">
        <f>E276-(AI276+AV276)</f>
        <v>136208028841.63989</v>
      </c>
    </row>
    <row r="277" spans="1:54" ht="45" x14ac:dyDescent="0.25">
      <c r="A277" s="58" t="s">
        <v>584</v>
      </c>
      <c r="B277" s="58" t="s">
        <v>585</v>
      </c>
      <c r="C277" s="59" t="s">
        <v>1152</v>
      </c>
      <c r="D277" s="59" t="s">
        <v>1200</v>
      </c>
      <c r="E277" s="60">
        <f>F277+O277+R277+Z277+AB277+AG277</f>
        <v>3198155490302.5703</v>
      </c>
      <c r="F277" s="61">
        <f>SUM(G277:N277)</f>
        <v>295676453632.65997</v>
      </c>
      <c r="G277" s="62">
        <v>247669774024.59</v>
      </c>
      <c r="H277" s="11"/>
      <c r="I277" s="62">
        <v>26658465518.880001</v>
      </c>
      <c r="J277" s="11"/>
      <c r="K277" s="11"/>
      <c r="L277" s="62">
        <v>218520087</v>
      </c>
      <c r="M277" s="62">
        <v>21129694002.189999</v>
      </c>
      <c r="N277" s="11"/>
      <c r="O277" s="61">
        <f>SUM(P277:Q277)</f>
        <v>122234259704</v>
      </c>
      <c r="P277" s="11"/>
      <c r="Q277" s="62">
        <v>122234259704</v>
      </c>
      <c r="R277" s="61">
        <f>SUM(S277:Y277)</f>
        <v>2775041630745.29</v>
      </c>
      <c r="S277" s="62">
        <v>576342099533.40002</v>
      </c>
      <c r="T277" s="62">
        <v>537553188769.33002</v>
      </c>
      <c r="U277" s="62">
        <v>912958714681.53003</v>
      </c>
      <c r="V277" s="62">
        <v>1718640251933.3</v>
      </c>
      <c r="W277" s="62">
        <v>10996282174.959999</v>
      </c>
      <c r="X277" s="62">
        <v>343340438911.96997</v>
      </c>
      <c r="Y277" s="62">
        <v>-1324789345259.2</v>
      </c>
      <c r="Z277" s="61">
        <f>SUM(AA277)</f>
        <v>0</v>
      </c>
      <c r="AA277" s="11"/>
      <c r="AB277" s="61">
        <f>SUM(AC277:AF277)</f>
        <v>5203146220.6199999</v>
      </c>
      <c r="AC277" s="62">
        <v>390626069.62</v>
      </c>
      <c r="AD277" s="11"/>
      <c r="AE277" s="62">
        <v>573795697</v>
      </c>
      <c r="AF277" s="62">
        <v>4238724454</v>
      </c>
      <c r="AG277" s="61">
        <f>SUM(AH277)</f>
        <v>0</v>
      </c>
      <c r="AH277" s="62"/>
      <c r="AI277" s="60">
        <f>AJ277+AQ277+AT277</f>
        <v>18004277926</v>
      </c>
      <c r="AJ277" s="61">
        <f>SUM(AK277:AP277)</f>
        <v>18004277926</v>
      </c>
      <c r="AK277" s="11"/>
      <c r="AL277" s="11"/>
      <c r="AM277" s="11"/>
      <c r="AN277" s="11"/>
      <c r="AO277" s="62">
        <v>12656113426</v>
      </c>
      <c r="AP277" s="62">
        <v>5348164500</v>
      </c>
      <c r="AQ277" s="61">
        <f>SUM(AR277:AS277)</f>
        <v>0</v>
      </c>
      <c r="AR277" s="11"/>
      <c r="AS277" s="11"/>
      <c r="AT277" s="61">
        <f>SUM(AU277)</f>
        <v>0</v>
      </c>
      <c r="AU277" s="11"/>
      <c r="AV277" s="60">
        <f>AW277+AZ277</f>
        <v>3180151212376.6001</v>
      </c>
      <c r="AW277" s="61">
        <f>SUM(AX277:AY277)</f>
        <v>3180151212376.6001</v>
      </c>
      <c r="AX277" s="62">
        <v>3180151212376.6001</v>
      </c>
      <c r="AY277" s="11"/>
      <c r="AZ277" s="61">
        <f>SUM(BA277)</f>
        <v>0</v>
      </c>
      <c r="BA277" s="11"/>
      <c r="BB277" s="63">
        <f>E277-(AI277+AV277)</f>
        <v>-2.978515625E-2</v>
      </c>
    </row>
    <row r="278" spans="1:54" ht="30" x14ac:dyDescent="0.25">
      <c r="A278" s="58" t="s">
        <v>586</v>
      </c>
      <c r="B278" s="58" t="s">
        <v>587</v>
      </c>
      <c r="C278" s="59" t="s">
        <v>1152</v>
      </c>
      <c r="D278" s="59" t="s">
        <v>1199</v>
      </c>
      <c r="E278" s="60">
        <f>F278+O278+R278+Z278+AB278+AG278</f>
        <v>3720679636636.5693</v>
      </c>
      <c r="F278" s="61">
        <f>SUM(G278:N278)</f>
        <v>180950385761.79001</v>
      </c>
      <c r="G278" s="62">
        <v>81865741400.23999</v>
      </c>
      <c r="H278" s="11"/>
      <c r="I278" s="62">
        <v>84337346962.330002</v>
      </c>
      <c r="J278" s="11"/>
      <c r="K278" s="11"/>
      <c r="L278" s="62">
        <v>146589652.06</v>
      </c>
      <c r="M278" s="62">
        <v>14600707747.16</v>
      </c>
      <c r="N278" s="11"/>
      <c r="O278" s="61">
        <f>SUM(P278:Q278)</f>
        <v>109746827505</v>
      </c>
      <c r="P278" s="11"/>
      <c r="Q278" s="62">
        <v>109746827505</v>
      </c>
      <c r="R278" s="61">
        <f>SUM(S278:Y278)</f>
        <v>3403809600907.7695</v>
      </c>
      <c r="S278" s="62">
        <v>493010400778</v>
      </c>
      <c r="T278" s="62">
        <v>445181616233.21997</v>
      </c>
      <c r="U278" s="62">
        <v>1008670040510.53</v>
      </c>
      <c r="V278" s="62">
        <v>3393141975383.3701</v>
      </c>
      <c r="W278" s="62">
        <v>9044876835.5200005</v>
      </c>
      <c r="X278" s="62">
        <v>64478558615.839996</v>
      </c>
      <c r="Y278" s="62">
        <v>-2009717867448.71</v>
      </c>
      <c r="Z278" s="61">
        <f>SUM(AA278)</f>
        <v>0</v>
      </c>
      <c r="AA278" s="11"/>
      <c r="AB278" s="61">
        <f>SUM(AC278:AF278)</f>
        <v>26172822462.010002</v>
      </c>
      <c r="AC278" s="62">
        <v>4989928095.6700001</v>
      </c>
      <c r="AD278" s="11"/>
      <c r="AE278" s="62">
        <v>4611178295.6700001</v>
      </c>
      <c r="AF278" s="62">
        <v>16571716070.67</v>
      </c>
      <c r="AG278" s="61">
        <f>SUM(AH278)</f>
        <v>0</v>
      </c>
      <c r="AH278" s="62"/>
      <c r="AI278" s="60">
        <f>AJ278+AQ278+AT278</f>
        <v>84266745374.679993</v>
      </c>
      <c r="AJ278" s="61">
        <f>SUM(AK278:AP278)</f>
        <v>54123666260.589996</v>
      </c>
      <c r="AK278" s="62">
        <v>45445000</v>
      </c>
      <c r="AL278" s="11"/>
      <c r="AM278" s="62">
        <v>2516129032.2600002</v>
      </c>
      <c r="AN278" s="62">
        <v>100211933.33</v>
      </c>
      <c r="AO278" s="62">
        <v>33202799245</v>
      </c>
      <c r="AP278" s="62">
        <v>18259081050</v>
      </c>
      <c r="AQ278" s="61">
        <f>SUM(AR278:AS278)</f>
        <v>30143079114.09</v>
      </c>
      <c r="AR278" s="62">
        <v>30143079114.09</v>
      </c>
      <c r="AS278" s="11"/>
      <c r="AT278" s="61">
        <f>SUM(AU278)</f>
        <v>0</v>
      </c>
      <c r="AU278" s="11"/>
      <c r="AV278" s="60">
        <f>AW278+AZ278</f>
        <v>3636412891261.8901</v>
      </c>
      <c r="AW278" s="61">
        <f>SUM(AX278:AY278)</f>
        <v>3636412891261.8901</v>
      </c>
      <c r="AX278" s="62">
        <v>3636412891261.8901</v>
      </c>
      <c r="AY278" s="11"/>
      <c r="AZ278" s="61">
        <f>SUM(BA278)</f>
        <v>0</v>
      </c>
      <c r="BA278" s="11"/>
      <c r="BB278" s="63">
        <f>E278-(AI278+AV278)</f>
        <v>0</v>
      </c>
    </row>
    <row r="279" spans="1:54" ht="60" x14ac:dyDescent="0.25">
      <c r="A279" s="58" t="s">
        <v>588</v>
      </c>
      <c r="B279" s="58" t="s">
        <v>589</v>
      </c>
      <c r="C279" s="59" t="s">
        <v>1152</v>
      </c>
      <c r="D279" s="59" t="s">
        <v>1199</v>
      </c>
      <c r="E279" s="60">
        <f>F279+O279+R279+Z279+AB279+AG279</f>
        <v>3085962251752.5308</v>
      </c>
      <c r="F279" s="61">
        <f>SUM(G279:N279)</f>
        <v>256086685262.32999</v>
      </c>
      <c r="G279" s="62">
        <v>65376866116.57</v>
      </c>
      <c r="H279" s="11"/>
      <c r="I279" s="62">
        <v>139355906789.60999</v>
      </c>
      <c r="J279" s="11"/>
      <c r="K279" s="11"/>
      <c r="L279" s="62">
        <v>343830227.95999998</v>
      </c>
      <c r="M279" s="62">
        <v>51010082128.190002</v>
      </c>
      <c r="N279" s="11"/>
      <c r="O279" s="61">
        <f>SUM(P279:Q279)</f>
        <v>130253725029.41</v>
      </c>
      <c r="P279" s="62">
        <v>218705204</v>
      </c>
      <c r="Q279" s="62">
        <v>130035019825.41</v>
      </c>
      <c r="R279" s="61">
        <f>SUM(S279:Y279)</f>
        <v>2640463095273.231</v>
      </c>
      <c r="S279" s="62">
        <v>498396123964.07001</v>
      </c>
      <c r="T279" s="62">
        <v>607825996038.55005</v>
      </c>
      <c r="U279" s="62">
        <v>1087204097394.8</v>
      </c>
      <c r="V279" s="62">
        <v>2884524022534.1001</v>
      </c>
      <c r="W279" s="62">
        <v>42243910443.400002</v>
      </c>
      <c r="X279" s="62">
        <v>113172344563.91</v>
      </c>
      <c r="Y279" s="62">
        <v>-2592903399665.6001</v>
      </c>
      <c r="Z279" s="61">
        <f>SUM(AA279)</f>
        <v>0</v>
      </c>
      <c r="AA279" s="11"/>
      <c r="AB279" s="61">
        <f>SUM(AC279:AF279)</f>
        <v>59158746187.559998</v>
      </c>
      <c r="AC279" s="62">
        <v>175342231</v>
      </c>
      <c r="AD279" s="11"/>
      <c r="AE279" s="62">
        <v>11575243026</v>
      </c>
      <c r="AF279" s="62">
        <v>47408160930.559998</v>
      </c>
      <c r="AG279" s="61">
        <f>SUM(AH279)</f>
        <v>0</v>
      </c>
      <c r="AH279" s="62"/>
      <c r="AI279" s="60">
        <f>AJ279+AQ279+AT279</f>
        <v>147903816749.95001</v>
      </c>
      <c r="AJ279" s="61">
        <f>SUM(AK279:AP279)</f>
        <v>147903816749.95001</v>
      </c>
      <c r="AK279" s="11"/>
      <c r="AL279" s="11"/>
      <c r="AM279" s="11"/>
      <c r="AN279" s="62">
        <v>53626410.960000001</v>
      </c>
      <c r="AO279" s="62">
        <v>111850190338.99001</v>
      </c>
      <c r="AP279" s="62">
        <v>36000000000</v>
      </c>
      <c r="AQ279" s="61">
        <f>SUM(AR279:AS279)</f>
        <v>0</v>
      </c>
      <c r="AR279" s="11"/>
      <c r="AS279" s="11"/>
      <c r="AT279" s="61">
        <f>SUM(AU279)</f>
        <v>0</v>
      </c>
      <c r="AU279" s="11"/>
      <c r="AV279" s="60">
        <f>AW279+AZ279</f>
        <v>2938058435002.6099</v>
      </c>
      <c r="AW279" s="61">
        <f>SUM(AX279:AY279)</f>
        <v>2938058435002.6099</v>
      </c>
      <c r="AX279" s="62">
        <v>2938058435002.6099</v>
      </c>
      <c r="AY279" s="11"/>
      <c r="AZ279" s="61">
        <f>SUM(BA279)</f>
        <v>0</v>
      </c>
      <c r="BA279" s="11"/>
      <c r="BB279" s="63">
        <f>E279-(AI279+AV279)</f>
        <v>-2.9296875E-2</v>
      </c>
    </row>
    <row r="280" spans="1:54" ht="60" x14ac:dyDescent="0.25">
      <c r="A280" s="58" t="s">
        <v>590</v>
      </c>
      <c r="B280" s="58" t="s">
        <v>591</v>
      </c>
      <c r="C280" s="59" t="s">
        <v>1152</v>
      </c>
      <c r="D280" s="59" t="s">
        <v>1199</v>
      </c>
      <c r="E280" s="60">
        <f>F280+O280+R280+Z280+AB280+AG280</f>
        <v>3595229124122.3105</v>
      </c>
      <c r="F280" s="61">
        <f>SUM(G280:N280)</f>
        <v>220168021609.02002</v>
      </c>
      <c r="G280" s="62">
        <v>137315472485.97003</v>
      </c>
      <c r="H280" s="11"/>
      <c r="I280" s="62">
        <v>61606213285.44001</v>
      </c>
      <c r="J280" s="11"/>
      <c r="K280" s="11"/>
      <c r="L280" s="62">
        <v>31250004</v>
      </c>
      <c r="M280" s="62">
        <v>21215085833.610001</v>
      </c>
      <c r="N280" s="11"/>
      <c r="O280" s="61">
        <f>SUM(P280:Q280)</f>
        <v>127606672757.97</v>
      </c>
      <c r="P280" s="11"/>
      <c r="Q280" s="62">
        <v>127606672757.97</v>
      </c>
      <c r="R280" s="61">
        <f>SUM(S280:Y280)</f>
        <v>3196894985789.9902</v>
      </c>
      <c r="S280" s="62">
        <v>838415269079.56006</v>
      </c>
      <c r="T280" s="62">
        <v>577475132354.80994</v>
      </c>
      <c r="U280" s="62">
        <v>1634933425668.8298</v>
      </c>
      <c r="V280" s="62">
        <v>1744301648096.8799</v>
      </c>
      <c r="W280" s="62">
        <v>17811183658</v>
      </c>
      <c r="X280" s="62">
        <v>74574926948.540039</v>
      </c>
      <c r="Y280" s="62">
        <v>-1690616600016.6299</v>
      </c>
      <c r="Z280" s="61">
        <f>SUM(AA280)</f>
        <v>0</v>
      </c>
      <c r="AA280" s="11"/>
      <c r="AB280" s="61">
        <f>SUM(AC280:AF280)</f>
        <v>50559443965.330009</v>
      </c>
      <c r="AC280" s="11"/>
      <c r="AD280" s="11"/>
      <c r="AE280" s="62">
        <v>1178642516.3299999</v>
      </c>
      <c r="AF280" s="62">
        <v>49380801449.000008</v>
      </c>
      <c r="AG280" s="61">
        <f>SUM(AH280)</f>
        <v>0</v>
      </c>
      <c r="AH280" s="62"/>
      <c r="AI280" s="60">
        <f>AJ280+AQ280+AT280</f>
        <v>127105319705</v>
      </c>
      <c r="AJ280" s="61">
        <f>SUM(AK280:AP280)</f>
        <v>127105319705</v>
      </c>
      <c r="AK280" s="11"/>
      <c r="AL280" s="11"/>
      <c r="AM280" s="11"/>
      <c r="AN280" s="62">
        <v>3039640000</v>
      </c>
      <c r="AO280" s="62">
        <v>64267296247</v>
      </c>
      <c r="AP280" s="62">
        <v>59798383458</v>
      </c>
      <c r="AQ280" s="61">
        <f>SUM(AR280:AS280)</f>
        <v>0</v>
      </c>
      <c r="AR280" s="11"/>
      <c r="AS280" s="11"/>
      <c r="AT280" s="61">
        <f>SUM(AU280)</f>
        <v>0</v>
      </c>
      <c r="AU280" s="11"/>
      <c r="AV280" s="60">
        <f>AW280+AZ280</f>
        <v>0</v>
      </c>
      <c r="AW280" s="61">
        <f>SUM(AX280:AY280)</f>
        <v>0</v>
      </c>
      <c r="AX280" s="11"/>
      <c r="AY280" s="11"/>
      <c r="AZ280" s="61">
        <f>SUM(BA280)</f>
        <v>0</v>
      </c>
      <c r="BA280" s="11"/>
      <c r="BB280" s="63">
        <f>E280-(AI280+AV280)</f>
        <v>3468123804417.3105</v>
      </c>
    </row>
    <row r="281" spans="1:54" ht="45" x14ac:dyDescent="0.25">
      <c r="A281" s="58" t="s">
        <v>592</v>
      </c>
      <c r="B281" s="58" t="s">
        <v>593</v>
      </c>
      <c r="C281" s="59" t="s">
        <v>1150</v>
      </c>
      <c r="D281" s="59" t="s">
        <v>1199</v>
      </c>
      <c r="E281" s="60">
        <f>F281+O281+R281+Z281+AB281+AG281</f>
        <v>3685972557224.4907</v>
      </c>
      <c r="F281" s="61">
        <f>SUM(G281:N281)</f>
        <v>244373135208.24002</v>
      </c>
      <c r="G281" s="62">
        <v>123515983538.05</v>
      </c>
      <c r="H281" s="11"/>
      <c r="I281" s="62">
        <v>58825371036.900002</v>
      </c>
      <c r="J281" s="11"/>
      <c r="K281" s="11"/>
      <c r="L281" s="62">
        <v>200915855.25999999</v>
      </c>
      <c r="M281" s="62">
        <v>61830864778.029999</v>
      </c>
      <c r="N281" s="11"/>
      <c r="O281" s="61">
        <f>SUM(P281:Q281)</f>
        <v>57469821400.410004</v>
      </c>
      <c r="P281" s="11"/>
      <c r="Q281" s="62">
        <v>57469821400.410004</v>
      </c>
      <c r="R281" s="61">
        <f>SUM(S281:Y281)</f>
        <v>3273836770179.0308</v>
      </c>
      <c r="S281" s="62">
        <v>1404720600173</v>
      </c>
      <c r="T281" s="62">
        <v>397223810559.84003</v>
      </c>
      <c r="U281" s="62">
        <v>839655295385.02002</v>
      </c>
      <c r="V281" s="62">
        <v>1614028779852.7</v>
      </c>
      <c r="W281" s="62">
        <v>121390395742.07001</v>
      </c>
      <c r="X281" s="62">
        <v>258055200746</v>
      </c>
      <c r="Y281" s="62">
        <v>-1361237312279.6001</v>
      </c>
      <c r="Z281" s="61">
        <f>SUM(AA281)</f>
        <v>0</v>
      </c>
      <c r="AA281" s="11"/>
      <c r="AB281" s="61">
        <f>SUM(AC281:AF281)</f>
        <v>110292830436.81</v>
      </c>
      <c r="AC281" s="62">
        <v>19631129924.16</v>
      </c>
      <c r="AD281" s="62">
        <v>8574580000</v>
      </c>
      <c r="AE281" s="62">
        <v>2398061648</v>
      </c>
      <c r="AF281" s="62">
        <v>79689058864.649994</v>
      </c>
      <c r="AG281" s="61">
        <f>SUM(AH281)</f>
        <v>0</v>
      </c>
      <c r="AH281" s="62"/>
      <c r="AI281" s="60">
        <f>AJ281+AQ281+AT281</f>
        <v>15349518471.529999</v>
      </c>
      <c r="AJ281" s="61">
        <f>SUM(AK281:AP281)</f>
        <v>5665557004.8100004</v>
      </c>
      <c r="AK281" s="11"/>
      <c r="AL281" s="11"/>
      <c r="AM281" s="62">
        <v>1383423066.6600001</v>
      </c>
      <c r="AN281" s="62">
        <v>65697333.329999998</v>
      </c>
      <c r="AO281" s="62">
        <v>4215487027.8200002</v>
      </c>
      <c r="AP281" s="62">
        <v>949577</v>
      </c>
      <c r="AQ281" s="61">
        <f>SUM(AR281:AS281)</f>
        <v>9683961466.7199993</v>
      </c>
      <c r="AR281" s="62">
        <v>9683961466.7199993</v>
      </c>
      <c r="AS281" s="11"/>
      <c r="AT281" s="61">
        <f>SUM(AU281)</f>
        <v>0</v>
      </c>
      <c r="AU281" s="11"/>
      <c r="AV281" s="60">
        <f>AW281+AZ281</f>
        <v>3670623038752.8999</v>
      </c>
      <c r="AW281" s="61">
        <f>SUM(AX281:AY281)</f>
        <v>3670623038752.8999</v>
      </c>
      <c r="AX281" s="62">
        <v>3670623038752.8999</v>
      </c>
      <c r="AY281" s="11"/>
      <c r="AZ281" s="61">
        <f>SUM(BA281)</f>
        <v>0</v>
      </c>
      <c r="BA281" s="11"/>
      <c r="BB281" s="63">
        <f>E281-(AI281+AV281)</f>
        <v>6.103515625E-2</v>
      </c>
    </row>
    <row r="282" spans="1:54" ht="30" x14ac:dyDescent="0.25">
      <c r="A282" s="58" t="s">
        <v>594</v>
      </c>
      <c r="B282" s="58" t="s">
        <v>595</v>
      </c>
      <c r="C282" s="59" t="s">
        <v>1152</v>
      </c>
      <c r="D282" s="59" t="s">
        <v>1199</v>
      </c>
      <c r="E282" s="60">
        <f>F282+O282+R282+Z282+AB282+AG282</f>
        <v>3139298402168.3374</v>
      </c>
      <c r="F282" s="61">
        <f>SUM(G282:N282)</f>
        <v>218177290383.80249</v>
      </c>
      <c r="G282" s="62">
        <v>182256414754.83249</v>
      </c>
      <c r="H282" s="11"/>
      <c r="I282" s="62">
        <v>18693220274.059998</v>
      </c>
      <c r="J282" s="11"/>
      <c r="K282" s="11"/>
      <c r="L282" s="11"/>
      <c r="M282" s="62">
        <v>17227655354.91</v>
      </c>
      <c r="N282" s="11"/>
      <c r="O282" s="61">
        <f>SUM(P282:Q282)</f>
        <v>56635837791.190002</v>
      </c>
      <c r="P282" s="62">
        <v>402109620</v>
      </c>
      <c r="Q282" s="62">
        <v>56233728171.190002</v>
      </c>
      <c r="R282" s="61">
        <f>SUM(S282:Y282)</f>
        <v>2698177064680.2549</v>
      </c>
      <c r="S282" s="62">
        <v>653448682311.5</v>
      </c>
      <c r="T282" s="62">
        <v>421585927851.12</v>
      </c>
      <c r="U282" s="62">
        <v>898486567040.44995</v>
      </c>
      <c r="V282" s="62">
        <v>2408266685613.0352</v>
      </c>
      <c r="W282" s="62">
        <v>190825463634.14999</v>
      </c>
      <c r="X282" s="62">
        <v>17231064304.110001</v>
      </c>
      <c r="Y282" s="62">
        <v>-1891667326074.1101</v>
      </c>
      <c r="Z282" s="61">
        <f>SUM(AA282)</f>
        <v>0</v>
      </c>
      <c r="AA282" s="11"/>
      <c r="AB282" s="61">
        <f>SUM(AC282:AF282)</f>
        <v>166308209313.09003</v>
      </c>
      <c r="AC282" s="62">
        <v>707380077</v>
      </c>
      <c r="AD282" s="11"/>
      <c r="AE282" s="62">
        <v>3651645447.8600001</v>
      </c>
      <c r="AF282" s="62">
        <v>161949183788.23001</v>
      </c>
      <c r="AG282" s="61">
        <f>SUM(AH282)</f>
        <v>0</v>
      </c>
      <c r="AH282" s="62"/>
      <c r="AI282" s="60">
        <f>AJ282+AQ282+AT282</f>
        <v>9313680571.4200001</v>
      </c>
      <c r="AJ282" s="61">
        <f>SUM(AK282:AP282)</f>
        <v>9313680571.4200001</v>
      </c>
      <c r="AK282" s="11"/>
      <c r="AL282" s="11"/>
      <c r="AM282" s="11"/>
      <c r="AN282" s="11"/>
      <c r="AO282" s="62">
        <v>9313680571.4200001</v>
      </c>
      <c r="AP282" s="11"/>
      <c r="AQ282" s="61">
        <f>SUM(AR282:AS282)</f>
        <v>0</v>
      </c>
      <c r="AR282" s="11"/>
      <c r="AS282" s="11"/>
      <c r="AT282" s="61">
        <f>SUM(AU282)</f>
        <v>0</v>
      </c>
      <c r="AU282" s="11"/>
      <c r="AV282" s="60">
        <f>AW282+AZ282</f>
        <v>3129984721596.9175</v>
      </c>
      <c r="AW282" s="61">
        <f>SUM(AX282:AY282)</f>
        <v>3129984721596.9175</v>
      </c>
      <c r="AX282" s="62">
        <v>3129984721596.9175</v>
      </c>
      <c r="AY282" s="11"/>
      <c r="AZ282" s="61">
        <f>SUM(BA282)</f>
        <v>0</v>
      </c>
      <c r="BA282" s="11"/>
      <c r="BB282" s="63">
        <f>E282-(AI282+AV282)</f>
        <v>0</v>
      </c>
    </row>
    <row r="283" spans="1:54" ht="30" x14ac:dyDescent="0.25">
      <c r="A283" s="58" t="s">
        <v>596</v>
      </c>
      <c r="B283" s="58" t="s">
        <v>597</v>
      </c>
      <c r="C283" s="59" t="s">
        <v>1152</v>
      </c>
      <c r="D283" s="59" t="s">
        <v>1199</v>
      </c>
      <c r="E283" s="60">
        <f>F283+O283+R283+Z283+AB283+AG283</f>
        <v>3284801870451.5488</v>
      </c>
      <c r="F283" s="61">
        <f>SUM(G283:N283)</f>
        <v>222133899652.13004</v>
      </c>
      <c r="G283" s="62">
        <v>160969643832.24002</v>
      </c>
      <c r="H283" s="11"/>
      <c r="I283" s="62">
        <v>18688614609.59</v>
      </c>
      <c r="J283" s="11"/>
      <c r="K283" s="11"/>
      <c r="L283" s="62">
        <v>174170900.97999999</v>
      </c>
      <c r="M283" s="62">
        <v>42301470309.32</v>
      </c>
      <c r="N283" s="11"/>
      <c r="O283" s="61">
        <f>SUM(P283:Q283)</f>
        <v>56753601166</v>
      </c>
      <c r="P283" s="11"/>
      <c r="Q283" s="62">
        <v>56753601166</v>
      </c>
      <c r="R283" s="61">
        <f>SUM(S283:Y283)</f>
        <v>2913408034254.2788</v>
      </c>
      <c r="S283" s="62">
        <v>202900896336.26001</v>
      </c>
      <c r="T283" s="62">
        <v>443189233606.33002</v>
      </c>
      <c r="U283" s="62">
        <v>908330545391.29004</v>
      </c>
      <c r="V283" s="62">
        <v>2951864230126.2998</v>
      </c>
      <c r="W283" s="62">
        <v>38567609829.019997</v>
      </c>
      <c r="X283" s="62">
        <v>96717167256.679993</v>
      </c>
      <c r="Y283" s="62">
        <v>-1728161648291.6001</v>
      </c>
      <c r="Z283" s="61">
        <f>SUM(AA283)</f>
        <v>0</v>
      </c>
      <c r="AA283" s="11"/>
      <c r="AB283" s="61">
        <f>SUM(AC283:AF283)</f>
        <v>92506335379.139999</v>
      </c>
      <c r="AC283" s="62">
        <v>52606378446.040001</v>
      </c>
      <c r="AD283" s="11"/>
      <c r="AE283" s="62">
        <v>7467432816.4099998</v>
      </c>
      <c r="AF283" s="62">
        <v>32432524116.689999</v>
      </c>
      <c r="AG283" s="61">
        <f>SUM(AH283)</f>
        <v>0</v>
      </c>
      <c r="AH283" s="62"/>
      <c r="AI283" s="60">
        <f>AJ283+AQ283+AT283</f>
        <v>4529380776.8800001</v>
      </c>
      <c r="AJ283" s="61">
        <f>SUM(AK283:AP283)</f>
        <v>4529380776.8800001</v>
      </c>
      <c r="AK283" s="11"/>
      <c r="AL283" s="11"/>
      <c r="AM283" s="11"/>
      <c r="AN283" s="62">
        <v>7007954.04</v>
      </c>
      <c r="AO283" s="62">
        <v>4522372822.8400002</v>
      </c>
      <c r="AP283" s="11"/>
      <c r="AQ283" s="61">
        <f>SUM(AR283:AS283)</f>
        <v>0</v>
      </c>
      <c r="AR283" s="11"/>
      <c r="AS283" s="11"/>
      <c r="AT283" s="61">
        <f>SUM(AU283)</f>
        <v>0</v>
      </c>
      <c r="AU283" s="11"/>
      <c r="AV283" s="60">
        <f>AW283+AZ283</f>
        <v>3280272489674.6001</v>
      </c>
      <c r="AW283" s="61">
        <f>SUM(AX283:AY283)</f>
        <v>3280272489674.6001</v>
      </c>
      <c r="AX283" s="62">
        <v>3280272489674.6001</v>
      </c>
      <c r="AY283" s="11"/>
      <c r="AZ283" s="61">
        <f>SUM(BA283)</f>
        <v>0</v>
      </c>
      <c r="BA283" s="11"/>
      <c r="BB283" s="63">
        <f>E283-(AI283+AV283)</f>
        <v>6.884765625E-2</v>
      </c>
    </row>
    <row r="284" spans="1:54" ht="45" x14ac:dyDescent="0.25">
      <c r="A284" s="58" t="s">
        <v>598</v>
      </c>
      <c r="B284" s="58" t="s">
        <v>599</v>
      </c>
      <c r="C284" s="59" t="s">
        <v>1152</v>
      </c>
      <c r="D284" s="59" t="s">
        <v>1199</v>
      </c>
      <c r="E284" s="60">
        <f>F284+O284+R284+Z284+AB284+AG284</f>
        <v>2120510846835.3135</v>
      </c>
      <c r="F284" s="61">
        <f>SUM(G284:N284)</f>
        <v>97695219816.092987</v>
      </c>
      <c r="G284" s="62">
        <v>73111665285.229996</v>
      </c>
      <c r="H284" s="11"/>
      <c r="I284" s="62">
        <v>11780839556.030001</v>
      </c>
      <c r="J284" s="11"/>
      <c r="K284" s="11"/>
      <c r="L284" s="11"/>
      <c r="M284" s="62">
        <v>12802714974.833</v>
      </c>
      <c r="N284" s="11"/>
      <c r="O284" s="61">
        <f>SUM(P284:Q284)</f>
        <v>101667415366.53999</v>
      </c>
      <c r="P284" s="11"/>
      <c r="Q284" s="62">
        <v>101667415366.53999</v>
      </c>
      <c r="R284" s="61">
        <f>SUM(S284:Y284)</f>
        <v>1846812563137.5803</v>
      </c>
      <c r="S284" s="62">
        <v>76582250344.699997</v>
      </c>
      <c r="T284" s="62">
        <v>313405413536.34998</v>
      </c>
      <c r="U284" s="62">
        <v>763980046625.96997</v>
      </c>
      <c r="V284" s="62">
        <v>2027536897640.21</v>
      </c>
      <c r="W284" s="62">
        <v>44348956025.580002</v>
      </c>
      <c r="X284" s="62">
        <v>80203072464.449997</v>
      </c>
      <c r="Y284" s="62">
        <v>-1459244073499.6799</v>
      </c>
      <c r="Z284" s="61">
        <f>SUM(AA284)</f>
        <v>6220383188</v>
      </c>
      <c r="AA284" s="62">
        <v>6220383188</v>
      </c>
      <c r="AB284" s="61">
        <f>SUM(AC284:AF284)</f>
        <v>68115265327.099998</v>
      </c>
      <c r="AC284" s="62">
        <v>5431810073</v>
      </c>
      <c r="AD284" s="62">
        <v>12274040000</v>
      </c>
      <c r="AE284" s="62">
        <v>197206740.11000001</v>
      </c>
      <c r="AF284" s="62">
        <v>50212208513.989998</v>
      </c>
      <c r="AG284" s="61">
        <f>SUM(AH284)</f>
        <v>0</v>
      </c>
      <c r="AH284" s="62"/>
      <c r="AI284" s="60">
        <f>AJ284+AQ284+AT284</f>
        <v>1608136188.4499998</v>
      </c>
      <c r="AJ284" s="61">
        <f>SUM(AK284:AP284)</f>
        <v>1608136188.4499998</v>
      </c>
      <c r="AK284" s="62">
        <v>59825678.090000004</v>
      </c>
      <c r="AL284" s="11"/>
      <c r="AM284" s="11"/>
      <c r="AN284" s="62">
        <v>1160325</v>
      </c>
      <c r="AO284" s="62">
        <v>1196451299.3599999</v>
      </c>
      <c r="AP284" s="62">
        <v>350698886</v>
      </c>
      <c r="AQ284" s="61">
        <f>SUM(AR284:AS284)</f>
        <v>0</v>
      </c>
      <c r="AR284" s="11"/>
      <c r="AS284" s="11"/>
      <c r="AT284" s="61">
        <f>SUM(AU284)</f>
        <v>0</v>
      </c>
      <c r="AU284" s="11"/>
      <c r="AV284" s="60">
        <f>AW284+AZ284</f>
        <v>2118902710646.8601</v>
      </c>
      <c r="AW284" s="61">
        <f>SUM(AX284:AY284)</f>
        <v>2118902710646.8601</v>
      </c>
      <c r="AX284" s="62">
        <v>2118902710646.8601</v>
      </c>
      <c r="AY284" s="11"/>
      <c r="AZ284" s="61">
        <f>SUM(BA284)</f>
        <v>0</v>
      </c>
      <c r="BA284" s="11"/>
      <c r="BB284" s="63">
        <f>E284-(AI284+AV284)</f>
        <v>3.41796875E-3</v>
      </c>
    </row>
    <row r="285" spans="1:54" ht="45" x14ac:dyDescent="0.25">
      <c r="A285" s="58" t="s">
        <v>600</v>
      </c>
      <c r="B285" s="58" t="s">
        <v>601</v>
      </c>
      <c r="C285" s="59" t="s">
        <v>1152</v>
      </c>
      <c r="D285" s="59" t="s">
        <v>1199</v>
      </c>
      <c r="E285" s="60">
        <f>F285+O285+R285+Z285+AB285+AG285</f>
        <v>1723709912252.3706</v>
      </c>
      <c r="F285" s="61">
        <f>SUM(G285:N285)</f>
        <v>185655169753.76999</v>
      </c>
      <c r="G285" s="62">
        <v>116464747284.13</v>
      </c>
      <c r="H285" s="11"/>
      <c r="I285" s="62">
        <v>20989924534.959999</v>
      </c>
      <c r="J285" s="11"/>
      <c r="K285" s="11"/>
      <c r="L285" s="62">
        <v>322932904</v>
      </c>
      <c r="M285" s="62">
        <v>47877565030.68</v>
      </c>
      <c r="N285" s="11"/>
      <c r="O285" s="61">
        <f>SUM(P285:Q285)</f>
        <v>79322189348.919998</v>
      </c>
      <c r="P285" s="62">
        <v>423000000</v>
      </c>
      <c r="Q285" s="62">
        <v>78899189348.919998</v>
      </c>
      <c r="R285" s="61">
        <f>SUM(S285:Y285)</f>
        <v>1388750185947.3706</v>
      </c>
      <c r="S285" s="62">
        <v>272275543416</v>
      </c>
      <c r="T285" s="62">
        <v>366369170806.60999</v>
      </c>
      <c r="U285" s="62">
        <v>813756146119.41003</v>
      </c>
      <c r="V285" s="62">
        <v>1524177915187.8401</v>
      </c>
      <c r="W285" s="62">
        <v>37385952406.239998</v>
      </c>
      <c r="X285" s="62">
        <v>49076208098</v>
      </c>
      <c r="Y285" s="62">
        <v>-1674290750086.73</v>
      </c>
      <c r="Z285" s="61">
        <f>SUM(AA285)</f>
        <v>0</v>
      </c>
      <c r="AA285" s="11"/>
      <c r="AB285" s="61">
        <f>SUM(AC285:AF285)</f>
        <v>69982367202.309998</v>
      </c>
      <c r="AC285" s="62">
        <v>17781310068.700001</v>
      </c>
      <c r="AD285" s="11"/>
      <c r="AE285" s="62">
        <v>2306671868</v>
      </c>
      <c r="AF285" s="62">
        <v>49894385265.610001</v>
      </c>
      <c r="AG285" s="61">
        <f>SUM(AH285)</f>
        <v>0</v>
      </c>
      <c r="AH285" s="62"/>
      <c r="AI285" s="60">
        <f>AJ285+AQ285+AT285</f>
        <v>8144606328.4200001</v>
      </c>
      <c r="AJ285" s="61">
        <f>SUM(AK285:AP285)</f>
        <v>8144606328.4200001</v>
      </c>
      <c r="AK285" s="11"/>
      <c r="AL285" s="11"/>
      <c r="AM285" s="11"/>
      <c r="AN285" s="62">
        <v>154477135</v>
      </c>
      <c r="AO285" s="62">
        <v>7988721890.4200001</v>
      </c>
      <c r="AP285" s="62">
        <v>1407303</v>
      </c>
      <c r="AQ285" s="61">
        <f>SUM(AR285:AS285)</f>
        <v>0</v>
      </c>
      <c r="AR285" s="11"/>
      <c r="AS285" s="11"/>
      <c r="AT285" s="61">
        <f>SUM(AU285)</f>
        <v>0</v>
      </c>
      <c r="AU285" s="11"/>
      <c r="AV285" s="60">
        <f>AW285+AZ285</f>
        <v>1715565305923.95</v>
      </c>
      <c r="AW285" s="61">
        <f>SUM(AX285:AY285)</f>
        <v>1715565305923.95</v>
      </c>
      <c r="AX285" s="62">
        <v>1715565305923.95</v>
      </c>
      <c r="AY285" s="11"/>
      <c r="AZ285" s="61">
        <f>SUM(BA285)</f>
        <v>0</v>
      </c>
      <c r="BA285" s="11"/>
      <c r="BB285" s="63">
        <f>E285-(AI285+AV285)</f>
        <v>0</v>
      </c>
    </row>
    <row r="286" spans="1:54" ht="45" x14ac:dyDescent="0.25">
      <c r="A286" s="58" t="s">
        <v>602</v>
      </c>
      <c r="B286" s="58" t="s">
        <v>603</v>
      </c>
      <c r="C286" s="59" t="s">
        <v>1152</v>
      </c>
      <c r="D286" s="59" t="s">
        <v>1199</v>
      </c>
      <c r="E286" s="60">
        <f>F286+O286+R286+Z286+AB286+AG286</f>
        <v>2008802346843.3447</v>
      </c>
      <c r="F286" s="61">
        <f>SUM(G286:N286)</f>
        <v>146474072296.02002</v>
      </c>
      <c r="G286" s="62">
        <v>75048781388.279999</v>
      </c>
      <c r="H286" s="11"/>
      <c r="I286" s="62">
        <v>36810830374.040001</v>
      </c>
      <c r="J286" s="11"/>
      <c r="K286" s="11"/>
      <c r="L286" s="11"/>
      <c r="M286" s="62">
        <v>34614460533.699997</v>
      </c>
      <c r="N286" s="11"/>
      <c r="O286" s="61">
        <f>SUM(P286:Q286)</f>
        <v>80282221261.729996</v>
      </c>
      <c r="P286" s="11"/>
      <c r="Q286" s="62">
        <v>80282221261.729996</v>
      </c>
      <c r="R286" s="61">
        <f>SUM(S286:Y286)</f>
        <v>1750223629651.5474</v>
      </c>
      <c r="S286" s="62">
        <v>423042227543</v>
      </c>
      <c r="T286" s="62">
        <v>330705316116.44</v>
      </c>
      <c r="U286" s="62">
        <v>793725283483.77002</v>
      </c>
      <c r="V286" s="62">
        <v>1831477316679.6599</v>
      </c>
      <c r="W286" s="62">
        <v>34540004178.867104</v>
      </c>
      <c r="X286" s="62">
        <v>18598993787</v>
      </c>
      <c r="Y286" s="62">
        <v>-1681865512137.1899</v>
      </c>
      <c r="Z286" s="61">
        <f>SUM(AA286)</f>
        <v>0</v>
      </c>
      <c r="AA286" s="11"/>
      <c r="AB286" s="61">
        <f>SUM(AC286:AF286)</f>
        <v>31822423634.047401</v>
      </c>
      <c r="AC286" s="62">
        <v>9931450</v>
      </c>
      <c r="AD286" s="11"/>
      <c r="AE286" s="62">
        <v>3105957235.0474</v>
      </c>
      <c r="AF286" s="62">
        <v>28706534949</v>
      </c>
      <c r="AG286" s="61">
        <f>SUM(AH286)</f>
        <v>0</v>
      </c>
      <c r="AH286" s="62"/>
      <c r="AI286" s="60">
        <f>AJ286+AQ286+AT286</f>
        <v>3215764363</v>
      </c>
      <c r="AJ286" s="61">
        <f>SUM(AK286:AP286)</f>
        <v>3215764363</v>
      </c>
      <c r="AK286" s="11"/>
      <c r="AL286" s="11"/>
      <c r="AM286" s="11"/>
      <c r="AN286" s="62">
        <v>304175532</v>
      </c>
      <c r="AO286" s="62">
        <v>878487431</v>
      </c>
      <c r="AP286" s="62">
        <v>2033101400</v>
      </c>
      <c r="AQ286" s="61">
        <f>SUM(AR286:AS286)</f>
        <v>0</v>
      </c>
      <c r="AR286" s="11"/>
      <c r="AS286" s="11"/>
      <c r="AT286" s="61">
        <f>SUM(AU286)</f>
        <v>0</v>
      </c>
      <c r="AU286" s="11"/>
      <c r="AV286" s="60">
        <f>AW286+AZ286</f>
        <v>2005586582480.3401</v>
      </c>
      <c r="AW286" s="61">
        <f>SUM(AX286:AY286)</f>
        <v>2005586582480.3401</v>
      </c>
      <c r="AX286" s="62">
        <v>2005586582480.3401</v>
      </c>
      <c r="AY286" s="11"/>
      <c r="AZ286" s="61">
        <f>SUM(BA286)</f>
        <v>0</v>
      </c>
      <c r="BA286" s="11"/>
      <c r="BB286" s="63">
        <f>E286-(AI286+AV286)</f>
        <v>4.638671875E-3</v>
      </c>
    </row>
    <row r="287" spans="1:54" ht="45" x14ac:dyDescent="0.25">
      <c r="A287" s="58" t="s">
        <v>604</v>
      </c>
      <c r="B287" s="58" t="s">
        <v>605</v>
      </c>
      <c r="C287" s="59" t="s">
        <v>1150</v>
      </c>
      <c r="D287" s="59" t="s">
        <v>1200</v>
      </c>
      <c r="E287" s="60">
        <f>F287+O287+R287+Z287+AB287+AG287</f>
        <v>2066263858302.6758</v>
      </c>
      <c r="F287" s="61">
        <f>SUM(G287:N287)</f>
        <v>152528444553.66602</v>
      </c>
      <c r="G287" s="62">
        <v>72326328811.596008</v>
      </c>
      <c r="H287" s="11"/>
      <c r="I287" s="62">
        <v>15635840379.59</v>
      </c>
      <c r="J287" s="11"/>
      <c r="K287" s="11"/>
      <c r="L287" s="62">
        <v>91562707</v>
      </c>
      <c r="M287" s="62">
        <v>64474712655.480003</v>
      </c>
      <c r="N287" s="11"/>
      <c r="O287" s="61">
        <f>SUM(P287:Q287)</f>
        <v>44286916237.209999</v>
      </c>
      <c r="P287" s="11"/>
      <c r="Q287" s="62">
        <v>44286916237.209999</v>
      </c>
      <c r="R287" s="61">
        <f>SUM(S287:Y287)</f>
        <v>1852983121527.0898</v>
      </c>
      <c r="S287" s="62">
        <v>114427522142.58</v>
      </c>
      <c r="T287" s="62">
        <v>321461186733.60999</v>
      </c>
      <c r="U287" s="62">
        <v>1010728665380.3</v>
      </c>
      <c r="V287" s="62">
        <v>2636032038009.3999</v>
      </c>
      <c r="W287" s="62">
        <v>31274002057</v>
      </c>
      <c r="X287" s="62">
        <v>16296827591</v>
      </c>
      <c r="Y287" s="62">
        <v>-2277237120386.7998</v>
      </c>
      <c r="Z287" s="61">
        <f>SUM(AA287)</f>
        <v>0</v>
      </c>
      <c r="AA287" s="11"/>
      <c r="AB287" s="61">
        <f>SUM(AC287:AF287)</f>
        <v>16465375984.709999</v>
      </c>
      <c r="AC287" s="62">
        <v>106477700</v>
      </c>
      <c r="AD287" s="11"/>
      <c r="AE287" s="62">
        <v>391584500</v>
      </c>
      <c r="AF287" s="62">
        <v>15967313784.709999</v>
      </c>
      <c r="AG287" s="61">
        <f>SUM(AH287)</f>
        <v>0</v>
      </c>
      <c r="AH287" s="62"/>
      <c r="AI287" s="60">
        <f>AJ287+AQ287+AT287</f>
        <v>9506948941.9999008</v>
      </c>
      <c r="AJ287" s="61">
        <f>SUM(AK287:AP287)</f>
        <v>9506948941.9999008</v>
      </c>
      <c r="AK287" s="11"/>
      <c r="AL287" s="11"/>
      <c r="AM287" s="11"/>
      <c r="AN287" s="11"/>
      <c r="AO287" s="62">
        <v>9065986178.9999008</v>
      </c>
      <c r="AP287" s="62">
        <v>440962763</v>
      </c>
      <c r="AQ287" s="61">
        <f>SUM(AR287:AS287)</f>
        <v>0</v>
      </c>
      <c r="AR287" s="11"/>
      <c r="AS287" s="11"/>
      <c r="AT287" s="61">
        <f>SUM(AU287)</f>
        <v>0</v>
      </c>
      <c r="AU287" s="11"/>
      <c r="AV287" s="60">
        <f>AW287+AZ287</f>
        <v>2056756909360.7</v>
      </c>
      <c r="AW287" s="61">
        <f>SUM(AX287:AY287)</f>
        <v>2056756909360.7</v>
      </c>
      <c r="AX287" s="62">
        <v>2056756909360.7</v>
      </c>
      <c r="AY287" s="11"/>
      <c r="AZ287" s="61">
        <f>SUM(BA287)</f>
        <v>0</v>
      </c>
      <c r="BA287" s="11"/>
      <c r="BB287" s="63">
        <f>E287-(AI287+AV287)</f>
        <v>-2.4169921875E-2</v>
      </c>
    </row>
    <row r="288" spans="1:54" ht="45" x14ac:dyDescent="0.25">
      <c r="A288" s="58" t="s">
        <v>606</v>
      </c>
      <c r="B288" s="58" t="s">
        <v>607</v>
      </c>
      <c r="C288" s="59" t="s">
        <v>1150</v>
      </c>
      <c r="D288" s="59" t="s">
        <v>1199</v>
      </c>
      <c r="E288" s="60">
        <f>F288+O288+R288+Z288+AB288+AG288</f>
        <v>2884289498146.0293</v>
      </c>
      <c r="F288" s="61">
        <f>SUM(G288:N288)</f>
        <v>211923335252.5</v>
      </c>
      <c r="G288" s="62">
        <v>157298583479.32001</v>
      </c>
      <c r="H288" s="11"/>
      <c r="I288" s="62">
        <v>42270131425.620003</v>
      </c>
      <c r="J288" s="11"/>
      <c r="K288" s="11"/>
      <c r="L288" s="62">
        <v>80855159</v>
      </c>
      <c r="M288" s="62">
        <v>12273765188.559999</v>
      </c>
      <c r="N288" s="11"/>
      <c r="O288" s="61">
        <f>SUM(P288:Q288)</f>
        <v>50181053842</v>
      </c>
      <c r="P288" s="11"/>
      <c r="Q288" s="62">
        <v>50181053842</v>
      </c>
      <c r="R288" s="61">
        <f>SUM(S288:Y288)</f>
        <v>2608325899569.4395</v>
      </c>
      <c r="S288" s="62">
        <v>268824334498</v>
      </c>
      <c r="T288" s="62">
        <v>521414295786.34003</v>
      </c>
      <c r="U288" s="62">
        <v>1316674220813.3999</v>
      </c>
      <c r="V288" s="62">
        <v>1845553577231.3999</v>
      </c>
      <c r="W288" s="62">
        <v>25166804095.299999</v>
      </c>
      <c r="X288" s="62">
        <v>18850514090</v>
      </c>
      <c r="Y288" s="62">
        <v>-1388157846945</v>
      </c>
      <c r="Z288" s="61">
        <f>SUM(AA288)</f>
        <v>0</v>
      </c>
      <c r="AA288" s="11"/>
      <c r="AB288" s="61">
        <f>SUM(AC288:AF288)</f>
        <v>13859209482.09</v>
      </c>
      <c r="AC288" s="62">
        <v>1711081432</v>
      </c>
      <c r="AD288" s="11"/>
      <c r="AE288" s="62">
        <v>1173221435.1900001</v>
      </c>
      <c r="AF288" s="62">
        <v>10974906614.9</v>
      </c>
      <c r="AG288" s="61">
        <f>SUM(AH288)</f>
        <v>0</v>
      </c>
      <c r="AH288" s="62"/>
      <c r="AI288" s="60">
        <f>AJ288+AQ288+AT288</f>
        <v>26788972963.84</v>
      </c>
      <c r="AJ288" s="61">
        <f>SUM(AK288:AP288)</f>
        <v>26788972963.84</v>
      </c>
      <c r="AK288" s="62">
        <v>1733816432</v>
      </c>
      <c r="AL288" s="11"/>
      <c r="AM288" s="11"/>
      <c r="AN288" s="62">
        <v>66569557.840000004</v>
      </c>
      <c r="AO288" s="62">
        <v>24986372974</v>
      </c>
      <c r="AP288" s="62">
        <v>2214000</v>
      </c>
      <c r="AQ288" s="61">
        <f>SUM(AR288:AS288)</f>
        <v>0</v>
      </c>
      <c r="AR288" s="11"/>
      <c r="AS288" s="11"/>
      <c r="AT288" s="61">
        <f>SUM(AU288)</f>
        <v>0</v>
      </c>
      <c r="AU288" s="11"/>
      <c r="AV288" s="60">
        <f>AW288+AZ288</f>
        <v>2857500525182.1001</v>
      </c>
      <c r="AW288" s="61">
        <f>SUM(AX288:AY288)</f>
        <v>2857500525182.1001</v>
      </c>
      <c r="AX288" s="62">
        <v>2857500525182.1001</v>
      </c>
      <c r="AY288" s="11"/>
      <c r="AZ288" s="61">
        <f>SUM(BA288)</f>
        <v>0</v>
      </c>
      <c r="BA288" s="11"/>
      <c r="BB288" s="63">
        <f>E288-(AI288+AV288)</f>
        <v>8.935546875E-2</v>
      </c>
    </row>
    <row r="289" spans="1:54" ht="45" x14ac:dyDescent="0.25">
      <c r="A289" s="58" t="s">
        <v>608</v>
      </c>
      <c r="B289" s="58" t="s">
        <v>609</v>
      </c>
      <c r="C289" s="59" t="s">
        <v>1152</v>
      </c>
      <c r="D289" s="59" t="s">
        <v>1199</v>
      </c>
      <c r="E289" s="60">
        <f>F289+O289+R289+Z289+AB289+AG289</f>
        <v>1386390038042.4299</v>
      </c>
      <c r="F289" s="61">
        <f>SUM(G289:N289)</f>
        <v>200001722096.31</v>
      </c>
      <c r="G289" s="62">
        <v>153578559833.26999</v>
      </c>
      <c r="H289" s="11"/>
      <c r="I289" s="62">
        <v>19566776143.790001</v>
      </c>
      <c r="J289" s="11"/>
      <c r="K289" s="11"/>
      <c r="L289" s="62">
        <v>58456154.159999996</v>
      </c>
      <c r="M289" s="62">
        <v>26797929965.09</v>
      </c>
      <c r="N289" s="11"/>
      <c r="O289" s="61">
        <f>SUM(P289:Q289)</f>
        <v>50100000000</v>
      </c>
      <c r="P289" s="11"/>
      <c r="Q289" s="62">
        <v>50100000000</v>
      </c>
      <c r="R289" s="61">
        <f>SUM(S289:Y289)</f>
        <v>1083346415298.4501</v>
      </c>
      <c r="S289" s="62">
        <v>249363604603.45001</v>
      </c>
      <c r="T289" s="62">
        <v>299810552099.13</v>
      </c>
      <c r="U289" s="62">
        <v>486609563899.96002</v>
      </c>
      <c r="V289" s="62">
        <v>740199104521.57996</v>
      </c>
      <c r="W289" s="62">
        <v>21753966277.450001</v>
      </c>
      <c r="X289" s="62">
        <v>4012411730</v>
      </c>
      <c r="Y289" s="62">
        <v>-718402787833.12</v>
      </c>
      <c r="Z289" s="61">
        <f>SUM(AA289)</f>
        <v>0</v>
      </c>
      <c r="AA289" s="11"/>
      <c r="AB289" s="61">
        <f>SUM(AC289:AF289)</f>
        <v>52941900647.669998</v>
      </c>
      <c r="AC289" s="62">
        <v>3081626682.6700001</v>
      </c>
      <c r="AD289" s="11"/>
      <c r="AE289" s="62">
        <v>115833000</v>
      </c>
      <c r="AF289" s="62">
        <v>49744440965</v>
      </c>
      <c r="AG289" s="61">
        <f>SUM(AH289)</f>
        <v>0</v>
      </c>
      <c r="AH289" s="62"/>
      <c r="AI289" s="60">
        <f>AJ289+AQ289+AT289</f>
        <v>9168124874.8600006</v>
      </c>
      <c r="AJ289" s="61">
        <f>SUM(AK289:AP289)</f>
        <v>9019294838.0200005</v>
      </c>
      <c r="AK289" s="62">
        <v>47440468.020000003</v>
      </c>
      <c r="AL289" s="11"/>
      <c r="AM289" s="11"/>
      <c r="AN289" s="62">
        <v>191005419</v>
      </c>
      <c r="AO289" s="62">
        <v>4597834455</v>
      </c>
      <c r="AP289" s="62">
        <v>4183014496</v>
      </c>
      <c r="AQ289" s="61">
        <f>SUM(AR289:AS289)</f>
        <v>148830036.84</v>
      </c>
      <c r="AR289" s="11"/>
      <c r="AS289" s="62">
        <v>148830036.84</v>
      </c>
      <c r="AT289" s="61">
        <f>SUM(AU289)</f>
        <v>0</v>
      </c>
      <c r="AU289" s="62"/>
      <c r="AV289" s="60">
        <f>AW289+AZ289</f>
        <v>1377221913167.6001</v>
      </c>
      <c r="AW289" s="61">
        <f>SUM(AX289:AY289)</f>
        <v>1377221913167.6001</v>
      </c>
      <c r="AX289" s="62">
        <v>1377221913167.6001</v>
      </c>
      <c r="AY289" s="11"/>
      <c r="AZ289" s="61">
        <f>SUM(BA289)</f>
        <v>0</v>
      </c>
      <c r="BA289" s="11"/>
      <c r="BB289" s="63">
        <f>E289-(AI289+AV289)</f>
        <v>-3.02734375E-2</v>
      </c>
    </row>
    <row r="290" spans="1:54" ht="60" x14ac:dyDescent="0.25">
      <c r="A290" s="58" t="s">
        <v>610</v>
      </c>
      <c r="B290" s="58" t="s">
        <v>1168</v>
      </c>
      <c r="C290" s="59" t="s">
        <v>1152</v>
      </c>
      <c r="D290" s="59" t="s">
        <v>1199</v>
      </c>
      <c r="E290" s="60">
        <f>F290+O290+R290+Z290+AB290+AG290</f>
        <v>18485483588357</v>
      </c>
      <c r="F290" s="61">
        <f>SUM(G290:N290)</f>
        <v>497204383116</v>
      </c>
      <c r="G290" s="62">
        <v>248341191542</v>
      </c>
      <c r="H290" s="11"/>
      <c r="I290" s="62">
        <v>100487797522</v>
      </c>
      <c r="J290" s="11"/>
      <c r="K290" s="11"/>
      <c r="L290" s="62">
        <v>461644444</v>
      </c>
      <c r="M290" s="62">
        <v>147913749608</v>
      </c>
      <c r="N290" s="11"/>
      <c r="O290" s="61">
        <f>SUM(P290:Q290)</f>
        <v>849291107691</v>
      </c>
      <c r="P290" s="62">
        <v>284686300</v>
      </c>
      <c r="Q290" s="62">
        <v>849006421391</v>
      </c>
      <c r="R290" s="61">
        <f>SUM(S290:Y290)</f>
        <v>16341478594243</v>
      </c>
      <c r="S290" s="62">
        <v>7940384667563</v>
      </c>
      <c r="T290" s="62">
        <v>2713835680614</v>
      </c>
      <c r="U290" s="62">
        <v>4804381474154</v>
      </c>
      <c r="V290" s="62">
        <v>5832822721729</v>
      </c>
      <c r="W290" s="62">
        <v>246782012003</v>
      </c>
      <c r="X290" s="62">
        <v>219676927412</v>
      </c>
      <c r="Y290" s="62">
        <v>-5416404889232</v>
      </c>
      <c r="Z290" s="61">
        <f>SUM(AA290)</f>
        <v>0</v>
      </c>
      <c r="AA290" s="11"/>
      <c r="AB290" s="61">
        <f>SUM(AC290:AF290)</f>
        <v>797509503307</v>
      </c>
      <c r="AC290" s="11"/>
      <c r="AD290" s="11"/>
      <c r="AE290" s="62">
        <v>20712445815</v>
      </c>
      <c r="AF290" s="62">
        <v>776797057492</v>
      </c>
      <c r="AG290" s="61">
        <f>SUM(AH290)</f>
        <v>0</v>
      </c>
      <c r="AH290" s="62"/>
      <c r="AI290" s="60">
        <f>AJ290+AQ290+AT290</f>
        <v>1542865787836</v>
      </c>
      <c r="AJ290" s="61">
        <f>SUM(AK290:AP290)</f>
        <v>1542865787836</v>
      </c>
      <c r="AK290" s="62">
        <v>2085000</v>
      </c>
      <c r="AL290" s="11"/>
      <c r="AM290" s="11"/>
      <c r="AN290" s="62">
        <v>234587179958</v>
      </c>
      <c r="AO290" s="62">
        <v>663543712215</v>
      </c>
      <c r="AP290" s="62">
        <v>644732810663</v>
      </c>
      <c r="AQ290" s="61">
        <f>SUM(AR290:AS290)</f>
        <v>0</v>
      </c>
      <c r="AR290" s="11"/>
      <c r="AS290" s="11"/>
      <c r="AT290" s="61">
        <f>SUM(AU290)</f>
        <v>0</v>
      </c>
      <c r="AU290" s="11"/>
      <c r="AV290" s="60">
        <f>AW290+AZ290</f>
        <v>16942617800523</v>
      </c>
      <c r="AW290" s="61">
        <f>SUM(AX290:AY290)</f>
        <v>16942617800523</v>
      </c>
      <c r="AX290" s="62">
        <v>16942617800523</v>
      </c>
      <c r="AY290" s="11"/>
      <c r="AZ290" s="61">
        <f>SUM(BA290)</f>
        <v>0</v>
      </c>
      <c r="BA290" s="11"/>
      <c r="BB290" s="63">
        <f>E290-(AI290+AV290)</f>
        <v>-2</v>
      </c>
    </row>
    <row r="291" spans="1:54" ht="30" x14ac:dyDescent="0.25">
      <c r="A291" s="58" t="s">
        <v>611</v>
      </c>
      <c r="B291" s="58" t="s">
        <v>612</v>
      </c>
      <c r="C291" s="59" t="s">
        <v>1150</v>
      </c>
      <c r="D291" s="59" t="s">
        <v>1200</v>
      </c>
      <c r="E291" s="60">
        <f>F291+O291+R291+Z291+AB291+AG291</f>
        <v>3656035088579.4102</v>
      </c>
      <c r="F291" s="61">
        <f>SUM(G291:N291)</f>
        <v>229896928268.84998</v>
      </c>
      <c r="G291" s="62">
        <v>131905814925.41</v>
      </c>
      <c r="H291" s="11"/>
      <c r="I291" s="62">
        <v>73910685822.87999</v>
      </c>
      <c r="J291" s="11"/>
      <c r="K291" s="62">
        <v>-6095053547</v>
      </c>
      <c r="L291" s="11"/>
      <c r="M291" s="62">
        <v>30175481067.560001</v>
      </c>
      <c r="N291" s="11"/>
      <c r="O291" s="61">
        <f>SUM(P291:Q291)</f>
        <v>1139441003664.1001</v>
      </c>
      <c r="P291" s="11"/>
      <c r="Q291" s="62">
        <v>1139441003664.1001</v>
      </c>
      <c r="R291" s="61">
        <f>SUM(S291:Y291)</f>
        <v>2052616750888.46</v>
      </c>
      <c r="S291" s="62">
        <v>592137990543.98999</v>
      </c>
      <c r="T291" s="62">
        <v>683511165720.87</v>
      </c>
      <c r="U291" s="62">
        <v>1043825827730.5</v>
      </c>
      <c r="V291" s="62">
        <v>1642999284116.2</v>
      </c>
      <c r="W291" s="62">
        <v>76856175490.429993</v>
      </c>
      <c r="X291" s="62">
        <v>6047401750</v>
      </c>
      <c r="Y291" s="62">
        <v>-1992761094463.5298</v>
      </c>
      <c r="Z291" s="61">
        <f>SUM(AA291)</f>
        <v>0</v>
      </c>
      <c r="AA291" s="11"/>
      <c r="AB291" s="61">
        <f>SUM(AC291:AF291)</f>
        <v>234080405758</v>
      </c>
      <c r="AC291" s="62">
        <v>6124406047</v>
      </c>
      <c r="AD291" s="11"/>
      <c r="AE291" s="62">
        <v>3322494487</v>
      </c>
      <c r="AF291" s="62">
        <v>224633505224</v>
      </c>
      <c r="AG291" s="61">
        <f>SUM(AH291)</f>
        <v>0</v>
      </c>
      <c r="AH291" s="62"/>
      <c r="AI291" s="60">
        <f>AJ291+AQ291+AT291</f>
        <v>103375873420.5</v>
      </c>
      <c r="AJ291" s="61">
        <f>SUM(AK291:AP291)</f>
        <v>103375873420.5</v>
      </c>
      <c r="AK291" s="11"/>
      <c r="AL291" s="11"/>
      <c r="AM291" s="11"/>
      <c r="AN291" s="62">
        <v>1966935807.5</v>
      </c>
      <c r="AO291" s="62">
        <v>4332081326</v>
      </c>
      <c r="AP291" s="62">
        <v>97076856287</v>
      </c>
      <c r="AQ291" s="61">
        <f>SUM(AR291:AS291)</f>
        <v>0</v>
      </c>
      <c r="AR291" s="11"/>
      <c r="AS291" s="11"/>
      <c r="AT291" s="61">
        <f>SUM(AU291)</f>
        <v>0</v>
      </c>
      <c r="AU291" s="11"/>
      <c r="AV291" s="60">
        <f>AW291+AZ291</f>
        <v>3552659215158.8999</v>
      </c>
      <c r="AW291" s="61">
        <f>SUM(AX291:AY291)</f>
        <v>3552659215158.8999</v>
      </c>
      <c r="AX291" s="62">
        <v>3552659215158.8999</v>
      </c>
      <c r="AY291" s="11"/>
      <c r="AZ291" s="61">
        <f>SUM(BA291)</f>
        <v>0</v>
      </c>
      <c r="BA291" s="11"/>
      <c r="BB291" s="63">
        <f>E291-(AI291+AV291)</f>
        <v>1.025390625E-2</v>
      </c>
    </row>
    <row r="292" spans="1:54" ht="45" x14ac:dyDescent="0.25">
      <c r="A292" s="58" t="s">
        <v>613</v>
      </c>
      <c r="B292" s="58" t="s">
        <v>614</v>
      </c>
      <c r="C292" s="59" t="s">
        <v>1152</v>
      </c>
      <c r="D292" s="59" t="s">
        <v>1199</v>
      </c>
      <c r="E292" s="60">
        <f>F292+O292+R292+Z292+AB292+AG292</f>
        <v>2377872390861.3901</v>
      </c>
      <c r="F292" s="61">
        <f>SUM(G292:N292)</f>
        <v>211807729300.42001</v>
      </c>
      <c r="G292" s="62">
        <v>118782202361.77</v>
      </c>
      <c r="H292" s="11"/>
      <c r="I292" s="62">
        <v>78274514509.860001</v>
      </c>
      <c r="J292" s="11"/>
      <c r="K292" s="11"/>
      <c r="L292" s="62">
        <v>33074915</v>
      </c>
      <c r="M292" s="62">
        <v>14717937513.790001</v>
      </c>
      <c r="N292" s="11"/>
      <c r="O292" s="61">
        <f>SUM(P292:Q292)</f>
        <v>236936597294.25</v>
      </c>
      <c r="P292" s="11"/>
      <c r="Q292" s="62">
        <v>236936597294.25</v>
      </c>
      <c r="R292" s="61">
        <f>SUM(S292:Y292)</f>
        <v>1860662209143.23</v>
      </c>
      <c r="S292" s="62">
        <v>361523759374.27002</v>
      </c>
      <c r="T292" s="62">
        <v>377066876095.85999</v>
      </c>
      <c r="U292" s="62">
        <v>1076248262364.59</v>
      </c>
      <c r="V292" s="62">
        <v>1994382795823.6699</v>
      </c>
      <c r="W292" s="62">
        <v>43857834748.059998</v>
      </c>
      <c r="X292" s="62">
        <v>3831238089.9499998</v>
      </c>
      <c r="Y292" s="62">
        <v>-1996248557353.1699</v>
      </c>
      <c r="Z292" s="61">
        <f>SUM(AA292)</f>
        <v>0</v>
      </c>
      <c r="AA292" s="11"/>
      <c r="AB292" s="61">
        <f>SUM(AC292:AF292)</f>
        <v>68465855123.490005</v>
      </c>
      <c r="AC292" s="62">
        <v>272626673.41000003</v>
      </c>
      <c r="AD292" s="11"/>
      <c r="AE292" s="62">
        <v>10797450188.360001</v>
      </c>
      <c r="AF292" s="62">
        <v>57395778261.720001</v>
      </c>
      <c r="AG292" s="61">
        <f>SUM(AH292)</f>
        <v>0</v>
      </c>
      <c r="AH292" s="62"/>
      <c r="AI292" s="60">
        <f>AJ292+AQ292+AT292</f>
        <v>58722007796</v>
      </c>
      <c r="AJ292" s="61">
        <f>SUM(AK292:AP292)</f>
        <v>58722007796</v>
      </c>
      <c r="AK292" s="11"/>
      <c r="AL292" s="11"/>
      <c r="AM292" s="11"/>
      <c r="AN292" s="62">
        <v>90642000</v>
      </c>
      <c r="AO292" s="62">
        <v>872668485</v>
      </c>
      <c r="AP292" s="62">
        <v>57758697311</v>
      </c>
      <c r="AQ292" s="61">
        <f>SUM(AR292:AS292)</f>
        <v>0</v>
      </c>
      <c r="AR292" s="11"/>
      <c r="AS292" s="11"/>
      <c r="AT292" s="61">
        <f>SUM(AU292)</f>
        <v>0</v>
      </c>
      <c r="AU292" s="11"/>
      <c r="AV292" s="60">
        <f>AW292+AZ292</f>
        <v>2319150383065</v>
      </c>
      <c r="AW292" s="61">
        <f>SUM(AX292:AY292)</f>
        <v>2319150383065</v>
      </c>
      <c r="AX292" s="62">
        <v>2319150383065</v>
      </c>
      <c r="AY292" s="11"/>
      <c r="AZ292" s="61">
        <f>SUM(BA292)</f>
        <v>0</v>
      </c>
      <c r="BA292" s="11"/>
      <c r="BB292" s="63">
        <f>E292-(AI292+AV292)</f>
        <v>0.39013671875</v>
      </c>
    </row>
    <row r="293" spans="1:54" ht="60" x14ac:dyDescent="0.25">
      <c r="A293" s="58" t="s">
        <v>615</v>
      </c>
      <c r="B293" s="58" t="s">
        <v>616</v>
      </c>
      <c r="C293" s="59" t="s">
        <v>1152</v>
      </c>
      <c r="D293" s="59" t="s">
        <v>1199</v>
      </c>
      <c r="E293" s="60">
        <f>F293+O293+R293+Z293+AB293+AG293</f>
        <v>3485326375058.3701</v>
      </c>
      <c r="F293" s="61">
        <f>SUM(G293:N293)</f>
        <v>393921066491.96997</v>
      </c>
      <c r="G293" s="62">
        <v>302365102234.28003</v>
      </c>
      <c r="H293" s="11"/>
      <c r="I293" s="62">
        <v>71813200381.220001</v>
      </c>
      <c r="J293" s="11"/>
      <c r="K293" s="62">
        <v>-1819475000</v>
      </c>
      <c r="L293" s="11"/>
      <c r="M293" s="62">
        <v>21562238876.470001</v>
      </c>
      <c r="N293" s="11"/>
      <c r="O293" s="61">
        <f>SUM(P293:Q293)</f>
        <v>89367925074.960007</v>
      </c>
      <c r="P293" s="62">
        <v>1819475000</v>
      </c>
      <c r="Q293" s="62">
        <v>87548450074.960007</v>
      </c>
      <c r="R293" s="61">
        <f>SUM(S293:Y293)</f>
        <v>2981718427018.4399</v>
      </c>
      <c r="S293" s="62">
        <v>599431287627</v>
      </c>
      <c r="T293" s="62">
        <v>505553125124.51001</v>
      </c>
      <c r="U293" s="62">
        <v>1095014166622.2</v>
      </c>
      <c r="V293" s="62">
        <v>1756049479588.3999</v>
      </c>
      <c r="W293" s="62">
        <v>48463991579.830002</v>
      </c>
      <c r="X293" s="62">
        <v>5613771380</v>
      </c>
      <c r="Y293" s="62">
        <v>-1028407394903.5</v>
      </c>
      <c r="Z293" s="61">
        <f>SUM(AA293)</f>
        <v>0</v>
      </c>
      <c r="AA293" s="11"/>
      <c r="AB293" s="61">
        <f>SUM(AC293:AF293)</f>
        <v>20318956473</v>
      </c>
      <c r="AC293" s="11"/>
      <c r="AD293" s="11"/>
      <c r="AE293" s="62">
        <v>2402779679.9999995</v>
      </c>
      <c r="AF293" s="62">
        <v>17916176793</v>
      </c>
      <c r="AG293" s="61">
        <f>SUM(AH293)</f>
        <v>0</v>
      </c>
      <c r="AH293" s="62"/>
      <c r="AI293" s="60">
        <f>AJ293+AQ293+AT293</f>
        <v>74326063069</v>
      </c>
      <c r="AJ293" s="61">
        <f>SUM(AK293:AP293)</f>
        <v>74326063069</v>
      </c>
      <c r="AK293" s="62">
        <v>12427956</v>
      </c>
      <c r="AL293" s="11"/>
      <c r="AM293" s="11"/>
      <c r="AN293" s="62">
        <v>141730088</v>
      </c>
      <c r="AO293" s="62">
        <v>24402796367</v>
      </c>
      <c r="AP293" s="62">
        <v>49769108658</v>
      </c>
      <c r="AQ293" s="61">
        <f>SUM(AR293:AS293)</f>
        <v>0</v>
      </c>
      <c r="AR293" s="11"/>
      <c r="AS293" s="11"/>
      <c r="AT293" s="61">
        <f>SUM(AU293)</f>
        <v>0</v>
      </c>
      <c r="AU293" s="11"/>
      <c r="AV293" s="60">
        <f>AW293+AZ293</f>
        <v>3411000311989.3999</v>
      </c>
      <c r="AW293" s="61">
        <f>SUM(AX293:AY293)</f>
        <v>3411000311989.3999</v>
      </c>
      <c r="AX293" s="62">
        <v>3411000311989.3999</v>
      </c>
      <c r="AY293" s="11"/>
      <c r="AZ293" s="61">
        <f>SUM(BA293)</f>
        <v>0</v>
      </c>
      <c r="BA293" s="11"/>
      <c r="BB293" s="63">
        <f>E293-(AI293+AV293)</f>
        <v>-2.978515625E-2</v>
      </c>
    </row>
    <row r="294" spans="1:54" ht="60" x14ac:dyDescent="0.25">
      <c r="A294" s="58" t="s">
        <v>617</v>
      </c>
      <c r="B294" s="58" t="s">
        <v>618</v>
      </c>
      <c r="C294" s="59" t="s">
        <v>1152</v>
      </c>
      <c r="D294" s="59" t="s">
        <v>1200</v>
      </c>
      <c r="E294" s="60">
        <f>F294+O294+R294+Z294+AB294+AG294</f>
        <v>2189346611124.2803</v>
      </c>
      <c r="F294" s="61">
        <f>SUM(G294:N294)</f>
        <v>219225667056.73096</v>
      </c>
      <c r="G294" s="62">
        <v>161392278151.94098</v>
      </c>
      <c r="H294" s="11"/>
      <c r="I294" s="62">
        <v>43498949911.110001</v>
      </c>
      <c r="J294" s="11"/>
      <c r="K294" s="11"/>
      <c r="L294" s="62">
        <v>43330237.5</v>
      </c>
      <c r="M294" s="62">
        <v>14291108756.18</v>
      </c>
      <c r="N294" s="11"/>
      <c r="O294" s="61">
        <f>SUM(P294:Q294)</f>
        <v>139036394410.61899</v>
      </c>
      <c r="P294" s="11"/>
      <c r="Q294" s="62">
        <v>139036394410.61899</v>
      </c>
      <c r="R294" s="61">
        <f>SUM(S294:Y294)</f>
        <v>1809846257711.8301</v>
      </c>
      <c r="S294" s="62">
        <v>305991261874.38</v>
      </c>
      <c r="T294" s="62">
        <v>454580665682.76001</v>
      </c>
      <c r="U294" s="62">
        <v>929617601582.39001</v>
      </c>
      <c r="V294" s="62">
        <v>1837907768283.96</v>
      </c>
      <c r="W294" s="62">
        <v>37753462656.300003</v>
      </c>
      <c r="X294" s="62">
        <v>28000255201.4398</v>
      </c>
      <c r="Y294" s="62">
        <v>-1784004757569.3999</v>
      </c>
      <c r="Z294" s="61">
        <f>SUM(AA294)</f>
        <v>0</v>
      </c>
      <c r="AA294" s="11"/>
      <c r="AB294" s="61">
        <f>SUM(AC294:AF294)</f>
        <v>21238291945.099998</v>
      </c>
      <c r="AC294" s="62">
        <v>1471692064</v>
      </c>
      <c r="AD294" s="11"/>
      <c r="AE294" s="62">
        <v>559771021</v>
      </c>
      <c r="AF294" s="62">
        <v>19206828860.099998</v>
      </c>
      <c r="AG294" s="61">
        <f>SUM(AH294)</f>
        <v>0</v>
      </c>
      <c r="AH294" s="62"/>
      <c r="AI294" s="60">
        <f>AJ294+AQ294+AT294</f>
        <v>52588462652.679993</v>
      </c>
      <c r="AJ294" s="61">
        <f>SUM(AK294:AP294)</f>
        <v>52588462652.679993</v>
      </c>
      <c r="AK294" s="11"/>
      <c r="AL294" s="11"/>
      <c r="AM294" s="11"/>
      <c r="AN294" s="62">
        <v>42704477</v>
      </c>
      <c r="AO294" s="62">
        <v>18146978433.549999</v>
      </c>
      <c r="AP294" s="62">
        <v>34398779742.129997</v>
      </c>
      <c r="AQ294" s="61">
        <f>SUM(AR294:AS294)</f>
        <v>0</v>
      </c>
      <c r="AR294" s="11"/>
      <c r="AS294" s="11"/>
      <c r="AT294" s="61">
        <f>SUM(AU294)</f>
        <v>0</v>
      </c>
      <c r="AU294" s="11"/>
      <c r="AV294" s="60">
        <f>AW294+AZ294</f>
        <v>2136758148471.6001</v>
      </c>
      <c r="AW294" s="61">
        <f>SUM(AX294:AY294)</f>
        <v>2136758148471.6001</v>
      </c>
      <c r="AX294" s="62">
        <v>2136758148471.6001</v>
      </c>
      <c r="AY294" s="11"/>
      <c r="AZ294" s="61">
        <f>SUM(BA294)</f>
        <v>0</v>
      </c>
      <c r="BA294" s="11"/>
      <c r="BB294" s="63">
        <f>E294-(AI294+AV294)</f>
        <v>0</v>
      </c>
    </row>
    <row r="295" spans="1:54" ht="60" x14ac:dyDescent="0.25">
      <c r="A295" s="58" t="s">
        <v>619</v>
      </c>
      <c r="B295" s="58" t="s">
        <v>620</v>
      </c>
      <c r="C295" s="59" t="s">
        <v>1152</v>
      </c>
      <c r="D295" s="59" t="s">
        <v>1200</v>
      </c>
      <c r="E295" s="60">
        <f>F295+O295+R295+Z295+AB295+AG295</f>
        <v>2696550273873.1299</v>
      </c>
      <c r="F295" s="61">
        <f>SUM(G295:N295)</f>
        <v>241437927505.73001</v>
      </c>
      <c r="G295" s="62">
        <v>182095131560.70001</v>
      </c>
      <c r="H295" s="11"/>
      <c r="I295" s="62">
        <v>44228925655.07</v>
      </c>
      <c r="J295" s="11"/>
      <c r="K295" s="11"/>
      <c r="L295" s="11"/>
      <c r="M295" s="62">
        <v>15113870289.959999</v>
      </c>
      <c r="N295" s="11"/>
      <c r="O295" s="61">
        <f>SUM(P295:Q295)</f>
        <v>138109369606.45001</v>
      </c>
      <c r="P295" s="11"/>
      <c r="Q295" s="62">
        <v>138109369606.45001</v>
      </c>
      <c r="R295" s="61">
        <f>SUM(S295:Y295)</f>
        <v>2114969871368.1199</v>
      </c>
      <c r="S295" s="62">
        <v>349021555427.53998</v>
      </c>
      <c r="T295" s="62">
        <v>438856477361.16998</v>
      </c>
      <c r="U295" s="62">
        <v>825078927468.89001</v>
      </c>
      <c r="V295" s="62">
        <v>1590223357355.0801</v>
      </c>
      <c r="W295" s="62">
        <v>13614934497.34</v>
      </c>
      <c r="X295" s="62">
        <v>23989820380</v>
      </c>
      <c r="Y295" s="62">
        <v>-1125815201121.9001</v>
      </c>
      <c r="Z295" s="61">
        <f>SUM(AA295)</f>
        <v>0</v>
      </c>
      <c r="AA295" s="11"/>
      <c r="AB295" s="61">
        <f>SUM(AC295:AF295)</f>
        <v>202033105392.82999</v>
      </c>
      <c r="AC295" s="11"/>
      <c r="AD295" s="11"/>
      <c r="AE295" s="62">
        <v>745540000</v>
      </c>
      <c r="AF295" s="62">
        <v>201287565392.82999</v>
      </c>
      <c r="AG295" s="61">
        <f>SUM(AH295)</f>
        <v>0</v>
      </c>
      <c r="AH295" s="62"/>
      <c r="AI295" s="60">
        <f>AJ295+AQ295+AT295</f>
        <v>37528202767.349998</v>
      </c>
      <c r="AJ295" s="61">
        <f>SUM(AK295:AP295)</f>
        <v>37528202767.349998</v>
      </c>
      <c r="AK295" s="11"/>
      <c r="AL295" s="11"/>
      <c r="AM295" s="11"/>
      <c r="AN295" s="62">
        <v>53642484.350000001</v>
      </c>
      <c r="AO295" s="62">
        <v>1113884449</v>
      </c>
      <c r="AP295" s="62">
        <v>36360675834</v>
      </c>
      <c r="AQ295" s="61">
        <f>SUM(AR295:AS295)</f>
        <v>0</v>
      </c>
      <c r="AR295" s="11"/>
      <c r="AS295" s="11"/>
      <c r="AT295" s="61">
        <f>SUM(AU295)</f>
        <v>0</v>
      </c>
      <c r="AU295" s="11"/>
      <c r="AV295" s="60">
        <f>AW295+AZ295</f>
        <v>2659022071105.7798</v>
      </c>
      <c r="AW295" s="61">
        <f>SUM(AX295:AY295)</f>
        <v>2659022071105.7798</v>
      </c>
      <c r="AX295" s="62">
        <v>2659022071105.7798</v>
      </c>
      <c r="AY295" s="11"/>
      <c r="AZ295" s="61">
        <f>SUM(BA295)</f>
        <v>0</v>
      </c>
      <c r="BA295" s="11"/>
      <c r="BB295" s="63">
        <f>E295-(AI295+AV295)</f>
        <v>0</v>
      </c>
    </row>
    <row r="296" spans="1:54" ht="30" x14ac:dyDescent="0.25">
      <c r="A296" s="58" t="s">
        <v>621</v>
      </c>
      <c r="B296" s="58" t="s">
        <v>622</v>
      </c>
      <c r="C296" s="59" t="s">
        <v>1152</v>
      </c>
      <c r="D296" s="59" t="s">
        <v>1199</v>
      </c>
      <c r="E296" s="60">
        <f>F296+O296+R296+Z296+AB296+AG296</f>
        <v>3455644664878.6094</v>
      </c>
      <c r="F296" s="61">
        <f>SUM(G296:N296)</f>
        <v>218067675584.81998</v>
      </c>
      <c r="G296" s="62">
        <v>130954433482.75999</v>
      </c>
      <c r="H296" s="11"/>
      <c r="I296" s="62">
        <v>66759526886.760002</v>
      </c>
      <c r="J296" s="11"/>
      <c r="K296" s="11"/>
      <c r="L296" s="11"/>
      <c r="M296" s="62">
        <v>20353715215.299999</v>
      </c>
      <c r="N296" s="11"/>
      <c r="O296" s="61">
        <f>SUM(P296:Q296)</f>
        <v>140002142474.62</v>
      </c>
      <c r="P296" s="11"/>
      <c r="Q296" s="62">
        <v>140002142474.62</v>
      </c>
      <c r="R296" s="61">
        <f>SUM(S296:Y296)</f>
        <v>2962509923961.4995</v>
      </c>
      <c r="S296" s="62">
        <v>677386678972.18994</v>
      </c>
      <c r="T296" s="62">
        <v>450922695954.03003</v>
      </c>
      <c r="U296" s="62">
        <v>1077867978093</v>
      </c>
      <c r="V296" s="62">
        <v>2717280329277.5</v>
      </c>
      <c r="W296" s="62">
        <v>39522537876.82</v>
      </c>
      <c r="X296" s="62">
        <v>309839610973.06</v>
      </c>
      <c r="Y296" s="62">
        <v>-2310309907185.1001</v>
      </c>
      <c r="Z296" s="61">
        <f>SUM(AA296)</f>
        <v>0</v>
      </c>
      <c r="AA296" s="11"/>
      <c r="AB296" s="61">
        <f>SUM(AC296:AF296)</f>
        <v>135064922857.67</v>
      </c>
      <c r="AC296" s="11"/>
      <c r="AD296" s="11"/>
      <c r="AE296" s="62">
        <v>8838310414.5200005</v>
      </c>
      <c r="AF296" s="62">
        <v>126226612443.14999</v>
      </c>
      <c r="AG296" s="61">
        <f>SUM(AH296)</f>
        <v>0</v>
      </c>
      <c r="AH296" s="62"/>
      <c r="AI296" s="60">
        <f>AJ296+AQ296+AT296</f>
        <v>250864428379</v>
      </c>
      <c r="AJ296" s="61">
        <f>SUM(AK296:AP296)</f>
        <v>250864428379</v>
      </c>
      <c r="AK296" s="11"/>
      <c r="AL296" s="11"/>
      <c r="AM296" s="11"/>
      <c r="AN296" s="11"/>
      <c r="AO296" s="62">
        <v>12719155164</v>
      </c>
      <c r="AP296" s="62">
        <v>238145273215</v>
      </c>
      <c r="AQ296" s="61">
        <f>SUM(AR296:AS296)</f>
        <v>0</v>
      </c>
      <c r="AR296" s="11"/>
      <c r="AS296" s="11"/>
      <c r="AT296" s="61">
        <f>SUM(AU296)</f>
        <v>0</v>
      </c>
      <c r="AU296" s="11"/>
      <c r="AV296" s="60">
        <f>AW296+AZ296</f>
        <v>3204780236499.6001</v>
      </c>
      <c r="AW296" s="61">
        <f>SUM(AX296:AY296)</f>
        <v>3204780236499.6001</v>
      </c>
      <c r="AX296" s="62">
        <v>3204780236499.6001</v>
      </c>
      <c r="AY296" s="11"/>
      <c r="AZ296" s="61">
        <f>SUM(BA296)</f>
        <v>0</v>
      </c>
      <c r="BA296" s="11"/>
      <c r="BB296" s="63">
        <f>E296-(AI296+AV296)</f>
        <v>9.27734375E-3</v>
      </c>
    </row>
    <row r="297" spans="1:54" ht="30" x14ac:dyDescent="0.25">
      <c r="A297" s="58" t="s">
        <v>623</v>
      </c>
      <c r="B297" s="58" t="s">
        <v>624</v>
      </c>
      <c r="C297" s="59" t="s">
        <v>1150</v>
      </c>
      <c r="D297" s="59" t="s">
        <v>1200</v>
      </c>
      <c r="E297" s="60">
        <f>F297+O297+R297+Z297+AB297+AG297</f>
        <v>4006718904552.0503</v>
      </c>
      <c r="F297" s="61">
        <f>SUM(G297:N297)</f>
        <v>318588953390.06995</v>
      </c>
      <c r="G297" s="62">
        <v>220992706296.54001</v>
      </c>
      <c r="H297" s="11"/>
      <c r="I297" s="62">
        <v>80348672676.779938</v>
      </c>
      <c r="J297" s="11"/>
      <c r="K297" s="11"/>
      <c r="L297" s="11"/>
      <c r="M297" s="62">
        <v>17247574416.75</v>
      </c>
      <c r="N297" s="11"/>
      <c r="O297" s="61">
        <f>SUM(P297:Q297)</f>
        <v>237649511584</v>
      </c>
      <c r="P297" s="11"/>
      <c r="Q297" s="62">
        <v>237649511584</v>
      </c>
      <c r="R297" s="61">
        <f>SUM(S297:Y297)</f>
        <v>3344771226147.6406</v>
      </c>
      <c r="S297" s="62">
        <v>1186951337134</v>
      </c>
      <c r="T297" s="62">
        <v>528088470046</v>
      </c>
      <c r="U297" s="62">
        <v>1043117442865</v>
      </c>
      <c r="V297" s="62">
        <v>2096951866831.7</v>
      </c>
      <c r="W297" s="62">
        <v>80625866703.440002</v>
      </c>
      <c r="X297" s="62">
        <v>15016548270</v>
      </c>
      <c r="Y297" s="62">
        <v>-1605980305702.5</v>
      </c>
      <c r="Z297" s="61">
        <f>SUM(AA297)</f>
        <v>0</v>
      </c>
      <c r="AA297" s="11"/>
      <c r="AB297" s="61">
        <f>SUM(AC297:AF297)</f>
        <v>105709213430.34</v>
      </c>
      <c r="AC297" s="11"/>
      <c r="AD297" s="62">
        <v>100051275214</v>
      </c>
      <c r="AE297" s="62">
        <v>4780976915</v>
      </c>
      <c r="AF297" s="62">
        <v>876961301.34000003</v>
      </c>
      <c r="AG297" s="61">
        <f>SUM(AH297)</f>
        <v>0</v>
      </c>
      <c r="AH297" s="62"/>
      <c r="AI297" s="60">
        <f>AJ297+AQ297+AT297</f>
        <v>139250363816.16998</v>
      </c>
      <c r="AJ297" s="61">
        <f>SUM(AK297:AP297)</f>
        <v>139250363816.16998</v>
      </c>
      <c r="AK297" s="11"/>
      <c r="AL297" s="11"/>
      <c r="AM297" s="11"/>
      <c r="AN297" s="62">
        <v>440629887.01999998</v>
      </c>
      <c r="AO297" s="62">
        <v>10042361473.149994</v>
      </c>
      <c r="AP297" s="62">
        <v>128767372456</v>
      </c>
      <c r="AQ297" s="61">
        <f>SUM(AR297:AS297)</f>
        <v>0</v>
      </c>
      <c r="AR297" s="11"/>
      <c r="AS297" s="11"/>
      <c r="AT297" s="61">
        <f>SUM(AU297)</f>
        <v>0</v>
      </c>
      <c r="AU297" s="11"/>
      <c r="AV297" s="60">
        <f>AW297+AZ297</f>
        <v>3867500534596.2002</v>
      </c>
      <c r="AW297" s="61">
        <f>SUM(AX297:AY297)</f>
        <v>3867500534596.2002</v>
      </c>
      <c r="AX297" s="62">
        <v>3867500534596.2002</v>
      </c>
      <c r="AY297" s="11"/>
      <c r="AZ297" s="61">
        <f>SUM(BA297)</f>
        <v>0</v>
      </c>
      <c r="BA297" s="11"/>
      <c r="BB297" s="63">
        <f>E297-(AI297+AV297)</f>
        <v>-31993860.319824219</v>
      </c>
    </row>
    <row r="298" spans="1:54" ht="45" x14ac:dyDescent="0.25">
      <c r="A298" s="58" t="s">
        <v>625</v>
      </c>
      <c r="B298" s="58" t="s">
        <v>626</v>
      </c>
      <c r="C298" s="59" t="s">
        <v>1150</v>
      </c>
      <c r="D298" s="59" t="s">
        <v>1199</v>
      </c>
      <c r="E298" s="60">
        <f>F298+O298+R298+Z298+AB298+AG298</f>
        <v>4434349859682.6797</v>
      </c>
      <c r="F298" s="61">
        <f>SUM(G298:N298)</f>
        <v>1089965749808.91</v>
      </c>
      <c r="G298" s="62">
        <v>990302466610.10999</v>
      </c>
      <c r="H298" s="11"/>
      <c r="I298" s="62">
        <v>91067801561.639999</v>
      </c>
      <c r="J298" s="11"/>
      <c r="K298" s="62">
        <v>-15558943466</v>
      </c>
      <c r="L298" s="11"/>
      <c r="M298" s="62">
        <v>24154425103.16</v>
      </c>
      <c r="N298" s="11"/>
      <c r="O298" s="61">
        <f>SUM(P298:Q298)</f>
        <v>139375002566.37</v>
      </c>
      <c r="P298" s="62">
        <v>18636962216</v>
      </c>
      <c r="Q298" s="62">
        <v>120738040350.37</v>
      </c>
      <c r="R298" s="61">
        <f>SUM(S298:Y298)</f>
        <v>3179972128793.5903</v>
      </c>
      <c r="S298" s="62">
        <v>810833152356.52002</v>
      </c>
      <c r="T298" s="62">
        <v>485555599058.46997</v>
      </c>
      <c r="U298" s="62">
        <v>1120868287443.7</v>
      </c>
      <c r="V298" s="62">
        <v>2113229213765.8</v>
      </c>
      <c r="W298" s="62">
        <v>4756568345</v>
      </c>
      <c r="X298" s="62">
        <v>18600746970.5</v>
      </c>
      <c r="Y298" s="62">
        <v>-1373871439146.3999</v>
      </c>
      <c r="Z298" s="61">
        <f>SUM(AA298)</f>
        <v>0</v>
      </c>
      <c r="AA298" s="11"/>
      <c r="AB298" s="61">
        <f>SUM(AC298:AF298)</f>
        <v>25036978513.810001</v>
      </c>
      <c r="AC298" s="11"/>
      <c r="AD298" s="11"/>
      <c r="AE298" s="62">
        <v>1019858950.4</v>
      </c>
      <c r="AF298" s="62">
        <v>24017119563.41</v>
      </c>
      <c r="AG298" s="61">
        <f>SUM(AH298)</f>
        <v>0</v>
      </c>
      <c r="AH298" s="62"/>
      <c r="AI298" s="60">
        <f>AJ298+AQ298+AT298</f>
        <v>78048688836.399994</v>
      </c>
      <c r="AJ298" s="61">
        <f>SUM(AK298:AP298)</f>
        <v>78048688836.399994</v>
      </c>
      <c r="AK298" s="11"/>
      <c r="AL298" s="11"/>
      <c r="AM298" s="11"/>
      <c r="AN298" s="62">
        <v>258884183.40000001</v>
      </c>
      <c r="AO298" s="62">
        <v>2803131333</v>
      </c>
      <c r="AP298" s="62">
        <v>74986673320</v>
      </c>
      <c r="AQ298" s="61">
        <f>SUM(AR298:AS298)</f>
        <v>0</v>
      </c>
      <c r="AR298" s="11"/>
      <c r="AS298" s="11"/>
      <c r="AT298" s="61">
        <f>SUM(AU298)</f>
        <v>0</v>
      </c>
      <c r="AU298" s="11"/>
      <c r="AV298" s="60">
        <f>AW298+AZ298</f>
        <v>4356301170846.2002</v>
      </c>
      <c r="AW298" s="61">
        <f>SUM(AX298:AY298)</f>
        <v>4356301170846.2002</v>
      </c>
      <c r="AX298" s="62">
        <v>4356301170846.2002</v>
      </c>
      <c r="AY298" s="11"/>
      <c r="AZ298" s="61">
        <f>SUM(BA298)</f>
        <v>0</v>
      </c>
      <c r="BA298" s="11"/>
      <c r="BB298" s="63">
        <f>E298-(AI298+AV298)</f>
        <v>7.91015625E-2</v>
      </c>
    </row>
    <row r="299" spans="1:54" ht="30" x14ac:dyDescent="0.25">
      <c r="A299" s="58" t="s">
        <v>627</v>
      </c>
      <c r="B299" s="58" t="s">
        <v>628</v>
      </c>
      <c r="C299" s="59" t="s">
        <v>1150</v>
      </c>
      <c r="D299" s="59" t="s">
        <v>1200</v>
      </c>
      <c r="E299" s="60">
        <f>F299+O299+R299+Z299+AB299+AG299</f>
        <v>2422837302232.7402</v>
      </c>
      <c r="F299" s="61">
        <f>SUM(G299:N299)</f>
        <v>451934442934.69995</v>
      </c>
      <c r="G299" s="62">
        <v>326836309232.26996</v>
      </c>
      <c r="H299" s="11"/>
      <c r="I299" s="62">
        <v>110415009526.38</v>
      </c>
      <c r="J299" s="11"/>
      <c r="K299" s="11"/>
      <c r="L299" s="11"/>
      <c r="M299" s="62">
        <v>14683124176.049999</v>
      </c>
      <c r="N299" s="11"/>
      <c r="O299" s="61">
        <f>SUM(P299:Q299)</f>
        <v>132570089349.28999</v>
      </c>
      <c r="P299" s="62">
        <v>44850000</v>
      </c>
      <c r="Q299" s="62">
        <v>132525239349.28999</v>
      </c>
      <c r="R299" s="61">
        <f>SUM(S299:Y299)</f>
        <v>1829060354450.75</v>
      </c>
      <c r="S299" s="62">
        <v>446957018257.67999</v>
      </c>
      <c r="T299" s="62">
        <v>337821273598.40997</v>
      </c>
      <c r="U299" s="62">
        <v>1050524168061.83</v>
      </c>
      <c r="V299" s="62">
        <v>1634351241517.51</v>
      </c>
      <c r="W299" s="62">
        <v>16293148714</v>
      </c>
      <c r="X299" s="62">
        <v>72712563295.470001</v>
      </c>
      <c r="Y299" s="62">
        <v>-1729599058994.1499</v>
      </c>
      <c r="Z299" s="61">
        <f>SUM(AA299)</f>
        <v>0</v>
      </c>
      <c r="AA299" s="11"/>
      <c r="AB299" s="61">
        <f>SUM(AC299:AF299)</f>
        <v>9272415498</v>
      </c>
      <c r="AC299" s="62">
        <v>2225392206</v>
      </c>
      <c r="AD299" s="11"/>
      <c r="AE299" s="62">
        <v>2222940734</v>
      </c>
      <c r="AF299" s="62">
        <v>4824082558</v>
      </c>
      <c r="AG299" s="61">
        <f>SUM(AH299)</f>
        <v>0</v>
      </c>
      <c r="AH299" s="62"/>
      <c r="AI299" s="60">
        <f>AJ299+AQ299+AT299</f>
        <v>55761955065.419998</v>
      </c>
      <c r="AJ299" s="61">
        <f>SUM(AK299:AP299)</f>
        <v>55761955065.419998</v>
      </c>
      <c r="AK299" s="11"/>
      <c r="AL299" s="11"/>
      <c r="AM299" s="11"/>
      <c r="AN299" s="62">
        <v>178906103.94</v>
      </c>
      <c r="AO299" s="62">
        <v>203800027</v>
      </c>
      <c r="AP299" s="62">
        <v>55379248934.479996</v>
      </c>
      <c r="AQ299" s="61">
        <f>SUM(AR299:AS299)</f>
        <v>0</v>
      </c>
      <c r="AR299" s="11"/>
      <c r="AS299" s="11"/>
      <c r="AT299" s="61">
        <f>SUM(AU299)</f>
        <v>0</v>
      </c>
      <c r="AU299" s="11"/>
      <c r="AV299" s="60">
        <f>AW299+AZ299</f>
        <v>2367075347167.3198</v>
      </c>
      <c r="AW299" s="61">
        <f>SUM(AX299:AY299)</f>
        <v>2367075347167.3198</v>
      </c>
      <c r="AX299" s="62">
        <v>2367075347167.3198</v>
      </c>
      <c r="AY299" s="11"/>
      <c r="AZ299" s="61">
        <f>SUM(BA299)</f>
        <v>0</v>
      </c>
      <c r="BA299" s="11"/>
      <c r="BB299" s="63">
        <f>E299-(AI299+AV299)</f>
        <v>0</v>
      </c>
    </row>
    <row r="300" spans="1:54" ht="45" x14ac:dyDescent="0.25">
      <c r="A300" s="58" t="s">
        <v>629</v>
      </c>
      <c r="B300" s="58" t="s">
        <v>630</v>
      </c>
      <c r="C300" s="59" t="s">
        <v>1150</v>
      </c>
      <c r="D300" s="59" t="s">
        <v>1199</v>
      </c>
      <c r="E300" s="60">
        <f>F300+O300+R300+Z300+AB300+AG300</f>
        <v>3037827242483.25</v>
      </c>
      <c r="F300" s="61">
        <f>SUM(G300:N300)</f>
        <v>333108930056.88</v>
      </c>
      <c r="G300" s="62">
        <v>237764261390.18002</v>
      </c>
      <c r="H300" s="11"/>
      <c r="I300" s="62">
        <v>65655260427.970001</v>
      </c>
      <c r="J300" s="62">
        <v>611150770</v>
      </c>
      <c r="K300" s="11"/>
      <c r="L300" s="62">
        <v>1969324364.73</v>
      </c>
      <c r="M300" s="62">
        <v>27108933104</v>
      </c>
      <c r="N300" s="11"/>
      <c r="O300" s="61">
        <f>SUM(P300:Q300)</f>
        <v>239736114773.42001</v>
      </c>
      <c r="P300" s="11"/>
      <c r="Q300" s="62">
        <v>239736114773.42001</v>
      </c>
      <c r="R300" s="61">
        <f>SUM(S300:Y300)</f>
        <v>2411362823624.4102</v>
      </c>
      <c r="S300" s="62">
        <v>977748888477.27002</v>
      </c>
      <c r="T300" s="62">
        <v>541474155093.39001</v>
      </c>
      <c r="U300" s="62">
        <v>979173595510.69995</v>
      </c>
      <c r="V300" s="62">
        <v>1729097831126.8899</v>
      </c>
      <c r="W300" s="62">
        <v>32491704723.400002</v>
      </c>
      <c r="X300" s="62">
        <v>8654237162</v>
      </c>
      <c r="Y300" s="62">
        <v>-1857277588469.24</v>
      </c>
      <c r="Z300" s="61">
        <f>SUM(AA300)</f>
        <v>0</v>
      </c>
      <c r="AA300" s="11"/>
      <c r="AB300" s="61">
        <f>SUM(AC300:AF300)</f>
        <v>53619374028.540001</v>
      </c>
      <c r="AC300" s="11"/>
      <c r="AD300" s="11"/>
      <c r="AE300" s="62">
        <v>1522800400</v>
      </c>
      <c r="AF300" s="62">
        <v>52096573628.540001</v>
      </c>
      <c r="AG300" s="61">
        <f>SUM(AH300)</f>
        <v>0</v>
      </c>
      <c r="AH300" s="62"/>
      <c r="AI300" s="60">
        <f>AJ300+AQ300+AT300</f>
        <v>155613189361.79999</v>
      </c>
      <c r="AJ300" s="61">
        <f>SUM(AK300:AP300)</f>
        <v>60701079771.800003</v>
      </c>
      <c r="AK300" s="11"/>
      <c r="AL300" s="11"/>
      <c r="AM300" s="11"/>
      <c r="AN300" s="62">
        <v>1477137783.4300001</v>
      </c>
      <c r="AO300" s="62">
        <v>59223941988.370003</v>
      </c>
      <c r="AP300" s="11"/>
      <c r="AQ300" s="61">
        <f>SUM(AR300:AS300)</f>
        <v>94912109590</v>
      </c>
      <c r="AR300" s="62">
        <v>94912109590</v>
      </c>
      <c r="AS300" s="11"/>
      <c r="AT300" s="61">
        <f>SUM(AU300)</f>
        <v>0</v>
      </c>
      <c r="AU300" s="11"/>
      <c r="AV300" s="60">
        <f>AW300+AZ300</f>
        <v>2882214053121.4502</v>
      </c>
      <c r="AW300" s="61">
        <f>SUM(AX300:AY300)</f>
        <v>2882214053121.4502</v>
      </c>
      <c r="AX300" s="62">
        <v>2882214053121.4502</v>
      </c>
      <c r="AY300" s="11"/>
      <c r="AZ300" s="61">
        <f>SUM(BA300)</f>
        <v>0</v>
      </c>
      <c r="BA300" s="11"/>
      <c r="BB300" s="63">
        <f>E300-(AI300+AV300)</f>
        <v>0</v>
      </c>
    </row>
    <row r="301" spans="1:54" ht="45" x14ac:dyDescent="0.25">
      <c r="A301" s="58" t="s">
        <v>631</v>
      </c>
      <c r="B301" s="58" t="s">
        <v>632</v>
      </c>
      <c r="C301" s="59" t="s">
        <v>1152</v>
      </c>
      <c r="D301" s="59" t="s">
        <v>1199</v>
      </c>
      <c r="E301" s="60">
        <f>F301+O301+R301+Z301+AB301+AG301</f>
        <v>2179896060226.96</v>
      </c>
      <c r="F301" s="61">
        <f>SUM(G301:N301)</f>
        <v>1410543234818.03</v>
      </c>
      <c r="G301" s="62">
        <v>11123810445.6</v>
      </c>
      <c r="H301" s="11"/>
      <c r="I301" s="62">
        <v>61985211438.949997</v>
      </c>
      <c r="J301" s="11"/>
      <c r="K301" s="11"/>
      <c r="L301" s="62">
        <v>157580000</v>
      </c>
      <c r="M301" s="62">
        <v>15549653775.280001</v>
      </c>
      <c r="N301" s="62">
        <v>1321726979158.2</v>
      </c>
      <c r="O301" s="61">
        <f>SUM(P301:Q301)</f>
        <v>4961636772.9799995</v>
      </c>
      <c r="P301" s="11"/>
      <c r="Q301" s="62">
        <v>4961636772.9799995</v>
      </c>
      <c r="R301" s="61">
        <f>SUM(S301:Y301)</f>
        <v>715771134856.94995</v>
      </c>
      <c r="S301" s="62">
        <v>15713102800</v>
      </c>
      <c r="T301" s="62">
        <v>110781869089</v>
      </c>
      <c r="U301" s="62">
        <v>80423285435.949997</v>
      </c>
      <c r="V301" s="62">
        <v>240934544795</v>
      </c>
      <c r="W301" s="62">
        <v>3239526877</v>
      </c>
      <c r="X301" s="62">
        <v>33641914825</v>
      </c>
      <c r="Y301" s="62">
        <v>231036891035</v>
      </c>
      <c r="Z301" s="61">
        <f>SUM(AA301)</f>
        <v>38729309158</v>
      </c>
      <c r="AA301" s="62">
        <v>38729309158</v>
      </c>
      <c r="AB301" s="61">
        <f>SUM(AC301:AF301)</f>
        <v>9890744621</v>
      </c>
      <c r="AC301" s="11"/>
      <c r="AD301" s="11"/>
      <c r="AE301" s="62">
        <v>4822868317</v>
      </c>
      <c r="AF301" s="62">
        <v>5067876304</v>
      </c>
      <c r="AG301" s="61">
        <f>SUM(AH301)</f>
        <v>0</v>
      </c>
      <c r="AH301" s="62"/>
      <c r="AI301" s="60">
        <f>AJ301+AQ301+AT301</f>
        <v>30463118796.709999</v>
      </c>
      <c r="AJ301" s="61">
        <f>SUM(AK301:AP301)</f>
        <v>30463118796.709999</v>
      </c>
      <c r="AK301" s="11"/>
      <c r="AL301" s="11"/>
      <c r="AM301" s="11"/>
      <c r="AN301" s="62">
        <v>707940640.71000004</v>
      </c>
      <c r="AO301" s="62">
        <v>17625141455</v>
      </c>
      <c r="AP301" s="62">
        <v>12130036701</v>
      </c>
      <c r="AQ301" s="61">
        <f>SUM(AR301:AS301)</f>
        <v>0</v>
      </c>
      <c r="AR301" s="11"/>
      <c r="AS301" s="11"/>
      <c r="AT301" s="61">
        <f>SUM(AU301)</f>
        <v>0</v>
      </c>
      <c r="AU301" s="11"/>
      <c r="AV301" s="60">
        <f>AW301+AZ301</f>
        <v>2120348082214.7197</v>
      </c>
      <c r="AW301" s="61">
        <f>SUM(AX301:AY301)</f>
        <v>2120348082214.7197</v>
      </c>
      <c r="AX301" s="62">
        <v>1884222261529.5498</v>
      </c>
      <c r="AY301" s="62">
        <v>236125820685.17001</v>
      </c>
      <c r="AZ301" s="61">
        <f>SUM(BA301)</f>
        <v>0</v>
      </c>
      <c r="BA301" s="62"/>
      <c r="BB301" s="63">
        <f>E301-(AI301+AV301)</f>
        <v>29084859215.530273</v>
      </c>
    </row>
    <row r="302" spans="1:54" ht="30" x14ac:dyDescent="0.25">
      <c r="A302" s="58" t="s">
        <v>633</v>
      </c>
      <c r="B302" s="58" t="s">
        <v>634</v>
      </c>
      <c r="C302" s="59" t="s">
        <v>1152</v>
      </c>
      <c r="D302" s="59" t="s">
        <v>1199</v>
      </c>
      <c r="E302" s="60">
        <f>F302+O302+R302+Z302+AB302+AG302</f>
        <v>2546201871783.8599</v>
      </c>
      <c r="F302" s="61">
        <f>SUM(G302:N302)</f>
        <v>212274810458</v>
      </c>
      <c r="G302" s="62">
        <v>141265091441.85001</v>
      </c>
      <c r="H302" s="11"/>
      <c r="I302" s="62">
        <v>59507407206.150002</v>
      </c>
      <c r="J302" s="11"/>
      <c r="K302" s="11"/>
      <c r="L302" s="11"/>
      <c r="M302" s="62">
        <v>11502311810</v>
      </c>
      <c r="N302" s="11"/>
      <c r="O302" s="61">
        <f>SUM(P302:Q302)</f>
        <v>198490511257.85999</v>
      </c>
      <c r="P302" s="62">
        <v>881418000</v>
      </c>
      <c r="Q302" s="62">
        <v>197609093257.85999</v>
      </c>
      <c r="R302" s="61">
        <f>SUM(S302:Y302)</f>
        <v>2113629971089</v>
      </c>
      <c r="S302" s="62">
        <v>488482307045</v>
      </c>
      <c r="T302" s="62">
        <v>394555253493</v>
      </c>
      <c r="U302" s="62">
        <v>920201823509</v>
      </c>
      <c r="V302" s="62">
        <v>1823269189518</v>
      </c>
      <c r="W302" s="62">
        <v>8052807988</v>
      </c>
      <c r="X302" s="62">
        <v>12852802238</v>
      </c>
      <c r="Y302" s="62">
        <v>-1533784212702</v>
      </c>
      <c r="Z302" s="61">
        <f>SUM(AA302)</f>
        <v>0</v>
      </c>
      <c r="AA302" s="11"/>
      <c r="AB302" s="61">
        <f>SUM(AC302:AF302)</f>
        <v>21806578979</v>
      </c>
      <c r="AC302" s="62">
        <v>19150000</v>
      </c>
      <c r="AD302" s="11"/>
      <c r="AE302" s="62">
        <v>1303034200</v>
      </c>
      <c r="AF302" s="62">
        <v>20484394779</v>
      </c>
      <c r="AG302" s="61">
        <f>SUM(AH302)</f>
        <v>0</v>
      </c>
      <c r="AH302" s="62"/>
      <c r="AI302" s="60">
        <f>AJ302+AQ302+AT302</f>
        <v>164076190873.48999</v>
      </c>
      <c r="AJ302" s="61">
        <f>SUM(AK302:AP302)</f>
        <v>164076190873.48999</v>
      </c>
      <c r="AK302" s="62">
        <v>975000</v>
      </c>
      <c r="AL302" s="11"/>
      <c r="AM302" s="11"/>
      <c r="AN302" s="62">
        <v>103450522.33</v>
      </c>
      <c r="AO302" s="62">
        <v>3686715599.1599998</v>
      </c>
      <c r="AP302" s="62">
        <v>160285049752</v>
      </c>
      <c r="AQ302" s="61">
        <f>SUM(AR302:AS302)</f>
        <v>0</v>
      </c>
      <c r="AR302" s="11"/>
      <c r="AS302" s="11"/>
      <c r="AT302" s="61">
        <f>SUM(AU302)</f>
        <v>0</v>
      </c>
      <c r="AU302" s="11"/>
      <c r="AV302" s="60">
        <f>AW302+AZ302</f>
        <v>2381452380910.3999</v>
      </c>
      <c r="AW302" s="61">
        <f>SUM(AX302:AY302)</f>
        <v>2381452380910.3999</v>
      </c>
      <c r="AX302" s="62">
        <v>2381452380910.3999</v>
      </c>
      <c r="AY302" s="11"/>
      <c r="AZ302" s="61">
        <f>SUM(BA302)</f>
        <v>0</v>
      </c>
      <c r="BA302" s="11"/>
      <c r="BB302" s="63">
        <f>E302-(AI302+AV302)</f>
        <v>673299999.97021484</v>
      </c>
    </row>
    <row r="303" spans="1:54" ht="45" x14ac:dyDescent="0.25">
      <c r="A303" s="58" t="s">
        <v>635</v>
      </c>
      <c r="B303" s="58" t="s">
        <v>636</v>
      </c>
      <c r="C303" s="59" t="s">
        <v>1152</v>
      </c>
      <c r="D303" s="59" t="s">
        <v>1200</v>
      </c>
      <c r="E303" s="60">
        <f>F303+O303+R303+Z303+AB303+AG303</f>
        <v>3859775377259.1899</v>
      </c>
      <c r="F303" s="61">
        <f>SUM(G303:N303)</f>
        <v>414522017728.38995</v>
      </c>
      <c r="G303" s="62">
        <v>165703350110.82001</v>
      </c>
      <c r="H303" s="11"/>
      <c r="I303" s="62">
        <v>147352458384.91</v>
      </c>
      <c r="J303" s="11"/>
      <c r="K303" s="11"/>
      <c r="L303" s="62">
        <v>547801751.04999995</v>
      </c>
      <c r="M303" s="62">
        <v>100918407481.61</v>
      </c>
      <c r="N303" s="11"/>
      <c r="O303" s="61">
        <f>SUM(P303:Q303)</f>
        <v>174326113968.14001</v>
      </c>
      <c r="P303" s="11"/>
      <c r="Q303" s="62">
        <v>174326113968.14001</v>
      </c>
      <c r="R303" s="61">
        <f>SUM(S303:Y303)</f>
        <v>3237314539767.5601</v>
      </c>
      <c r="S303" s="62">
        <v>954608422161.93005</v>
      </c>
      <c r="T303" s="62">
        <v>625993575943.95996</v>
      </c>
      <c r="U303" s="62">
        <v>950903697565.19995</v>
      </c>
      <c r="V303" s="62">
        <v>2294836219012.8999</v>
      </c>
      <c r="W303" s="62">
        <v>86191870550.669998</v>
      </c>
      <c r="X303" s="62">
        <v>34877106115</v>
      </c>
      <c r="Y303" s="62">
        <v>-1710096351582.1001</v>
      </c>
      <c r="Z303" s="61">
        <f>SUM(AA303)</f>
        <v>0</v>
      </c>
      <c r="AA303" s="11"/>
      <c r="AB303" s="61">
        <f>SUM(AC303:AF303)</f>
        <v>33612705795.100002</v>
      </c>
      <c r="AC303" s="11"/>
      <c r="AD303" s="11"/>
      <c r="AE303" s="62">
        <v>1004287140.13</v>
      </c>
      <c r="AF303" s="62">
        <v>32608418654.970001</v>
      </c>
      <c r="AG303" s="61">
        <f>SUM(AH303)</f>
        <v>0</v>
      </c>
      <c r="AH303" s="62"/>
      <c r="AI303" s="60">
        <f>AJ303+AQ303+AT303</f>
        <v>70254715326.809967</v>
      </c>
      <c r="AJ303" s="61">
        <f>SUM(AK303:AP303)</f>
        <v>70254715326.809967</v>
      </c>
      <c r="AK303" s="62">
        <v>3830777</v>
      </c>
      <c r="AL303" s="11"/>
      <c r="AM303" s="11"/>
      <c r="AN303" s="62">
        <v>590352003.71000004</v>
      </c>
      <c r="AO303" s="62">
        <v>11086106929.099976</v>
      </c>
      <c r="AP303" s="62">
        <v>58574425617</v>
      </c>
      <c r="AQ303" s="61">
        <f>SUM(AR303:AS303)</f>
        <v>0</v>
      </c>
      <c r="AR303" s="11"/>
      <c r="AS303" s="11"/>
      <c r="AT303" s="61">
        <f>SUM(AU303)</f>
        <v>0</v>
      </c>
      <c r="AU303" s="11"/>
      <c r="AV303" s="60">
        <f>AW303+AZ303</f>
        <v>3789520661932.3999</v>
      </c>
      <c r="AW303" s="61">
        <f>SUM(AX303:AY303)</f>
        <v>3789520661932.3999</v>
      </c>
      <c r="AX303" s="62">
        <v>3789520661932.3999</v>
      </c>
      <c r="AY303" s="11"/>
      <c r="AZ303" s="61">
        <f>SUM(BA303)</f>
        <v>0</v>
      </c>
      <c r="BA303" s="11"/>
      <c r="BB303" s="63">
        <f>E303-(AI303+AV303)</f>
        <v>-2.001953125E-2</v>
      </c>
    </row>
    <row r="304" spans="1:54" ht="45" x14ac:dyDescent="0.25">
      <c r="A304" s="58" t="s">
        <v>637</v>
      </c>
      <c r="B304" s="58" t="s">
        <v>1169</v>
      </c>
      <c r="C304" s="59" t="s">
        <v>1150</v>
      </c>
      <c r="D304" s="59" t="s">
        <v>1151</v>
      </c>
      <c r="E304" s="60">
        <f>F304+O304+R304+Z304+AB304+AG304</f>
        <v>34615190801246.723</v>
      </c>
      <c r="F304" s="61">
        <f>SUM(G304:N304)</f>
        <v>4385586484466.0166</v>
      </c>
      <c r="G304" s="62">
        <v>2958434411974.9893</v>
      </c>
      <c r="H304" s="11"/>
      <c r="I304" s="62">
        <v>96380783101.550415</v>
      </c>
      <c r="J304" s="11"/>
      <c r="K304" s="11"/>
      <c r="L304" s="62">
        <v>969939535.00399995</v>
      </c>
      <c r="M304" s="62">
        <v>1329801349854.4729</v>
      </c>
      <c r="N304" s="11"/>
      <c r="O304" s="61">
        <f>SUM(P304:Q304)</f>
        <v>3545810323380.6333</v>
      </c>
      <c r="P304" s="11"/>
      <c r="Q304" s="62">
        <v>3545810323380.6333</v>
      </c>
      <c r="R304" s="61">
        <f>SUM(S304:Y304)</f>
        <v>24063404713860.914</v>
      </c>
      <c r="S304" s="62">
        <v>7380284608124.9004</v>
      </c>
      <c r="T304" s="62">
        <v>3589649275779.4985</v>
      </c>
      <c r="U304" s="62">
        <v>8872503185149.0332</v>
      </c>
      <c r="V304" s="62">
        <v>15560558755961.055</v>
      </c>
      <c r="W304" s="62">
        <v>483043000793.66998</v>
      </c>
      <c r="X304" s="62">
        <v>1001184491835.26</v>
      </c>
      <c r="Y304" s="62">
        <v>-12823818603782.502</v>
      </c>
      <c r="Z304" s="61">
        <f>SUM(AA304)</f>
        <v>0</v>
      </c>
      <c r="AA304" s="11"/>
      <c r="AB304" s="61">
        <f>SUM(AC304:AF304)</f>
        <v>2620389279539.1602</v>
      </c>
      <c r="AC304" s="62">
        <v>8851439624.5</v>
      </c>
      <c r="AD304" s="62">
        <v>77872688840.783997</v>
      </c>
      <c r="AE304" s="62">
        <v>11708701654.517099</v>
      </c>
      <c r="AF304" s="62">
        <v>2521956449419.3589</v>
      </c>
      <c r="AG304" s="61">
        <f>SUM(AH304)</f>
        <v>0</v>
      </c>
      <c r="AH304" s="62"/>
      <c r="AI304" s="60">
        <f>AJ304+AQ304+AT304</f>
        <v>2422453007954.3042</v>
      </c>
      <c r="AJ304" s="61">
        <f>SUM(AK304:AP304)</f>
        <v>451319988676.52417</v>
      </c>
      <c r="AK304" s="11"/>
      <c r="AL304" s="11"/>
      <c r="AM304" s="11"/>
      <c r="AN304" s="62">
        <v>3595969152.1142001</v>
      </c>
      <c r="AO304" s="62">
        <v>422306459153.56</v>
      </c>
      <c r="AP304" s="62">
        <v>25417560370.849998</v>
      </c>
      <c r="AQ304" s="61">
        <f>SUM(AR304:AS304)</f>
        <v>1971133019277.78</v>
      </c>
      <c r="AR304" s="11"/>
      <c r="AS304" s="62">
        <v>1971133019277.78</v>
      </c>
      <c r="AT304" s="61">
        <f>SUM(AU304)</f>
        <v>0</v>
      </c>
      <c r="AU304" s="62"/>
      <c r="AV304" s="60">
        <f>AW304+AZ304</f>
        <v>32192737793292.406</v>
      </c>
      <c r="AW304" s="61">
        <f>SUM(AX304:AY304)</f>
        <v>32192737793292.406</v>
      </c>
      <c r="AX304" s="62">
        <v>32192737793292.406</v>
      </c>
      <c r="AY304" s="11"/>
      <c r="AZ304" s="61">
        <f>SUM(BA304)</f>
        <v>0</v>
      </c>
      <c r="BA304" s="11"/>
      <c r="BB304" s="63">
        <f>E304-(AI304+AV304)</f>
        <v>0</v>
      </c>
    </row>
    <row r="305" spans="1:54" ht="30" x14ac:dyDescent="0.25">
      <c r="A305" s="58" t="s">
        <v>638</v>
      </c>
      <c r="B305" s="58" t="s">
        <v>639</v>
      </c>
      <c r="C305" s="59" t="s">
        <v>1150</v>
      </c>
      <c r="D305" s="59" t="s">
        <v>1151</v>
      </c>
      <c r="E305" s="60">
        <f>F305+O305+R305+Z305+AB305+AG305</f>
        <v>9032331719710.7324</v>
      </c>
      <c r="F305" s="61">
        <f>SUM(G305:N305)</f>
        <v>682603701325.73999</v>
      </c>
      <c r="G305" s="62">
        <v>540210010767.22003</v>
      </c>
      <c r="H305" s="11"/>
      <c r="I305" s="62">
        <v>90615602959.5</v>
      </c>
      <c r="J305" s="11"/>
      <c r="K305" s="11"/>
      <c r="L305" s="62">
        <v>158392548.33000001</v>
      </c>
      <c r="M305" s="62">
        <v>51619695050.690002</v>
      </c>
      <c r="N305" s="11"/>
      <c r="O305" s="61">
        <f>SUM(P305:Q305)</f>
        <v>602507363706.23999</v>
      </c>
      <c r="P305" s="11"/>
      <c r="Q305" s="62">
        <v>602507363706.23999</v>
      </c>
      <c r="R305" s="61">
        <f>SUM(S305:Y305)</f>
        <v>7666244702704.7715</v>
      </c>
      <c r="S305" s="62">
        <v>1095661869439.12</v>
      </c>
      <c r="T305" s="62">
        <v>758040175860.91003</v>
      </c>
      <c r="U305" s="62">
        <v>2658239034518.1299</v>
      </c>
      <c r="V305" s="62">
        <v>6107179394226.1201</v>
      </c>
      <c r="W305" s="62">
        <v>70199465866</v>
      </c>
      <c r="X305" s="62">
        <v>181928176583.25</v>
      </c>
      <c r="Y305" s="62">
        <v>-3205003413788.7598</v>
      </c>
      <c r="Z305" s="61">
        <f>SUM(AA305)</f>
        <v>0</v>
      </c>
      <c r="AA305" s="11"/>
      <c r="AB305" s="61">
        <f>SUM(AC305:AF305)</f>
        <v>80975951973.979996</v>
      </c>
      <c r="AC305" s="62">
        <v>1518524281</v>
      </c>
      <c r="AD305" s="11"/>
      <c r="AE305" s="62">
        <v>5415000891.6899996</v>
      </c>
      <c r="AF305" s="62">
        <v>74042426801.289993</v>
      </c>
      <c r="AG305" s="61">
        <f>SUM(AH305)</f>
        <v>0</v>
      </c>
      <c r="AH305" s="62"/>
      <c r="AI305" s="60">
        <f>AJ305+AQ305+AT305</f>
        <v>18152195701.59</v>
      </c>
      <c r="AJ305" s="61">
        <f>SUM(AK305:AP305)</f>
        <v>18152195701.59</v>
      </c>
      <c r="AK305" s="11"/>
      <c r="AL305" s="11"/>
      <c r="AM305" s="11"/>
      <c r="AN305" s="62">
        <v>1447515</v>
      </c>
      <c r="AO305" s="62">
        <v>1275635794</v>
      </c>
      <c r="AP305" s="62">
        <v>16875112392.59</v>
      </c>
      <c r="AQ305" s="61">
        <f>SUM(AR305:AS305)</f>
        <v>0</v>
      </c>
      <c r="AR305" s="11"/>
      <c r="AS305" s="11"/>
      <c r="AT305" s="61">
        <f>SUM(AU305)</f>
        <v>0</v>
      </c>
      <c r="AU305" s="11"/>
      <c r="AV305" s="60">
        <f>AW305+AZ305</f>
        <v>9014179524009.1406</v>
      </c>
      <c r="AW305" s="61">
        <f>SUM(AX305:AY305)</f>
        <v>9014179524009.1406</v>
      </c>
      <c r="AX305" s="62">
        <v>9014179524009.1406</v>
      </c>
      <c r="AY305" s="11"/>
      <c r="AZ305" s="61">
        <f>SUM(BA305)</f>
        <v>0</v>
      </c>
      <c r="BA305" s="11"/>
      <c r="BB305" s="63">
        <f>E305-(AI305+AV305)</f>
        <v>0</v>
      </c>
    </row>
    <row r="306" spans="1:54" ht="60" x14ac:dyDescent="0.25">
      <c r="A306" s="58" t="s">
        <v>640</v>
      </c>
      <c r="B306" s="58" t="s">
        <v>641</v>
      </c>
      <c r="C306" s="59" t="s">
        <v>1150</v>
      </c>
      <c r="D306" s="59" t="s">
        <v>1151</v>
      </c>
      <c r="E306" s="60">
        <f>F306+O306+R306+Z306+AB306+AG306</f>
        <v>17522696016691.82</v>
      </c>
      <c r="F306" s="61">
        <f>SUM(G306:N306)</f>
        <v>1706751203408.4902</v>
      </c>
      <c r="G306" s="62">
        <v>1147505064436.8701</v>
      </c>
      <c r="H306" s="11"/>
      <c r="I306" s="62">
        <v>409814701504.70996</v>
      </c>
      <c r="J306" s="11"/>
      <c r="K306" s="11"/>
      <c r="L306" s="62">
        <v>895299088.30999994</v>
      </c>
      <c r="M306" s="62">
        <v>148536138378.60001</v>
      </c>
      <c r="N306" s="11"/>
      <c r="O306" s="61">
        <f>SUM(P306:Q306)</f>
        <v>745271661175.06995</v>
      </c>
      <c r="P306" s="62">
        <v>19300436572</v>
      </c>
      <c r="Q306" s="62">
        <v>725971224603.06995</v>
      </c>
      <c r="R306" s="61">
        <f>SUM(S306:Y306)</f>
        <v>14548663379759.02</v>
      </c>
      <c r="S306" s="62">
        <v>2240630006538.2002</v>
      </c>
      <c r="T306" s="62">
        <v>2457855731829.2998</v>
      </c>
      <c r="U306" s="62">
        <v>6283566739253</v>
      </c>
      <c r="V306" s="62">
        <v>13352905335388</v>
      </c>
      <c r="W306" s="62">
        <v>442718523577.71997</v>
      </c>
      <c r="X306" s="62">
        <v>1401719528879.8</v>
      </c>
      <c r="Y306" s="62">
        <v>-11630732485707</v>
      </c>
      <c r="Z306" s="61">
        <f>SUM(AA306)</f>
        <v>0</v>
      </c>
      <c r="AA306" s="11"/>
      <c r="AB306" s="61">
        <f>SUM(AC306:AF306)</f>
        <v>522009772349.23999</v>
      </c>
      <c r="AC306" s="62">
        <v>52676480051.07</v>
      </c>
      <c r="AD306" s="62">
        <v>61956335876</v>
      </c>
      <c r="AE306" s="62">
        <v>51556708190.779999</v>
      </c>
      <c r="AF306" s="62">
        <v>355820248231.39001</v>
      </c>
      <c r="AG306" s="61">
        <f>SUM(AH306)</f>
        <v>0</v>
      </c>
      <c r="AH306" s="62"/>
      <c r="AI306" s="60">
        <f>AJ306+AQ306+AT306</f>
        <v>637591018666.63</v>
      </c>
      <c r="AJ306" s="61">
        <f>SUM(AK306:AP306)</f>
        <v>637591018666.63</v>
      </c>
      <c r="AK306" s="62">
        <v>379143160.42000002</v>
      </c>
      <c r="AL306" s="11"/>
      <c r="AM306" s="11"/>
      <c r="AN306" s="62">
        <v>223862675679.47</v>
      </c>
      <c r="AO306" s="62">
        <v>142514301957.75</v>
      </c>
      <c r="AP306" s="62">
        <v>270834897868.98999</v>
      </c>
      <c r="AQ306" s="61">
        <f>SUM(AR306:AS306)</f>
        <v>0</v>
      </c>
      <c r="AR306" s="11"/>
      <c r="AS306" s="11"/>
      <c r="AT306" s="61">
        <f>SUM(AU306)</f>
        <v>0</v>
      </c>
      <c r="AU306" s="11"/>
      <c r="AV306" s="60">
        <f>AW306+AZ306</f>
        <v>16885104998026</v>
      </c>
      <c r="AW306" s="61">
        <f>SUM(AX306:AY306)</f>
        <v>16885104998026</v>
      </c>
      <c r="AX306" s="62">
        <v>16885104998026</v>
      </c>
      <c r="AY306" s="11"/>
      <c r="AZ306" s="61">
        <f>SUM(BA306)</f>
        <v>0</v>
      </c>
      <c r="BA306" s="11"/>
      <c r="BB306" s="63">
        <f>E306-(AI306+AV306)</f>
        <v>-0.810546875</v>
      </c>
    </row>
    <row r="307" spans="1:54" ht="45" x14ac:dyDescent="0.25">
      <c r="A307" s="58" t="s">
        <v>642</v>
      </c>
      <c r="B307" s="58" t="s">
        <v>643</v>
      </c>
      <c r="C307" s="59" t="s">
        <v>1150</v>
      </c>
      <c r="D307" s="59" t="s">
        <v>1151</v>
      </c>
      <c r="E307" s="60">
        <f>F307+O307+R307+Z307+AB307+AG307</f>
        <v>6197442686455.8066</v>
      </c>
      <c r="F307" s="61">
        <f>SUM(G307:N307)</f>
        <v>775599042439.54688</v>
      </c>
      <c r="G307" s="62">
        <v>708768470442.59692</v>
      </c>
      <c r="H307" s="11"/>
      <c r="I307" s="62">
        <v>48484658771.600006</v>
      </c>
      <c r="J307" s="11"/>
      <c r="K307" s="62">
        <v>-10853429037.280001</v>
      </c>
      <c r="L307" s="62">
        <v>491717467.63</v>
      </c>
      <c r="M307" s="62">
        <v>28707624795</v>
      </c>
      <c r="N307" s="11"/>
      <c r="O307" s="61">
        <f>SUM(P307:Q307)</f>
        <v>213717693945.63</v>
      </c>
      <c r="P307" s="62">
        <v>8871454992.6599884</v>
      </c>
      <c r="Q307" s="62">
        <v>204846238952.97</v>
      </c>
      <c r="R307" s="61">
        <f>SUM(S307:Y307)</f>
        <v>5137171467220.1699</v>
      </c>
      <c r="S307" s="62">
        <v>616993343515.76001</v>
      </c>
      <c r="T307" s="62">
        <v>754282259842.72998</v>
      </c>
      <c r="U307" s="62">
        <v>1575223541790.29</v>
      </c>
      <c r="V307" s="62">
        <v>5409292989446.1104</v>
      </c>
      <c r="W307" s="62">
        <v>98321804023.610001</v>
      </c>
      <c r="X307" s="62">
        <v>699539385784.5</v>
      </c>
      <c r="Y307" s="62">
        <v>-4016481857182.8301</v>
      </c>
      <c r="Z307" s="61">
        <f>SUM(AA307)</f>
        <v>0</v>
      </c>
      <c r="AA307" s="11"/>
      <c r="AB307" s="61">
        <f>SUM(AC307:AF307)</f>
        <v>70954482850.459991</v>
      </c>
      <c r="AC307" s="62">
        <v>10853429037.280001</v>
      </c>
      <c r="AD307" s="11"/>
      <c r="AE307" s="62">
        <v>11988858814.719994</v>
      </c>
      <c r="AF307" s="62">
        <v>48112194998.459999</v>
      </c>
      <c r="AG307" s="61">
        <f>SUM(AH307)</f>
        <v>0</v>
      </c>
      <c r="AH307" s="62"/>
      <c r="AI307" s="60">
        <f>AJ307+AQ307+AT307</f>
        <v>68222900712.597</v>
      </c>
      <c r="AJ307" s="61">
        <f>SUM(AK307:AP307)</f>
        <v>68222900712.597</v>
      </c>
      <c r="AK307" s="62">
        <v>54162359.997000001</v>
      </c>
      <c r="AL307" s="11"/>
      <c r="AM307" s="11"/>
      <c r="AN307" s="62">
        <v>800808421.58000004</v>
      </c>
      <c r="AO307" s="62">
        <v>13379908920.780001</v>
      </c>
      <c r="AP307" s="62">
        <v>53988021010.239998</v>
      </c>
      <c r="AQ307" s="61">
        <f>SUM(AR307:AS307)</f>
        <v>0</v>
      </c>
      <c r="AR307" s="11"/>
      <c r="AS307" s="11"/>
      <c r="AT307" s="61">
        <f>SUM(AU307)</f>
        <v>0</v>
      </c>
      <c r="AU307" s="11"/>
      <c r="AV307" s="60">
        <f>AW307+AZ307</f>
        <v>6129219785743.21</v>
      </c>
      <c r="AW307" s="61">
        <f>SUM(AX307:AY307)</f>
        <v>6129219785743.21</v>
      </c>
      <c r="AX307" s="62">
        <v>6129219785743.21</v>
      </c>
      <c r="AY307" s="11"/>
      <c r="AZ307" s="61">
        <f>SUM(BA307)</f>
        <v>0</v>
      </c>
      <c r="BA307" s="11"/>
      <c r="BB307" s="63">
        <f>E307-(AI307+AV307)</f>
        <v>0</v>
      </c>
    </row>
    <row r="308" spans="1:54" ht="45" x14ac:dyDescent="0.25">
      <c r="A308" s="58" t="s">
        <v>644</v>
      </c>
      <c r="B308" s="58" t="s">
        <v>645</v>
      </c>
      <c r="C308" s="59" t="s">
        <v>1150</v>
      </c>
      <c r="D308" s="59" t="s">
        <v>1151</v>
      </c>
      <c r="E308" s="60">
        <f>F308+O308+R308+Z308+AB308+AG308</f>
        <v>9889919115439.6582</v>
      </c>
      <c r="F308" s="61">
        <f>SUM(G308:N308)</f>
        <v>485557583610.7699</v>
      </c>
      <c r="G308" s="62">
        <v>272612678007.54999</v>
      </c>
      <c r="H308" s="11"/>
      <c r="I308" s="62">
        <v>103469694117.99997</v>
      </c>
      <c r="J308" s="11"/>
      <c r="K308" s="11"/>
      <c r="L308" s="62">
        <v>1169977941.6600001</v>
      </c>
      <c r="M308" s="62">
        <v>108305233543.56</v>
      </c>
      <c r="N308" s="11"/>
      <c r="O308" s="61">
        <f>SUM(P308:Q308)</f>
        <v>162516334330.37</v>
      </c>
      <c r="P308" s="62">
        <v>1168468513</v>
      </c>
      <c r="Q308" s="62">
        <v>161347865817.37</v>
      </c>
      <c r="R308" s="61">
        <f>SUM(S308:Y308)</f>
        <v>8657353156629.5273</v>
      </c>
      <c r="S308" s="62">
        <v>1653719241907</v>
      </c>
      <c r="T308" s="62">
        <v>1832936707003.3</v>
      </c>
      <c r="U308" s="62">
        <v>3751592753585.5</v>
      </c>
      <c r="V308" s="62">
        <v>6239710506175.5996</v>
      </c>
      <c r="W308" s="62">
        <v>88570780327.029999</v>
      </c>
      <c r="X308" s="62">
        <v>336178792219</v>
      </c>
      <c r="Y308" s="62">
        <v>-5245355624587.9004</v>
      </c>
      <c r="Z308" s="61">
        <f>SUM(AA308)</f>
        <v>0</v>
      </c>
      <c r="AA308" s="11"/>
      <c r="AB308" s="61">
        <f>SUM(AC308:AF308)</f>
        <v>584492040868.98999</v>
      </c>
      <c r="AC308" s="11"/>
      <c r="AD308" s="11"/>
      <c r="AE308" s="62">
        <v>21233148962.519997</v>
      </c>
      <c r="AF308" s="62">
        <v>563258891906.46997</v>
      </c>
      <c r="AG308" s="61">
        <f>SUM(AH308)</f>
        <v>0</v>
      </c>
      <c r="AH308" s="62"/>
      <c r="AI308" s="60">
        <f>AJ308+AQ308+AT308</f>
        <v>344257590702.42999</v>
      </c>
      <c r="AJ308" s="61">
        <f>SUM(AK308:AP308)</f>
        <v>344257590702.42999</v>
      </c>
      <c r="AK308" s="62">
        <v>63200</v>
      </c>
      <c r="AL308" s="11"/>
      <c r="AM308" s="11"/>
      <c r="AN308" s="62">
        <v>546097750</v>
      </c>
      <c r="AO308" s="62">
        <v>114289882366.53999</v>
      </c>
      <c r="AP308" s="62">
        <v>229421547385.89001</v>
      </c>
      <c r="AQ308" s="61">
        <f>SUM(AR308:AS308)</f>
        <v>0</v>
      </c>
      <c r="AR308" s="11"/>
      <c r="AS308" s="11"/>
      <c r="AT308" s="61">
        <f>SUM(AU308)</f>
        <v>0</v>
      </c>
      <c r="AU308" s="11"/>
      <c r="AV308" s="60">
        <f>AW308+AZ308</f>
        <v>9545661524737.1992</v>
      </c>
      <c r="AW308" s="61">
        <f>SUM(AX308:AY308)</f>
        <v>9545661524737.1992</v>
      </c>
      <c r="AX308" s="62">
        <v>9545661524737.1992</v>
      </c>
      <c r="AY308" s="11"/>
      <c r="AZ308" s="61">
        <f>SUM(BA308)</f>
        <v>0</v>
      </c>
      <c r="BA308" s="11"/>
      <c r="BB308" s="63">
        <f>E308-(AI308+AV308)</f>
        <v>2.9296875E-2</v>
      </c>
    </row>
    <row r="309" spans="1:54" ht="30" x14ac:dyDescent="0.25">
      <c r="A309" s="58" t="s">
        <v>646</v>
      </c>
      <c r="B309" s="58" t="s">
        <v>647</v>
      </c>
      <c r="C309" s="59" t="s">
        <v>1152</v>
      </c>
      <c r="D309" s="59" t="s">
        <v>1199</v>
      </c>
      <c r="E309" s="60">
        <f>F309+O309+R309+Z309+AB309+AG309</f>
        <v>7185245549085.8076</v>
      </c>
      <c r="F309" s="61">
        <f>SUM(G309:N309)</f>
        <v>801176673143.97791</v>
      </c>
      <c r="G309" s="62">
        <v>529772415637.02002</v>
      </c>
      <c r="H309" s="11"/>
      <c r="I309" s="62">
        <v>68880631982.528</v>
      </c>
      <c r="J309" s="11"/>
      <c r="K309" s="11"/>
      <c r="L309" s="62">
        <v>5140477993.4700003</v>
      </c>
      <c r="M309" s="62">
        <v>197383147530.95999</v>
      </c>
      <c r="N309" s="11"/>
      <c r="O309" s="61">
        <f>SUM(P309:Q309)</f>
        <v>215578303687.10999</v>
      </c>
      <c r="P309" s="11"/>
      <c r="Q309" s="62">
        <v>215578303687.10999</v>
      </c>
      <c r="R309" s="61">
        <f>SUM(S309:Y309)</f>
        <v>5971309970886.9736</v>
      </c>
      <c r="S309" s="62">
        <v>856166594710.16003</v>
      </c>
      <c r="T309" s="62">
        <v>899646826246.62</v>
      </c>
      <c r="U309" s="62">
        <v>2277799257359.6001</v>
      </c>
      <c r="V309" s="62">
        <v>5220039592817.2998</v>
      </c>
      <c r="W309" s="62">
        <v>37429377605.283997</v>
      </c>
      <c r="X309" s="62">
        <v>319251320987.21002</v>
      </c>
      <c r="Y309" s="62">
        <v>-3639022998839.2002</v>
      </c>
      <c r="Z309" s="61">
        <f>SUM(AA309)</f>
        <v>0</v>
      </c>
      <c r="AA309" s="11"/>
      <c r="AB309" s="61">
        <f>SUM(AC309:AF309)</f>
        <v>197180601367.746</v>
      </c>
      <c r="AC309" s="62">
        <v>2129412314.612</v>
      </c>
      <c r="AD309" s="62">
        <v>162337142777.12</v>
      </c>
      <c r="AE309" s="62">
        <v>1769904175</v>
      </c>
      <c r="AF309" s="62">
        <v>30944142101.014</v>
      </c>
      <c r="AG309" s="61">
        <f>SUM(AH309)</f>
        <v>0</v>
      </c>
      <c r="AH309" s="62"/>
      <c r="AI309" s="60">
        <f>AJ309+AQ309+AT309</f>
        <v>31748965247.026699</v>
      </c>
      <c r="AJ309" s="61">
        <f>SUM(AK309:AP309)</f>
        <v>31748965247.026699</v>
      </c>
      <c r="AK309" s="62">
        <v>59797958.909999996</v>
      </c>
      <c r="AL309" s="11"/>
      <c r="AM309" s="11"/>
      <c r="AN309" s="62">
        <v>342103540.95670003</v>
      </c>
      <c r="AO309" s="62">
        <v>1051457251</v>
      </c>
      <c r="AP309" s="62">
        <v>30295606496.16</v>
      </c>
      <c r="AQ309" s="61">
        <f>SUM(AR309:AS309)</f>
        <v>0</v>
      </c>
      <c r="AR309" s="11"/>
      <c r="AS309" s="11"/>
      <c r="AT309" s="61">
        <f>SUM(AU309)</f>
        <v>0</v>
      </c>
      <c r="AU309" s="11"/>
      <c r="AV309" s="60">
        <f>AW309+AZ309</f>
        <v>7153496583838.9004</v>
      </c>
      <c r="AW309" s="61">
        <f>SUM(AX309:AY309)</f>
        <v>7153496583838.9004</v>
      </c>
      <c r="AX309" s="62">
        <v>7153496583838.9004</v>
      </c>
      <c r="AY309" s="11"/>
      <c r="AZ309" s="61">
        <f>SUM(BA309)</f>
        <v>0</v>
      </c>
      <c r="BA309" s="11"/>
      <c r="BB309" s="63">
        <f>E309-(AI309+AV309)</f>
        <v>-0.119140625</v>
      </c>
    </row>
    <row r="310" spans="1:54" ht="45" x14ac:dyDescent="0.25">
      <c r="A310" s="58" t="s">
        <v>648</v>
      </c>
      <c r="B310" s="58" t="s">
        <v>649</v>
      </c>
      <c r="C310" s="59" t="s">
        <v>1150</v>
      </c>
      <c r="D310" s="59" t="s">
        <v>1199</v>
      </c>
      <c r="E310" s="60">
        <f>F310+O310+R310+Z310+AB310+AG310</f>
        <v>12099494959168.979</v>
      </c>
      <c r="F310" s="61">
        <f>SUM(G310:N310)</f>
        <v>936726123267.71008</v>
      </c>
      <c r="G310" s="62">
        <v>679559534547.81006</v>
      </c>
      <c r="H310" s="11"/>
      <c r="I310" s="62">
        <v>172210650237.87003</v>
      </c>
      <c r="J310" s="11"/>
      <c r="K310" s="11"/>
      <c r="L310" s="62">
        <v>1710200253.23</v>
      </c>
      <c r="M310" s="62">
        <v>83245738228.800003</v>
      </c>
      <c r="N310" s="11"/>
      <c r="O310" s="61">
        <f>SUM(P310:Q310)</f>
        <v>584736515351.24011</v>
      </c>
      <c r="P310" s="62">
        <v>3056509256.5599999</v>
      </c>
      <c r="Q310" s="62">
        <v>581680006094.68005</v>
      </c>
      <c r="R310" s="61">
        <f>SUM(S310:Y310)</f>
        <v>10313106847790.59</v>
      </c>
      <c r="S310" s="62">
        <v>5368852714404.2998</v>
      </c>
      <c r="T310" s="62">
        <v>909928319765.35999</v>
      </c>
      <c r="U310" s="62">
        <v>3880708672740.1001</v>
      </c>
      <c r="V310" s="62">
        <v>3186760130538.5</v>
      </c>
      <c r="W310" s="62">
        <v>70399499845.850006</v>
      </c>
      <c r="X310" s="62">
        <v>133261868724.28</v>
      </c>
      <c r="Y310" s="62">
        <v>-3236804358227.7998</v>
      </c>
      <c r="Z310" s="61">
        <f>SUM(AA310)</f>
        <v>0</v>
      </c>
      <c r="AA310" s="11"/>
      <c r="AB310" s="61">
        <f>SUM(AC310:AF310)</f>
        <v>264925472759.44</v>
      </c>
      <c r="AC310" s="62">
        <v>7887790795.2200003</v>
      </c>
      <c r="AD310" s="62">
        <v>145500096000</v>
      </c>
      <c r="AE310" s="62">
        <v>36734631578.959999</v>
      </c>
      <c r="AF310" s="62">
        <v>74802954385.259995</v>
      </c>
      <c r="AG310" s="61">
        <f>SUM(AH310)</f>
        <v>0</v>
      </c>
      <c r="AH310" s="62"/>
      <c r="AI310" s="60">
        <f>AJ310+AQ310+AT310</f>
        <v>42076815264.520004</v>
      </c>
      <c r="AJ310" s="61">
        <f>SUM(AK310:AP310)</f>
        <v>42076815264.520004</v>
      </c>
      <c r="AK310" s="62">
        <v>88776565</v>
      </c>
      <c r="AL310" s="11"/>
      <c r="AM310" s="11"/>
      <c r="AN310" s="62">
        <v>2284620928.9699998</v>
      </c>
      <c r="AO310" s="62">
        <v>31080244102.57</v>
      </c>
      <c r="AP310" s="62">
        <v>8623173667.9799995</v>
      </c>
      <c r="AQ310" s="61">
        <f>SUM(AR310:AS310)</f>
        <v>0</v>
      </c>
      <c r="AR310" s="11"/>
      <c r="AS310" s="11"/>
      <c r="AT310" s="61">
        <f>SUM(AU310)</f>
        <v>0</v>
      </c>
      <c r="AU310" s="11"/>
      <c r="AV310" s="60">
        <f>AW310+AZ310</f>
        <v>12059273798303.721</v>
      </c>
      <c r="AW310" s="61">
        <f>SUM(AX310:AY310)</f>
        <v>12059273798303.721</v>
      </c>
      <c r="AX310" s="62">
        <v>307511219202.71997</v>
      </c>
      <c r="AY310" s="62">
        <v>11751762579101</v>
      </c>
      <c r="AZ310" s="61">
        <f>SUM(BA310)</f>
        <v>0</v>
      </c>
      <c r="BA310" s="62"/>
      <c r="BB310" s="63">
        <f>E310-(AI310+AV310)</f>
        <v>-1855654399.2617188</v>
      </c>
    </row>
    <row r="311" spans="1:54" ht="30" x14ac:dyDescent="0.25">
      <c r="A311" s="58" t="s">
        <v>650</v>
      </c>
      <c r="B311" s="58" t="s">
        <v>651</v>
      </c>
      <c r="C311" s="59" t="s">
        <v>1150</v>
      </c>
      <c r="D311" s="59" t="s">
        <v>1199</v>
      </c>
      <c r="E311" s="60">
        <f>F311+O311+R311+Z311+AB311+AG311</f>
        <v>6169262244478.9209</v>
      </c>
      <c r="F311" s="61">
        <f>SUM(G311:N311)</f>
        <v>412278753354.28998</v>
      </c>
      <c r="G311" s="62">
        <v>263882960516.64001</v>
      </c>
      <c r="H311" s="11"/>
      <c r="I311" s="62">
        <v>67685473133.860008</v>
      </c>
      <c r="J311" s="11"/>
      <c r="K311" s="11"/>
      <c r="L311" s="62">
        <v>678232166.66999996</v>
      </c>
      <c r="M311" s="62">
        <v>80032087537.119995</v>
      </c>
      <c r="N311" s="11"/>
      <c r="O311" s="61">
        <f>SUM(P311:Q311)</f>
        <v>192823963880.47</v>
      </c>
      <c r="P311" s="62">
        <v>5223313076.4700003</v>
      </c>
      <c r="Q311" s="62">
        <v>187600650804</v>
      </c>
      <c r="R311" s="61">
        <f>SUM(S311:Y311)</f>
        <v>3922058352995.9902</v>
      </c>
      <c r="S311" s="62">
        <v>894402560695</v>
      </c>
      <c r="T311" s="62">
        <v>835400070562.6001</v>
      </c>
      <c r="U311" s="62">
        <v>2052155663548.6399</v>
      </c>
      <c r="V311" s="62">
        <v>2632895330527.3701</v>
      </c>
      <c r="W311" s="62">
        <v>206769289159.57999</v>
      </c>
      <c r="X311" s="11"/>
      <c r="Y311" s="62">
        <v>-2699564561497.2002</v>
      </c>
      <c r="Z311" s="61">
        <f>SUM(AA311)</f>
        <v>0</v>
      </c>
      <c r="AA311" s="11"/>
      <c r="AB311" s="61">
        <f>SUM(AC311:AF311)</f>
        <v>405351305993.81006</v>
      </c>
      <c r="AC311" s="62">
        <v>1556919745.8900001</v>
      </c>
      <c r="AD311" s="62">
        <v>326076603563</v>
      </c>
      <c r="AE311" s="62">
        <v>12759223647.200012</v>
      </c>
      <c r="AF311" s="62">
        <v>64958559037.720001</v>
      </c>
      <c r="AG311" s="61">
        <f>SUM(AH311)</f>
        <v>1236749868254.3601</v>
      </c>
      <c r="AH311" s="62">
        <v>1236749868254.3601</v>
      </c>
      <c r="AI311" s="60">
        <f>AJ311+AQ311+AT311</f>
        <v>73822338999.470001</v>
      </c>
      <c r="AJ311" s="61">
        <f>SUM(AK311:AP311)</f>
        <v>73822338999.470001</v>
      </c>
      <c r="AK311" s="62">
        <v>1256001306</v>
      </c>
      <c r="AL311" s="11"/>
      <c r="AM311" s="11"/>
      <c r="AN311" s="11"/>
      <c r="AO311" s="62">
        <v>68263068861.470001</v>
      </c>
      <c r="AP311" s="62">
        <v>4303268832</v>
      </c>
      <c r="AQ311" s="61">
        <f>SUM(AR311:AS311)</f>
        <v>0</v>
      </c>
      <c r="AR311" s="11"/>
      <c r="AS311" s="11"/>
      <c r="AT311" s="61">
        <f>SUM(AU311)</f>
        <v>0</v>
      </c>
      <c r="AU311" s="11"/>
      <c r="AV311" s="60">
        <f>AW311+AZ311</f>
        <v>5896179681873.7002</v>
      </c>
      <c r="AW311" s="61">
        <f>SUM(AX311:AY311)</f>
        <v>5896179681873.7002</v>
      </c>
      <c r="AX311" s="62">
        <v>5896179681873.7002</v>
      </c>
      <c r="AY311" s="11"/>
      <c r="AZ311" s="61">
        <f>SUM(BA311)</f>
        <v>0</v>
      </c>
      <c r="BA311" s="11"/>
      <c r="BB311" s="63">
        <f>E311-(AI311+AV311)</f>
        <v>199260223605.75098</v>
      </c>
    </row>
    <row r="312" spans="1:54" ht="45" x14ac:dyDescent="0.25">
      <c r="A312" s="58" t="s">
        <v>652</v>
      </c>
      <c r="B312" s="58" t="s">
        <v>653</v>
      </c>
      <c r="C312" s="59" t="s">
        <v>1152</v>
      </c>
      <c r="D312" s="59" t="s">
        <v>1199</v>
      </c>
      <c r="E312" s="60">
        <f>F312+O312+R312+Z312+AB312+AG312</f>
        <v>19387006498280.52</v>
      </c>
      <c r="F312" s="61">
        <f>SUM(G312:N312)</f>
        <v>787305005068.89001</v>
      </c>
      <c r="G312" s="62">
        <v>540162083821.64001</v>
      </c>
      <c r="H312" s="11"/>
      <c r="I312" s="62">
        <v>202040551818.51004</v>
      </c>
      <c r="J312" s="11"/>
      <c r="K312" s="11"/>
      <c r="L312" s="62">
        <v>806686503.32000005</v>
      </c>
      <c r="M312" s="62">
        <v>44295682925.419998</v>
      </c>
      <c r="N312" s="11"/>
      <c r="O312" s="61">
        <f>SUM(P312:Q312)</f>
        <v>494831273642.75</v>
      </c>
      <c r="P312" s="62">
        <v>2398871444.79</v>
      </c>
      <c r="Q312" s="62">
        <v>492432402197.96002</v>
      </c>
      <c r="R312" s="61">
        <f>SUM(S312:Y312)</f>
        <v>17402487922381.93</v>
      </c>
      <c r="S312" s="62">
        <v>11637772910445</v>
      </c>
      <c r="T312" s="62">
        <v>996053911525.62</v>
      </c>
      <c r="U312" s="62">
        <v>2355083801965.7002</v>
      </c>
      <c r="V312" s="62">
        <v>6542492538411.4004</v>
      </c>
      <c r="W312" s="62">
        <v>8473894415.4899998</v>
      </c>
      <c r="X312" s="62">
        <v>665365571734.51001</v>
      </c>
      <c r="Y312" s="62">
        <v>-4802754706115.79</v>
      </c>
      <c r="Z312" s="61">
        <f>SUM(AA312)</f>
        <v>0</v>
      </c>
      <c r="AA312" s="11"/>
      <c r="AB312" s="61">
        <f>SUM(AC312:AF312)</f>
        <v>702382297186.94995</v>
      </c>
      <c r="AC312" s="62">
        <v>86700000</v>
      </c>
      <c r="AD312" s="62">
        <v>58429788130.349998</v>
      </c>
      <c r="AE312" s="62">
        <v>13698800041</v>
      </c>
      <c r="AF312" s="62">
        <v>630167009015.59998</v>
      </c>
      <c r="AG312" s="61">
        <f>SUM(AH312)</f>
        <v>0</v>
      </c>
      <c r="AH312" s="62"/>
      <c r="AI312" s="60">
        <f>AJ312+AQ312+AT312</f>
        <v>213311432966.72998</v>
      </c>
      <c r="AJ312" s="61">
        <f>SUM(AK312:AP312)</f>
        <v>109053709214.73</v>
      </c>
      <c r="AK312" s="62">
        <v>177782547</v>
      </c>
      <c r="AL312" s="11"/>
      <c r="AM312" s="11"/>
      <c r="AN312" s="62">
        <v>4510515394.0799999</v>
      </c>
      <c r="AO312" s="62">
        <v>3190015419</v>
      </c>
      <c r="AP312" s="62">
        <v>101175395854.64999</v>
      </c>
      <c r="AQ312" s="61">
        <f>SUM(AR312:AS312)</f>
        <v>104257723752</v>
      </c>
      <c r="AR312" s="11"/>
      <c r="AS312" s="62">
        <v>104257723752</v>
      </c>
      <c r="AT312" s="61">
        <f>SUM(AU312)</f>
        <v>0</v>
      </c>
      <c r="AU312" s="62"/>
      <c r="AV312" s="60">
        <f>AW312+AZ312</f>
        <v>19173695065313.801</v>
      </c>
      <c r="AW312" s="61">
        <f>SUM(AX312:AY312)</f>
        <v>19173695065313.801</v>
      </c>
      <c r="AX312" s="62">
        <v>19173695065313.801</v>
      </c>
      <c r="AY312" s="11"/>
      <c r="AZ312" s="61">
        <f>SUM(BA312)</f>
        <v>0</v>
      </c>
      <c r="BA312" s="11"/>
      <c r="BB312" s="63">
        <f>E312-(AI312+AV312)</f>
        <v>0</v>
      </c>
    </row>
    <row r="313" spans="1:54" ht="60" x14ac:dyDescent="0.25">
      <c r="A313" s="58" t="s">
        <v>654</v>
      </c>
      <c r="B313" s="58" t="s">
        <v>655</v>
      </c>
      <c r="C313" s="59" t="s">
        <v>1150</v>
      </c>
      <c r="D313" s="59" t="s">
        <v>1199</v>
      </c>
      <c r="E313" s="60">
        <f>F313+O313+R313+Z313+AB313+AG313</f>
        <v>4449142261578.6797</v>
      </c>
      <c r="F313" s="61">
        <f>SUM(G313:N313)</f>
        <v>86634171869.059998</v>
      </c>
      <c r="G313" s="62">
        <v>13605658675.049999</v>
      </c>
      <c r="H313" s="11"/>
      <c r="I313" s="62">
        <v>27370405458.18</v>
      </c>
      <c r="J313" s="11"/>
      <c r="K313" s="11"/>
      <c r="L313" s="62">
        <v>204178000</v>
      </c>
      <c r="M313" s="62">
        <v>45453929735.830002</v>
      </c>
      <c r="N313" s="11"/>
      <c r="O313" s="61">
        <f>SUM(P313:Q313)</f>
        <v>110444951926.76999</v>
      </c>
      <c r="P313" s="62">
        <v>4324891023.3999996</v>
      </c>
      <c r="Q313" s="62">
        <v>106120060903.37</v>
      </c>
      <c r="R313" s="61">
        <f>SUM(S313:Y313)</f>
        <v>4084779005913.4297</v>
      </c>
      <c r="S313" s="62">
        <v>570034690853.44995</v>
      </c>
      <c r="T313" s="62">
        <v>862578507989.17004</v>
      </c>
      <c r="U313" s="62">
        <v>1418355571274.5</v>
      </c>
      <c r="V313" s="62">
        <v>3296915779943.5</v>
      </c>
      <c r="W313" s="62">
        <v>55269310676.010002</v>
      </c>
      <c r="X313" s="62">
        <v>624179110646</v>
      </c>
      <c r="Y313" s="62">
        <v>-2742553965469.2002</v>
      </c>
      <c r="Z313" s="61">
        <f>SUM(AA313)</f>
        <v>0</v>
      </c>
      <c r="AA313" s="11"/>
      <c r="AB313" s="61">
        <f>SUM(AC313:AF313)</f>
        <v>167284131869.41998</v>
      </c>
      <c r="AC313" s="11"/>
      <c r="AD313" s="11"/>
      <c r="AE313" s="62">
        <v>2824026508.5999908</v>
      </c>
      <c r="AF313" s="62">
        <v>164460105360.82001</v>
      </c>
      <c r="AG313" s="61">
        <f>SUM(AH313)</f>
        <v>0</v>
      </c>
      <c r="AH313" s="62"/>
      <c r="AI313" s="60">
        <f>AJ313+AQ313+AT313</f>
        <v>355707718615.37</v>
      </c>
      <c r="AJ313" s="61">
        <f>SUM(AK313:AP313)</f>
        <v>121402387664.37</v>
      </c>
      <c r="AK313" s="62">
        <v>6328014</v>
      </c>
      <c r="AL313" s="11"/>
      <c r="AM313" s="62">
        <v>55130675640</v>
      </c>
      <c r="AN313" s="62">
        <v>61000000</v>
      </c>
      <c r="AO313" s="62">
        <v>66204384010.370003</v>
      </c>
      <c r="AP313" s="11"/>
      <c r="AQ313" s="61">
        <f>SUM(AR313:AS313)</f>
        <v>234305330951</v>
      </c>
      <c r="AR313" s="11"/>
      <c r="AS313" s="62">
        <v>234305330951</v>
      </c>
      <c r="AT313" s="61">
        <f>SUM(AU313)</f>
        <v>0</v>
      </c>
      <c r="AU313" s="62"/>
      <c r="AV313" s="60">
        <f>AW313+AZ313</f>
        <v>4093434542963.3999</v>
      </c>
      <c r="AW313" s="61">
        <f>SUM(AX313:AY313)</f>
        <v>4093434542963.3999</v>
      </c>
      <c r="AX313" s="62">
        <v>4093434542963.3999</v>
      </c>
      <c r="AY313" s="11"/>
      <c r="AZ313" s="61">
        <f>SUM(BA313)</f>
        <v>0</v>
      </c>
      <c r="BA313" s="11"/>
      <c r="BB313" s="63">
        <f>E313-(AI313+AV313)</f>
        <v>-8.984375E-2</v>
      </c>
    </row>
    <row r="314" spans="1:54" ht="45" x14ac:dyDescent="0.25">
      <c r="A314" s="58" t="s">
        <v>656</v>
      </c>
      <c r="B314" s="58" t="s">
        <v>657</v>
      </c>
      <c r="C314" s="59" t="s">
        <v>1150</v>
      </c>
      <c r="D314" s="59" t="s">
        <v>1200</v>
      </c>
      <c r="E314" s="60">
        <f>F314+O314+R314+Z314+AB314+AG314</f>
        <v>2292716272106.3599</v>
      </c>
      <c r="F314" s="61">
        <f>SUM(G314:N314)</f>
        <v>353364528616.87</v>
      </c>
      <c r="G314" s="62">
        <v>84502609487.38002</v>
      </c>
      <c r="H314" s="11"/>
      <c r="I314" s="62">
        <v>18333087722.239998</v>
      </c>
      <c r="J314" s="11"/>
      <c r="K314" s="11"/>
      <c r="L314" s="62">
        <v>5494976907.54</v>
      </c>
      <c r="M314" s="62">
        <v>245033854499.70999</v>
      </c>
      <c r="N314" s="11"/>
      <c r="O314" s="61">
        <f>SUM(P314:Q314)</f>
        <v>5183538888.5</v>
      </c>
      <c r="P314" s="62">
        <v>183538888.5</v>
      </c>
      <c r="Q314" s="62">
        <v>5000000000</v>
      </c>
      <c r="R314" s="61">
        <f>SUM(S314:Y314)</f>
        <v>1836681158318.98</v>
      </c>
      <c r="S314" s="62">
        <v>160878119903</v>
      </c>
      <c r="T314" s="62">
        <v>259822767793.07001</v>
      </c>
      <c r="U314" s="62">
        <v>420641617815.48999</v>
      </c>
      <c r="V314" s="62">
        <v>1303388669984.9399</v>
      </c>
      <c r="W314" s="62">
        <v>5930313004</v>
      </c>
      <c r="X314" s="62">
        <v>293948435884.22998</v>
      </c>
      <c r="Y314" s="62">
        <v>-607928766065.75</v>
      </c>
      <c r="Z314" s="61">
        <f>SUM(AA314)</f>
        <v>0</v>
      </c>
      <c r="AA314" s="11"/>
      <c r="AB314" s="61">
        <f>SUM(AC314:AF314)</f>
        <v>97487046282.009995</v>
      </c>
      <c r="AC314" s="11"/>
      <c r="AD314" s="11"/>
      <c r="AE314" s="62">
        <v>15368483407</v>
      </c>
      <c r="AF314" s="62">
        <v>82118562875.009995</v>
      </c>
      <c r="AG314" s="61">
        <f>SUM(AH314)</f>
        <v>0</v>
      </c>
      <c r="AH314" s="62"/>
      <c r="AI314" s="60">
        <f>AJ314+AQ314+AT314</f>
        <v>9803922527.4799995</v>
      </c>
      <c r="AJ314" s="61">
        <f>SUM(AK314:AP314)</f>
        <v>9803922527.4799995</v>
      </c>
      <c r="AK314" s="62">
        <v>134854174.63999999</v>
      </c>
      <c r="AL314" s="11"/>
      <c r="AM314" s="11"/>
      <c r="AN314" s="62">
        <v>25657509.5</v>
      </c>
      <c r="AO314" s="62">
        <v>6093961900</v>
      </c>
      <c r="AP314" s="62">
        <v>3549448943.3400002</v>
      </c>
      <c r="AQ314" s="61">
        <f>SUM(AR314:AS314)</f>
        <v>0</v>
      </c>
      <c r="AR314" s="11"/>
      <c r="AS314" s="11"/>
      <c r="AT314" s="61">
        <f>SUM(AU314)</f>
        <v>0</v>
      </c>
      <c r="AU314" s="11"/>
      <c r="AV314" s="60">
        <f>AW314+AZ314</f>
        <v>2282912349578.8799</v>
      </c>
      <c r="AW314" s="61">
        <f>SUM(AX314:AY314)</f>
        <v>2282912349578.8799</v>
      </c>
      <c r="AX314" s="62">
        <v>2282912349578.8799</v>
      </c>
      <c r="AY314" s="11"/>
      <c r="AZ314" s="61">
        <f>SUM(BA314)</f>
        <v>0</v>
      </c>
      <c r="BA314" s="11"/>
      <c r="BB314" s="63">
        <f>E314-(AI314+AV314)</f>
        <v>0</v>
      </c>
    </row>
    <row r="315" spans="1:54" ht="45" x14ac:dyDescent="0.25">
      <c r="A315" s="58" t="s">
        <v>658</v>
      </c>
      <c r="B315" s="58" t="s">
        <v>1170</v>
      </c>
      <c r="C315" s="59" t="s">
        <v>1152</v>
      </c>
      <c r="D315" s="59" t="s">
        <v>1200</v>
      </c>
      <c r="E315" s="60">
        <f>F315+O315+R315+Z315+AB315+AG315</f>
        <v>9935212003810.1309</v>
      </c>
      <c r="F315" s="61">
        <f>SUM(G315:N315)</f>
        <v>354949390069.75</v>
      </c>
      <c r="G315" s="62">
        <v>138640902374.5</v>
      </c>
      <c r="H315" s="11"/>
      <c r="I315" s="62">
        <v>164440827943.69</v>
      </c>
      <c r="J315" s="11"/>
      <c r="K315" s="11"/>
      <c r="L315" s="11"/>
      <c r="M315" s="62">
        <v>51867659751.559998</v>
      </c>
      <c r="N315" s="11"/>
      <c r="O315" s="61">
        <f>SUM(P315:Q315)</f>
        <v>575689296645.54004</v>
      </c>
      <c r="P315" s="11"/>
      <c r="Q315" s="62">
        <v>575689296645.54004</v>
      </c>
      <c r="R315" s="61">
        <f>SUM(S315:Y315)</f>
        <v>8297690654969.6807</v>
      </c>
      <c r="S315" s="62">
        <v>3820057479626.7998</v>
      </c>
      <c r="T315" s="62">
        <v>1451037547129.8</v>
      </c>
      <c r="U315" s="62">
        <v>2175827568367.7</v>
      </c>
      <c r="V315" s="62">
        <v>3027703160522.1001</v>
      </c>
      <c r="W315" s="62">
        <v>138986413671.23001</v>
      </c>
      <c r="X315" s="62">
        <v>512505319941.34998</v>
      </c>
      <c r="Y315" s="62">
        <v>-2828426834289.2998</v>
      </c>
      <c r="Z315" s="61">
        <f>SUM(AA315)</f>
        <v>0</v>
      </c>
      <c r="AA315" s="11"/>
      <c r="AB315" s="61">
        <f>SUM(AC315:AF315)</f>
        <v>706882662125.16003</v>
      </c>
      <c r="AC315" s="62">
        <v>18199460042.91</v>
      </c>
      <c r="AD315" s="62">
        <v>157583278000</v>
      </c>
      <c r="AE315" s="62">
        <v>7891427170</v>
      </c>
      <c r="AF315" s="62">
        <v>523208496912.25</v>
      </c>
      <c r="AG315" s="61">
        <f>SUM(AH315)</f>
        <v>0</v>
      </c>
      <c r="AH315" s="62"/>
      <c r="AI315" s="60">
        <f>AJ315+AQ315+AT315</f>
        <v>1235348757386.0898</v>
      </c>
      <c r="AJ315" s="61">
        <f>SUM(AK315:AP315)</f>
        <v>424520064104.08997</v>
      </c>
      <c r="AK315" s="62">
        <v>441145208.52999997</v>
      </c>
      <c r="AL315" s="11"/>
      <c r="AM315" s="11"/>
      <c r="AN315" s="62">
        <v>371249987</v>
      </c>
      <c r="AO315" s="62">
        <v>274693678336.22</v>
      </c>
      <c r="AP315" s="62">
        <v>149013990572.34</v>
      </c>
      <c r="AQ315" s="61">
        <f>SUM(AR315:AS315)</f>
        <v>810828693282</v>
      </c>
      <c r="AR315" s="62">
        <v>810828693282</v>
      </c>
      <c r="AS315" s="11"/>
      <c r="AT315" s="61">
        <f>SUM(AU315)</f>
        <v>0</v>
      </c>
      <c r="AU315" s="11"/>
      <c r="AV315" s="60">
        <f>AW315+AZ315</f>
        <v>8699863246424</v>
      </c>
      <c r="AW315" s="61">
        <f>SUM(AX315:AY315)</f>
        <v>8699863246424</v>
      </c>
      <c r="AX315" s="62">
        <v>8699863246424</v>
      </c>
      <c r="AY315" s="11"/>
      <c r="AZ315" s="61">
        <f>SUM(BA315)</f>
        <v>0</v>
      </c>
      <c r="BA315" s="11"/>
      <c r="BB315" s="63">
        <f>E315-(AI315+AV315)</f>
        <v>4.1015625E-2</v>
      </c>
    </row>
    <row r="316" spans="1:54" ht="60" x14ac:dyDescent="0.25">
      <c r="A316" s="58" t="s">
        <v>659</v>
      </c>
      <c r="B316" s="58" t="s">
        <v>660</v>
      </c>
      <c r="C316" s="59" t="s">
        <v>1152</v>
      </c>
      <c r="D316" s="59" t="s">
        <v>1200</v>
      </c>
      <c r="E316" s="60">
        <f>F316+O316+R316+Z316+AB316+AG316</f>
        <v>1694341220527.4297</v>
      </c>
      <c r="F316" s="61">
        <f>SUM(G316:N316)</f>
        <v>71411553125.540009</v>
      </c>
      <c r="G316" s="62">
        <v>46473666268</v>
      </c>
      <c r="H316" s="11"/>
      <c r="I316" s="62">
        <v>20132318561.540001</v>
      </c>
      <c r="J316" s="11"/>
      <c r="K316" s="11"/>
      <c r="L316" s="62">
        <v>95966667</v>
      </c>
      <c r="M316" s="62">
        <v>4709601629</v>
      </c>
      <c r="N316" s="11"/>
      <c r="O316" s="61">
        <f>SUM(P316:Q316)</f>
        <v>47188138656.129997</v>
      </c>
      <c r="P316" s="11"/>
      <c r="Q316" s="62">
        <v>47188138656.129997</v>
      </c>
      <c r="R316" s="61">
        <f>SUM(S316:Y316)</f>
        <v>1295221170422.8398</v>
      </c>
      <c r="S316" s="62">
        <v>72392345949.75</v>
      </c>
      <c r="T316" s="62">
        <v>281860370689.56</v>
      </c>
      <c r="U316" s="62">
        <v>351843308592.37</v>
      </c>
      <c r="V316" s="62">
        <v>818126038635.16003</v>
      </c>
      <c r="W316" s="62">
        <v>50524337401</v>
      </c>
      <c r="X316" s="62">
        <v>15691741684</v>
      </c>
      <c r="Y316" s="62">
        <v>-295216972529</v>
      </c>
      <c r="Z316" s="61">
        <f>SUM(AA316)</f>
        <v>0</v>
      </c>
      <c r="AA316" s="11"/>
      <c r="AB316" s="61">
        <f>SUM(AC316:AF316)</f>
        <v>280520358322.91998</v>
      </c>
      <c r="AC316" s="62">
        <v>833015521</v>
      </c>
      <c r="AD316" s="11"/>
      <c r="AE316" s="62">
        <v>694812280</v>
      </c>
      <c r="AF316" s="62">
        <v>278992530521.91998</v>
      </c>
      <c r="AG316" s="61">
        <f>SUM(AH316)</f>
        <v>0</v>
      </c>
      <c r="AH316" s="62"/>
      <c r="AI316" s="60">
        <f>AJ316+AQ316+AT316</f>
        <v>3862342303</v>
      </c>
      <c r="AJ316" s="61">
        <f>SUM(AK316:AP316)</f>
        <v>3862342303</v>
      </c>
      <c r="AK316" s="11"/>
      <c r="AL316" s="11"/>
      <c r="AM316" s="11"/>
      <c r="AN316" s="11"/>
      <c r="AO316" s="11"/>
      <c r="AP316" s="62">
        <v>3862342303</v>
      </c>
      <c r="AQ316" s="61">
        <f>SUM(AR316:AS316)</f>
        <v>0</v>
      </c>
      <c r="AR316" s="11"/>
      <c r="AS316" s="11"/>
      <c r="AT316" s="61">
        <f>SUM(AU316)</f>
        <v>0</v>
      </c>
      <c r="AU316" s="11"/>
      <c r="AV316" s="60">
        <f>AW316+AZ316</f>
        <v>1690478878224.4299</v>
      </c>
      <c r="AW316" s="61">
        <f>SUM(AX316:AY316)</f>
        <v>1690478878224.4299</v>
      </c>
      <c r="AX316" s="62">
        <v>1690478878224.4299</v>
      </c>
      <c r="AY316" s="11"/>
      <c r="AZ316" s="61">
        <f>SUM(BA316)</f>
        <v>0</v>
      </c>
      <c r="BA316" s="11"/>
      <c r="BB316" s="63">
        <f>E316-(AI316+AV316)</f>
        <v>0</v>
      </c>
    </row>
    <row r="317" spans="1:54" ht="45" x14ac:dyDescent="0.25">
      <c r="A317" s="58" t="s">
        <v>661</v>
      </c>
      <c r="B317" s="58" t="s">
        <v>662</v>
      </c>
      <c r="C317" s="59" t="s">
        <v>1150</v>
      </c>
      <c r="D317" s="59" t="s">
        <v>1199</v>
      </c>
      <c r="E317" s="60">
        <f>F317+O317+R317+Z317+AB317+AG317</f>
        <v>2012443307330.3403</v>
      </c>
      <c r="F317" s="61">
        <f>SUM(G317:N317)</f>
        <v>80521073287.059998</v>
      </c>
      <c r="G317" s="62">
        <v>43163386837.220001</v>
      </c>
      <c r="H317" s="11"/>
      <c r="I317" s="62">
        <v>30121915061.84</v>
      </c>
      <c r="J317" s="11"/>
      <c r="K317" s="11"/>
      <c r="L317" s="11"/>
      <c r="M317" s="62">
        <v>7235771388</v>
      </c>
      <c r="N317" s="11"/>
      <c r="O317" s="61">
        <f>SUM(P317:Q317)</f>
        <v>36983122865.779999</v>
      </c>
      <c r="P317" s="11"/>
      <c r="Q317" s="62">
        <v>36983122865.779999</v>
      </c>
      <c r="R317" s="61">
        <f>SUM(S317:Y317)</f>
        <v>1674964087779.4502</v>
      </c>
      <c r="S317" s="62">
        <v>283373863218</v>
      </c>
      <c r="T317" s="62">
        <v>348018752265.70001</v>
      </c>
      <c r="U317" s="62">
        <v>481247670071</v>
      </c>
      <c r="V317" s="62">
        <v>1298831857618</v>
      </c>
      <c r="W317" s="62">
        <v>21111278647</v>
      </c>
      <c r="X317" s="62">
        <v>22802319966.25</v>
      </c>
      <c r="Y317" s="62">
        <v>-780421654006.5</v>
      </c>
      <c r="Z317" s="61">
        <f>SUM(AA317)</f>
        <v>0</v>
      </c>
      <c r="AA317" s="11"/>
      <c r="AB317" s="61">
        <f>SUM(AC317:AF317)</f>
        <v>219975023398.04999</v>
      </c>
      <c r="AC317" s="11"/>
      <c r="AD317" s="62">
        <v>42980632</v>
      </c>
      <c r="AE317" s="62">
        <v>3591782033.0500002</v>
      </c>
      <c r="AF317" s="62">
        <v>216340260733</v>
      </c>
      <c r="AG317" s="61">
        <f>SUM(AH317)</f>
        <v>0</v>
      </c>
      <c r="AH317" s="62"/>
      <c r="AI317" s="60">
        <f>AJ317+AQ317+AT317</f>
        <v>30282936257.880001</v>
      </c>
      <c r="AJ317" s="61">
        <f>SUM(AK317:AP317)</f>
        <v>30282936257.880001</v>
      </c>
      <c r="AK317" s="62">
        <v>894090425</v>
      </c>
      <c r="AL317" s="11"/>
      <c r="AM317" s="11"/>
      <c r="AN317" s="11"/>
      <c r="AO317" s="11"/>
      <c r="AP317" s="62">
        <v>29388845832.880001</v>
      </c>
      <c r="AQ317" s="61">
        <f>SUM(AR317:AS317)</f>
        <v>0</v>
      </c>
      <c r="AR317" s="11"/>
      <c r="AS317" s="11"/>
      <c r="AT317" s="61">
        <f>SUM(AU317)</f>
        <v>0</v>
      </c>
      <c r="AU317" s="11"/>
      <c r="AV317" s="60">
        <f>AW317+AZ317</f>
        <v>1982160371072.46</v>
      </c>
      <c r="AW317" s="61">
        <f>SUM(AX317:AY317)</f>
        <v>1982160371072.46</v>
      </c>
      <c r="AX317" s="62">
        <v>1982160371072.46</v>
      </c>
      <c r="AY317" s="11"/>
      <c r="AZ317" s="61">
        <f>SUM(BA317)</f>
        <v>0</v>
      </c>
      <c r="BA317" s="11"/>
      <c r="BB317" s="63">
        <f>E317-(AI317+AV317)</f>
        <v>0</v>
      </c>
    </row>
    <row r="318" spans="1:54" ht="30" x14ac:dyDescent="0.25">
      <c r="A318" s="58" t="s">
        <v>663</v>
      </c>
      <c r="B318" s="58" t="s">
        <v>664</v>
      </c>
      <c r="C318" s="59" t="s">
        <v>1150</v>
      </c>
      <c r="D318" s="59" t="s">
        <v>1199</v>
      </c>
      <c r="E318" s="60">
        <f>F318+O318+R318+Z318+AB318+AG318</f>
        <v>1686028216700.6519</v>
      </c>
      <c r="F318" s="61">
        <f>SUM(G318:N318)</f>
        <v>108016029488.53999</v>
      </c>
      <c r="G318" s="62">
        <v>73498700457.059998</v>
      </c>
      <c r="H318" s="11"/>
      <c r="I318" s="62">
        <v>14870965886.309999</v>
      </c>
      <c r="J318" s="11"/>
      <c r="K318" s="11"/>
      <c r="L318" s="62">
        <v>4132231.4</v>
      </c>
      <c r="M318" s="62">
        <v>19642230913.77</v>
      </c>
      <c r="N318" s="11"/>
      <c r="O318" s="61">
        <f>SUM(P318:Q318)</f>
        <v>12167033456.76</v>
      </c>
      <c r="P318" s="11"/>
      <c r="Q318" s="62">
        <v>12167033456.76</v>
      </c>
      <c r="R318" s="61">
        <f>SUM(S318:Y318)</f>
        <v>1374328017582.7219</v>
      </c>
      <c r="S318" s="62">
        <v>147235137037.64001</v>
      </c>
      <c r="T318" s="62">
        <v>382263822712.45001</v>
      </c>
      <c r="U318" s="62">
        <v>480659674810.23999</v>
      </c>
      <c r="V318" s="62">
        <v>927229497415.25</v>
      </c>
      <c r="W318" s="62">
        <v>23813784746.202</v>
      </c>
      <c r="X318" s="62">
        <v>99920415498</v>
      </c>
      <c r="Y318" s="62">
        <v>-686794314637.06006</v>
      </c>
      <c r="Z318" s="61">
        <f>SUM(AA318)</f>
        <v>0</v>
      </c>
      <c r="AA318" s="11"/>
      <c r="AB318" s="61">
        <f>SUM(AC318:AF318)</f>
        <v>191517136172.63</v>
      </c>
      <c r="AC318" s="11"/>
      <c r="AD318" s="11"/>
      <c r="AE318" s="11"/>
      <c r="AF318" s="62">
        <v>191517136172.63</v>
      </c>
      <c r="AG318" s="61">
        <f>SUM(AH318)</f>
        <v>0</v>
      </c>
      <c r="AH318" s="62"/>
      <c r="AI318" s="60">
        <f>AJ318+AQ318+AT318</f>
        <v>22394604807.059998</v>
      </c>
      <c r="AJ318" s="61">
        <f>SUM(AK318:AP318)</f>
        <v>22394604807.059998</v>
      </c>
      <c r="AK318" s="62">
        <v>17313920</v>
      </c>
      <c r="AL318" s="11"/>
      <c r="AM318" s="11"/>
      <c r="AN318" s="62">
        <v>36610117.119999997</v>
      </c>
      <c r="AO318" s="62">
        <v>21511535975</v>
      </c>
      <c r="AP318" s="62">
        <v>829144794.94000006</v>
      </c>
      <c r="AQ318" s="61">
        <f>SUM(AR318:AS318)</f>
        <v>0</v>
      </c>
      <c r="AR318" s="11"/>
      <c r="AS318" s="11"/>
      <c r="AT318" s="61">
        <f>SUM(AU318)</f>
        <v>0</v>
      </c>
      <c r="AU318" s="11"/>
      <c r="AV318" s="60">
        <f>AW318+AZ318</f>
        <v>1663633611893.6001</v>
      </c>
      <c r="AW318" s="61">
        <f>SUM(AX318:AY318)</f>
        <v>1663633611893.6001</v>
      </c>
      <c r="AX318" s="62">
        <v>1663633611893.6001</v>
      </c>
      <c r="AY318" s="11"/>
      <c r="AZ318" s="61">
        <f>SUM(BA318)</f>
        <v>0</v>
      </c>
      <c r="BA318" s="11"/>
      <c r="BB318" s="63">
        <f>E318-(AI318+AV318)</f>
        <v>-8.30078125E-3</v>
      </c>
    </row>
    <row r="319" spans="1:54" ht="30" x14ac:dyDescent="0.25">
      <c r="A319" s="58" t="s">
        <v>665</v>
      </c>
      <c r="B319" s="58" t="s">
        <v>666</v>
      </c>
      <c r="C319" s="59" t="s">
        <v>1152</v>
      </c>
      <c r="D319" s="59" t="s">
        <v>1199</v>
      </c>
      <c r="E319" s="60">
        <f>F319+O319+R319+Z319+AB319+AG319</f>
        <v>1822648860230.1299</v>
      </c>
      <c r="F319" s="61">
        <f>SUM(G319:N319)</f>
        <v>45782131680.290001</v>
      </c>
      <c r="G319" s="62">
        <v>9155862738.8799992</v>
      </c>
      <c r="H319" s="11"/>
      <c r="I319" s="62">
        <v>28600123285.120003</v>
      </c>
      <c r="J319" s="11"/>
      <c r="K319" s="11"/>
      <c r="L319" s="11"/>
      <c r="M319" s="62">
        <v>8026145656.29</v>
      </c>
      <c r="N319" s="11"/>
      <c r="O319" s="61">
        <f>SUM(P319:Q319)</f>
        <v>158432538962.89001</v>
      </c>
      <c r="P319" s="62">
        <v>7654190213.5</v>
      </c>
      <c r="Q319" s="62">
        <v>150778348749.39001</v>
      </c>
      <c r="R319" s="61">
        <f>SUM(S319:Y319)</f>
        <v>1579367680602.5</v>
      </c>
      <c r="S319" s="62">
        <v>353648430699.5</v>
      </c>
      <c r="T319" s="62">
        <v>345198700259</v>
      </c>
      <c r="U319" s="62">
        <v>506123260636.17999</v>
      </c>
      <c r="V319" s="62">
        <v>1318266500535.74</v>
      </c>
      <c r="W319" s="62">
        <v>20151581903.389999</v>
      </c>
      <c r="X319" s="62">
        <v>2580625052.98</v>
      </c>
      <c r="Y319" s="62">
        <v>-966601418484.29004</v>
      </c>
      <c r="Z319" s="61">
        <f>SUM(AA319)</f>
        <v>0</v>
      </c>
      <c r="AA319" s="11"/>
      <c r="AB319" s="61">
        <f>SUM(AC319:AF319)</f>
        <v>39066508984.449997</v>
      </c>
      <c r="AC319" s="62">
        <v>3520806064</v>
      </c>
      <c r="AD319" s="11"/>
      <c r="AE319" s="11"/>
      <c r="AF319" s="62">
        <v>35545702920.449997</v>
      </c>
      <c r="AG319" s="61">
        <f>SUM(AH319)</f>
        <v>0</v>
      </c>
      <c r="AH319" s="62"/>
      <c r="AI319" s="60">
        <f>AJ319+AQ319+AT319</f>
        <v>31614152293.240002</v>
      </c>
      <c r="AJ319" s="61">
        <f>SUM(AK319:AP319)</f>
        <v>31614152293.240002</v>
      </c>
      <c r="AK319" s="62">
        <v>193489595.91</v>
      </c>
      <c r="AL319" s="11"/>
      <c r="AM319" s="11"/>
      <c r="AN319" s="62">
        <v>388619713.32999998</v>
      </c>
      <c r="AO319" s="62">
        <v>18871821256</v>
      </c>
      <c r="AP319" s="62">
        <v>12160221728</v>
      </c>
      <c r="AQ319" s="61">
        <f>SUM(AR319:AS319)</f>
        <v>0</v>
      </c>
      <c r="AR319" s="11"/>
      <c r="AS319" s="11"/>
      <c r="AT319" s="61">
        <f>SUM(AU319)</f>
        <v>0</v>
      </c>
      <c r="AU319" s="11"/>
      <c r="AV319" s="60">
        <f>AW319+AZ319</f>
        <v>1791034707936.8899</v>
      </c>
      <c r="AW319" s="61">
        <f>SUM(AX319:AY319)</f>
        <v>1791034707936.8899</v>
      </c>
      <c r="AX319" s="62">
        <v>1791034707936.8899</v>
      </c>
      <c r="AY319" s="11"/>
      <c r="AZ319" s="61">
        <f>SUM(BA319)</f>
        <v>0</v>
      </c>
      <c r="BA319" s="11"/>
      <c r="BB319" s="63">
        <f>E319-(AI319+AV319)</f>
        <v>0</v>
      </c>
    </row>
    <row r="320" spans="1:54" ht="30" x14ac:dyDescent="0.25">
      <c r="A320" s="58" t="s">
        <v>667</v>
      </c>
      <c r="B320" s="58" t="s">
        <v>668</v>
      </c>
      <c r="C320" s="59" t="s">
        <v>1152</v>
      </c>
      <c r="D320" s="59" t="s">
        <v>1199</v>
      </c>
      <c r="E320" s="60">
        <f>F320+O320+R320+Z320+AB320+AG320</f>
        <v>3923178906568.5786</v>
      </c>
      <c r="F320" s="61">
        <f>SUM(G320:N320)</f>
        <v>132057464397.03799</v>
      </c>
      <c r="G320" s="62">
        <v>1502043940.74</v>
      </c>
      <c r="H320" s="11"/>
      <c r="I320" s="62">
        <v>93622939344.437988</v>
      </c>
      <c r="J320" s="11"/>
      <c r="K320" s="11"/>
      <c r="L320" s="62">
        <v>37308333.329999998</v>
      </c>
      <c r="M320" s="62">
        <v>36895172778.529999</v>
      </c>
      <c r="N320" s="11"/>
      <c r="O320" s="61">
        <f>SUM(P320:Q320)</f>
        <v>202716346102</v>
      </c>
      <c r="P320" s="11"/>
      <c r="Q320" s="62">
        <v>202716346102</v>
      </c>
      <c r="R320" s="61">
        <f>SUM(S320:Y320)</f>
        <v>3406756252867.9707</v>
      </c>
      <c r="S320" s="62">
        <v>1703249574762.8999</v>
      </c>
      <c r="T320" s="62">
        <v>541606946332.51001</v>
      </c>
      <c r="U320" s="62">
        <v>750901589787.14001</v>
      </c>
      <c r="V320" s="62">
        <v>1460301877672.1001</v>
      </c>
      <c r="W320" s="62">
        <v>45028596968.910004</v>
      </c>
      <c r="X320" s="62">
        <v>139861029416.70999</v>
      </c>
      <c r="Y320" s="62">
        <v>-1234193362072.3</v>
      </c>
      <c r="Z320" s="61">
        <f>SUM(AA320)</f>
        <v>0</v>
      </c>
      <c r="AA320" s="11"/>
      <c r="AB320" s="61">
        <f>SUM(AC320:AF320)</f>
        <v>181648843201.56998</v>
      </c>
      <c r="AC320" s="62">
        <v>72354200.209999993</v>
      </c>
      <c r="AD320" s="11"/>
      <c r="AE320" s="62">
        <v>2148886304.25</v>
      </c>
      <c r="AF320" s="62">
        <v>179427602697.10999</v>
      </c>
      <c r="AG320" s="61">
        <f>SUM(AH320)</f>
        <v>0</v>
      </c>
      <c r="AH320" s="62"/>
      <c r="AI320" s="60">
        <f>AJ320+AQ320+AT320</f>
        <v>205241680256.84</v>
      </c>
      <c r="AJ320" s="61">
        <f>SUM(AK320:AP320)</f>
        <v>148749722856.84</v>
      </c>
      <c r="AK320" s="62">
        <v>337128143</v>
      </c>
      <c r="AL320" s="11"/>
      <c r="AM320" s="11"/>
      <c r="AN320" s="11"/>
      <c r="AO320" s="62">
        <v>53669052516</v>
      </c>
      <c r="AP320" s="62">
        <v>94743542197.839996</v>
      </c>
      <c r="AQ320" s="61">
        <f>SUM(AR320:AS320)</f>
        <v>56491957400</v>
      </c>
      <c r="AR320" s="11"/>
      <c r="AS320" s="62">
        <v>56491957400</v>
      </c>
      <c r="AT320" s="61">
        <f>SUM(AU320)</f>
        <v>0</v>
      </c>
      <c r="AU320" s="62"/>
      <c r="AV320" s="60">
        <f>AW320+AZ320</f>
        <v>3717937226311.7998</v>
      </c>
      <c r="AW320" s="61">
        <f>SUM(AX320:AY320)</f>
        <v>3717937226311.7998</v>
      </c>
      <c r="AX320" s="62">
        <v>3717937226311.7998</v>
      </c>
      <c r="AY320" s="11"/>
      <c r="AZ320" s="61">
        <f>SUM(BA320)</f>
        <v>0</v>
      </c>
      <c r="BA320" s="11"/>
      <c r="BB320" s="63">
        <f>E320-(AI320+AV320)</f>
        <v>-6.103515625E-2</v>
      </c>
    </row>
    <row r="321" spans="1:54" ht="60" x14ac:dyDescent="0.25">
      <c r="A321" s="58" t="s">
        <v>669</v>
      </c>
      <c r="B321" s="58" t="s">
        <v>670</v>
      </c>
      <c r="C321" s="59" t="s">
        <v>1150</v>
      </c>
      <c r="D321" s="59" t="s">
        <v>1199</v>
      </c>
      <c r="E321" s="60">
        <f>F321+O321+R321+Z321+AB321+AG321</f>
        <v>1290766250530.9502</v>
      </c>
      <c r="F321" s="61">
        <f>SUM(G321:N321)</f>
        <v>-32899876521.91</v>
      </c>
      <c r="G321" s="62">
        <v>-27842067559.349998</v>
      </c>
      <c r="H321" s="11"/>
      <c r="I321" s="62">
        <v>-9717865130</v>
      </c>
      <c r="J321" s="11"/>
      <c r="K321" s="11"/>
      <c r="L321" s="11"/>
      <c r="M321" s="62">
        <v>4660056167.4399996</v>
      </c>
      <c r="N321" s="11"/>
      <c r="O321" s="61">
        <f>SUM(P321:Q321)</f>
        <v>9125912443.3899994</v>
      </c>
      <c r="P321" s="11"/>
      <c r="Q321" s="62">
        <v>9125912443.3899994</v>
      </c>
      <c r="R321" s="61">
        <f>SUM(S321:Y321)</f>
        <v>1224447340725.1201</v>
      </c>
      <c r="S321" s="62">
        <v>146562968842</v>
      </c>
      <c r="T321" s="62">
        <v>287502757452.59003</v>
      </c>
      <c r="U321" s="62">
        <v>620289902582.69995</v>
      </c>
      <c r="V321" s="62">
        <v>705594006102.81006</v>
      </c>
      <c r="W321" s="62">
        <v>12923551437</v>
      </c>
      <c r="X321" s="62">
        <v>99531659875</v>
      </c>
      <c r="Y321" s="62">
        <v>-647957505566.97998</v>
      </c>
      <c r="Z321" s="61">
        <f>SUM(AA321)</f>
        <v>0</v>
      </c>
      <c r="AA321" s="11"/>
      <c r="AB321" s="61">
        <f>SUM(AC321:AF321)</f>
        <v>90092873884.350006</v>
      </c>
      <c r="AC321" s="62">
        <v>221918479.84999999</v>
      </c>
      <c r="AD321" s="11"/>
      <c r="AE321" s="11"/>
      <c r="AF321" s="62">
        <v>89870955404.5</v>
      </c>
      <c r="AG321" s="61">
        <f>SUM(AH321)</f>
        <v>0</v>
      </c>
      <c r="AH321" s="62"/>
      <c r="AI321" s="60">
        <f>AJ321+AQ321+AT321</f>
        <v>11585780112.959999</v>
      </c>
      <c r="AJ321" s="61">
        <f>SUM(AK321:AP321)</f>
        <v>11585780112.959999</v>
      </c>
      <c r="AK321" s="62">
        <v>990720596</v>
      </c>
      <c r="AL321" s="11"/>
      <c r="AM321" s="11"/>
      <c r="AN321" s="11"/>
      <c r="AO321" s="62">
        <v>-3039235140</v>
      </c>
      <c r="AP321" s="62">
        <v>13634294656.959999</v>
      </c>
      <c r="AQ321" s="61">
        <f>SUM(AR321:AS321)</f>
        <v>0</v>
      </c>
      <c r="AR321" s="11"/>
      <c r="AS321" s="11"/>
      <c r="AT321" s="61">
        <f>SUM(AU321)</f>
        <v>0</v>
      </c>
      <c r="AU321" s="11"/>
      <c r="AV321" s="60">
        <f>AW321+AZ321</f>
        <v>1242198423448.8999</v>
      </c>
      <c r="AW321" s="61">
        <f>SUM(AX321:AY321)</f>
        <v>1242198423448.8999</v>
      </c>
      <c r="AX321" s="62">
        <v>1242198423448.8999</v>
      </c>
      <c r="AY321" s="11"/>
      <c r="AZ321" s="61">
        <f>SUM(BA321)</f>
        <v>0</v>
      </c>
      <c r="BA321" s="11"/>
      <c r="BB321" s="63">
        <f>E321-(AI321+AV321)</f>
        <v>36982046969.090332</v>
      </c>
    </row>
    <row r="322" spans="1:54" ht="45" x14ac:dyDescent="0.25">
      <c r="A322" s="58" t="s">
        <v>671</v>
      </c>
      <c r="B322" s="58" t="s">
        <v>672</v>
      </c>
      <c r="C322" s="59" t="s">
        <v>1150</v>
      </c>
      <c r="D322" s="59" t="s">
        <v>1200</v>
      </c>
      <c r="E322" s="60">
        <f>F322+O322+R322+Z322+AB322+AG322</f>
        <v>1718795435675.6182</v>
      </c>
      <c r="F322" s="61">
        <f>SUM(G322:N322)</f>
        <v>28717938300.620003</v>
      </c>
      <c r="G322" s="62">
        <v>13429616554.07</v>
      </c>
      <c r="H322" s="11"/>
      <c r="I322" s="62">
        <v>11783350048.300001</v>
      </c>
      <c r="J322" s="11"/>
      <c r="K322" s="11"/>
      <c r="L322" s="11"/>
      <c r="M322" s="62">
        <v>3504971698.25</v>
      </c>
      <c r="N322" s="11"/>
      <c r="O322" s="61">
        <f>SUM(P322:Q322)</f>
        <v>44557471238.949997</v>
      </c>
      <c r="P322" s="11"/>
      <c r="Q322" s="62">
        <v>44557471238.949997</v>
      </c>
      <c r="R322" s="61">
        <f>SUM(S322:Y322)</f>
        <v>1566384470928.7781</v>
      </c>
      <c r="S322" s="62">
        <v>278859996898.92999</v>
      </c>
      <c r="T322" s="62">
        <v>313648644376.42999</v>
      </c>
      <c r="U322" s="62">
        <v>516702061145</v>
      </c>
      <c r="V322" s="62">
        <v>1106596508801.24</v>
      </c>
      <c r="W322" s="62">
        <v>43492452020.019997</v>
      </c>
      <c r="X322" s="62">
        <v>4839426668</v>
      </c>
      <c r="Y322" s="62">
        <v>-697754618980.84155</v>
      </c>
      <c r="Z322" s="61">
        <f>SUM(AA322)</f>
        <v>0</v>
      </c>
      <c r="AA322" s="11"/>
      <c r="AB322" s="61">
        <f>SUM(AC322:AF322)</f>
        <v>79135555207.270004</v>
      </c>
      <c r="AC322" s="62">
        <v>729886911</v>
      </c>
      <c r="AD322" s="11"/>
      <c r="AE322" s="62">
        <v>762486216.66999996</v>
      </c>
      <c r="AF322" s="62">
        <v>77643182079.600006</v>
      </c>
      <c r="AG322" s="61">
        <f>SUM(AH322)</f>
        <v>0</v>
      </c>
      <c r="AH322" s="62"/>
      <c r="AI322" s="60">
        <f>AJ322+AQ322+AT322</f>
        <v>16856932018</v>
      </c>
      <c r="AJ322" s="61">
        <f>SUM(AK322:AP322)</f>
        <v>16856932018</v>
      </c>
      <c r="AK322" s="62">
        <v>8542000</v>
      </c>
      <c r="AL322" s="11"/>
      <c r="AM322" s="11"/>
      <c r="AN322" s="11"/>
      <c r="AO322" s="62">
        <v>3356504141</v>
      </c>
      <c r="AP322" s="62">
        <v>13491885877</v>
      </c>
      <c r="AQ322" s="61">
        <f>SUM(AR322:AS322)</f>
        <v>0</v>
      </c>
      <c r="AR322" s="11"/>
      <c r="AS322" s="11"/>
      <c r="AT322" s="61">
        <f>SUM(AU322)</f>
        <v>0</v>
      </c>
      <c r="AU322" s="11"/>
      <c r="AV322" s="60">
        <f>AW322+AZ322</f>
        <v>1701938503657.6216</v>
      </c>
      <c r="AW322" s="61">
        <f>SUM(AX322:AY322)</f>
        <v>1701938503657.6216</v>
      </c>
      <c r="AX322" s="62">
        <v>1701938503657.6216</v>
      </c>
      <c r="AY322" s="11"/>
      <c r="AZ322" s="61">
        <f>SUM(BA322)</f>
        <v>0</v>
      </c>
      <c r="BA322" s="11"/>
      <c r="BB322" s="63">
        <f>E322-(AI322+AV322)</f>
        <v>-3.41796875E-3</v>
      </c>
    </row>
    <row r="323" spans="1:54" ht="45" x14ac:dyDescent="0.25">
      <c r="A323" s="58" t="s">
        <v>673</v>
      </c>
      <c r="B323" s="58" t="s">
        <v>674</v>
      </c>
      <c r="C323" s="59" t="s">
        <v>1152</v>
      </c>
      <c r="D323" s="59" t="s">
        <v>1199</v>
      </c>
      <c r="E323" s="60">
        <f>F323+O323+R323+Z323+AB323+AG323</f>
        <v>1656677247890.1697</v>
      </c>
      <c r="F323" s="61">
        <f>SUM(G323:N323)</f>
        <v>42607057757.610001</v>
      </c>
      <c r="G323" s="62">
        <v>13013231634.4</v>
      </c>
      <c r="H323" s="11"/>
      <c r="I323" s="62">
        <v>21149790981.25</v>
      </c>
      <c r="J323" s="11"/>
      <c r="K323" s="11"/>
      <c r="L323" s="62">
        <v>340345139</v>
      </c>
      <c r="M323" s="62">
        <v>8103690002.96</v>
      </c>
      <c r="N323" s="11"/>
      <c r="O323" s="61">
        <f>SUM(P323:Q323)</f>
        <v>28642150446.27</v>
      </c>
      <c r="P323" s="11"/>
      <c r="Q323" s="62">
        <v>28642150446.27</v>
      </c>
      <c r="R323" s="61">
        <f>SUM(S323:Y323)</f>
        <v>1337736328750.7998</v>
      </c>
      <c r="S323" s="62">
        <v>402372733847.32001</v>
      </c>
      <c r="T323" s="62">
        <v>239020735469.26001</v>
      </c>
      <c r="U323" s="62">
        <v>453354938617.98999</v>
      </c>
      <c r="V323" s="62">
        <v>1146475404166.1001</v>
      </c>
      <c r="W323" s="62">
        <v>25620865270.529999</v>
      </c>
      <c r="X323" s="62">
        <v>7626660916.2399998</v>
      </c>
      <c r="Y323" s="62">
        <v>-936735009536.64001</v>
      </c>
      <c r="Z323" s="61">
        <f>SUM(AA323)</f>
        <v>0</v>
      </c>
      <c r="AA323" s="11"/>
      <c r="AB323" s="61">
        <f>SUM(AC323:AF323)</f>
        <v>247691710935.48999</v>
      </c>
      <c r="AC323" s="62">
        <v>120803800242.27</v>
      </c>
      <c r="AD323" s="11"/>
      <c r="AE323" s="62">
        <v>1602023750</v>
      </c>
      <c r="AF323" s="62">
        <v>125285886943.22</v>
      </c>
      <c r="AG323" s="61">
        <f>SUM(AH323)</f>
        <v>0</v>
      </c>
      <c r="AH323" s="62"/>
      <c r="AI323" s="60">
        <f>AJ323+AQ323+AT323</f>
        <v>19155538748.59</v>
      </c>
      <c r="AJ323" s="61">
        <f>SUM(AK323:AP323)</f>
        <v>19155538748.59</v>
      </c>
      <c r="AK323" s="62">
        <v>85836337</v>
      </c>
      <c r="AL323" s="11"/>
      <c r="AM323" s="11"/>
      <c r="AN323" s="11"/>
      <c r="AO323" s="62">
        <v>17820930796</v>
      </c>
      <c r="AP323" s="62">
        <v>1248771615.5899999</v>
      </c>
      <c r="AQ323" s="61">
        <f>SUM(AR323:AS323)</f>
        <v>0</v>
      </c>
      <c r="AR323" s="11"/>
      <c r="AS323" s="11"/>
      <c r="AT323" s="61">
        <f>SUM(AU323)</f>
        <v>0</v>
      </c>
      <c r="AU323" s="11"/>
      <c r="AV323" s="60">
        <f>AW323+AZ323</f>
        <v>1637521709141.6001</v>
      </c>
      <c r="AW323" s="61">
        <f>SUM(AX323:AY323)</f>
        <v>1637521709141.6001</v>
      </c>
      <c r="AX323" s="62">
        <v>1637521709141.6001</v>
      </c>
      <c r="AY323" s="11"/>
      <c r="AZ323" s="61">
        <f>SUM(BA323)</f>
        <v>0</v>
      </c>
      <c r="BA323" s="11"/>
      <c r="BB323" s="63">
        <f>E323-(AI323+AV323)</f>
        <v>-2.05078125E-2</v>
      </c>
    </row>
    <row r="324" spans="1:54" ht="45" x14ac:dyDescent="0.25">
      <c r="A324" s="58" t="s">
        <v>675</v>
      </c>
      <c r="B324" s="58" t="s">
        <v>676</v>
      </c>
      <c r="C324" s="59" t="s">
        <v>1152</v>
      </c>
      <c r="D324" s="59" t="s">
        <v>1200</v>
      </c>
      <c r="E324" s="60">
        <f>F324+O324+R324+Z324+AB324+AG324</f>
        <v>1637395721948.5698</v>
      </c>
      <c r="F324" s="61">
        <f>SUM(G324:N324)</f>
        <v>42372094807.82</v>
      </c>
      <c r="G324" s="62">
        <v>2788405160.8900003</v>
      </c>
      <c r="H324" s="11"/>
      <c r="I324" s="62">
        <v>19853727778.900002</v>
      </c>
      <c r="J324" s="11"/>
      <c r="K324" s="11"/>
      <c r="L324" s="62">
        <v>451305531.02999997</v>
      </c>
      <c r="M324" s="62">
        <v>19278656337</v>
      </c>
      <c r="N324" s="11"/>
      <c r="O324" s="61">
        <f>SUM(P324:Q324)</f>
        <v>30340349775.91</v>
      </c>
      <c r="P324" s="11"/>
      <c r="Q324" s="62">
        <v>30340349775.91</v>
      </c>
      <c r="R324" s="61">
        <f>SUM(S324:Y324)</f>
        <v>1444712324364.1499</v>
      </c>
      <c r="S324" s="62">
        <v>452753403396</v>
      </c>
      <c r="T324" s="62">
        <v>399568914660.40002</v>
      </c>
      <c r="U324" s="62">
        <v>436778004440.63</v>
      </c>
      <c r="V324" s="62">
        <v>825801352994.09998</v>
      </c>
      <c r="W324" s="62">
        <v>25501524574</v>
      </c>
      <c r="X324" s="62">
        <v>28150675924.380001</v>
      </c>
      <c r="Y324" s="62">
        <v>-723841551625.35999</v>
      </c>
      <c r="Z324" s="61">
        <f>SUM(AA324)</f>
        <v>0</v>
      </c>
      <c r="AA324" s="11"/>
      <c r="AB324" s="61">
        <f>SUM(AC324:AF324)</f>
        <v>119970953000.69</v>
      </c>
      <c r="AC324" s="11"/>
      <c r="AD324" s="11"/>
      <c r="AE324" s="62">
        <v>780251000</v>
      </c>
      <c r="AF324" s="62">
        <v>119190702000.69</v>
      </c>
      <c r="AG324" s="61">
        <f>SUM(AH324)</f>
        <v>0</v>
      </c>
      <c r="AH324" s="62"/>
      <c r="AI324" s="60">
        <f>AJ324+AQ324+AT324</f>
        <v>52936308787.650002</v>
      </c>
      <c r="AJ324" s="61">
        <f>SUM(AK324:AP324)</f>
        <v>52936308787.650002</v>
      </c>
      <c r="AK324" s="62">
        <v>333974657</v>
      </c>
      <c r="AL324" s="11"/>
      <c r="AM324" s="11"/>
      <c r="AN324" s="62">
        <v>322725134</v>
      </c>
      <c r="AO324" s="62">
        <v>50513932387</v>
      </c>
      <c r="AP324" s="62">
        <v>1765676609.6500001</v>
      </c>
      <c r="AQ324" s="61">
        <f>SUM(AR324:AS324)</f>
        <v>0</v>
      </c>
      <c r="AR324" s="11"/>
      <c r="AS324" s="11"/>
      <c r="AT324" s="61">
        <f>SUM(AU324)</f>
        <v>0</v>
      </c>
      <c r="AU324" s="11"/>
      <c r="AV324" s="60">
        <f>AW324+AZ324</f>
        <v>1584459413160.8999</v>
      </c>
      <c r="AW324" s="61">
        <f>SUM(AX324:AY324)</f>
        <v>1584459413160.8999</v>
      </c>
      <c r="AX324" s="62">
        <v>1584459413160.8999</v>
      </c>
      <c r="AY324" s="11"/>
      <c r="AZ324" s="61">
        <f>SUM(BA324)</f>
        <v>0</v>
      </c>
      <c r="BA324" s="11"/>
      <c r="BB324" s="63">
        <f>E324-(AI324+AV324)</f>
        <v>2.001953125E-2</v>
      </c>
    </row>
    <row r="325" spans="1:54" ht="60" x14ac:dyDescent="0.25">
      <c r="A325" s="58" t="s">
        <v>677</v>
      </c>
      <c r="B325" s="58" t="s">
        <v>678</v>
      </c>
      <c r="C325" s="59" t="s">
        <v>1152</v>
      </c>
      <c r="D325" s="59" t="s">
        <v>1199</v>
      </c>
      <c r="E325" s="60">
        <f>F325+O325+R325+Z325+AB325+AG325</f>
        <v>1361756777497.8201</v>
      </c>
      <c r="F325" s="61">
        <f>SUM(G325:N325)</f>
        <v>96167134370.230011</v>
      </c>
      <c r="G325" s="62">
        <v>77723485075.180008</v>
      </c>
      <c r="H325" s="11"/>
      <c r="I325" s="62">
        <v>9939511879.3099995</v>
      </c>
      <c r="J325" s="11"/>
      <c r="K325" s="11"/>
      <c r="L325" s="11"/>
      <c r="M325" s="62">
        <v>8504137415.7399998</v>
      </c>
      <c r="N325" s="11"/>
      <c r="O325" s="61">
        <f>SUM(P325:Q325)</f>
        <v>11009261669.519999</v>
      </c>
      <c r="P325" s="62">
        <v>4000000.06</v>
      </c>
      <c r="Q325" s="62">
        <v>11005261669.459999</v>
      </c>
      <c r="R325" s="61">
        <f>SUM(S325:Y325)</f>
        <v>1159019483168.6802</v>
      </c>
      <c r="S325" s="62">
        <v>64062932067</v>
      </c>
      <c r="T325" s="62">
        <v>298977776250</v>
      </c>
      <c r="U325" s="62">
        <v>458385835876.08002</v>
      </c>
      <c r="V325" s="62">
        <v>1035240527327.51</v>
      </c>
      <c r="W325" s="62">
        <v>35595188240</v>
      </c>
      <c r="X325" s="62">
        <v>13533134275</v>
      </c>
      <c r="Y325" s="62">
        <v>-746775910866.91003</v>
      </c>
      <c r="Z325" s="61">
        <f>SUM(AA325)</f>
        <v>0</v>
      </c>
      <c r="AA325" s="11"/>
      <c r="AB325" s="61">
        <f>SUM(AC325:AF325)</f>
        <v>95560898289.389999</v>
      </c>
      <c r="AC325" s="62">
        <v>4491965269.3900003</v>
      </c>
      <c r="AD325" s="11"/>
      <c r="AE325" s="11"/>
      <c r="AF325" s="62">
        <v>91068933020</v>
      </c>
      <c r="AG325" s="61">
        <f>SUM(AH325)</f>
        <v>0</v>
      </c>
      <c r="AH325" s="62"/>
      <c r="AI325" s="60">
        <f>AJ325+AQ325+AT325</f>
        <v>2831088264.0900002</v>
      </c>
      <c r="AJ325" s="61">
        <f>SUM(AK325:AP325)</f>
        <v>2831088264.0900002</v>
      </c>
      <c r="AK325" s="62">
        <v>18989597.09</v>
      </c>
      <c r="AL325" s="11"/>
      <c r="AM325" s="11"/>
      <c r="AN325" s="62">
        <v>31666680</v>
      </c>
      <c r="AO325" s="62">
        <v>451052872</v>
      </c>
      <c r="AP325" s="62">
        <v>2329379115</v>
      </c>
      <c r="AQ325" s="61">
        <f>SUM(AR325:AS325)</f>
        <v>0</v>
      </c>
      <c r="AR325" s="11"/>
      <c r="AS325" s="11"/>
      <c r="AT325" s="61">
        <f>SUM(AU325)</f>
        <v>0</v>
      </c>
      <c r="AU325" s="11"/>
      <c r="AV325" s="60">
        <f>AW325+AZ325</f>
        <v>1358925689233.73</v>
      </c>
      <c r="AW325" s="61">
        <f>SUM(AX325:AY325)</f>
        <v>1358925689233.73</v>
      </c>
      <c r="AX325" s="62">
        <v>1358925689233.73</v>
      </c>
      <c r="AY325" s="11"/>
      <c r="AZ325" s="61">
        <f>SUM(BA325)</f>
        <v>0</v>
      </c>
      <c r="BA325" s="11"/>
      <c r="BB325" s="63">
        <f>E325-(AI325+AV325)</f>
        <v>0</v>
      </c>
    </row>
    <row r="326" spans="1:54" ht="45" x14ac:dyDescent="0.25">
      <c r="A326" s="58" t="s">
        <v>679</v>
      </c>
      <c r="B326" s="58" t="s">
        <v>680</v>
      </c>
      <c r="C326" s="59" t="s">
        <v>1152</v>
      </c>
      <c r="D326" s="59" t="s">
        <v>1200</v>
      </c>
      <c r="E326" s="60">
        <f>F326+O326+R326+Z326+AB326+AG326</f>
        <v>1212502706946.1399</v>
      </c>
      <c r="F326" s="61">
        <f>SUM(G326:N326)</f>
        <v>46343107427.800003</v>
      </c>
      <c r="G326" s="62">
        <v>21038403343.310001</v>
      </c>
      <c r="H326" s="11"/>
      <c r="I326" s="62">
        <v>17559975659.150002</v>
      </c>
      <c r="J326" s="11"/>
      <c r="K326" s="11"/>
      <c r="L326" s="11"/>
      <c r="M326" s="62">
        <v>7744728425.3400002</v>
      </c>
      <c r="N326" s="11"/>
      <c r="O326" s="61">
        <f>SUM(P326:Q326)</f>
        <v>10001000000</v>
      </c>
      <c r="P326" s="11"/>
      <c r="Q326" s="62">
        <v>10001000000</v>
      </c>
      <c r="R326" s="61">
        <f>SUM(S326:Y326)</f>
        <v>1133881183078.0598</v>
      </c>
      <c r="S326" s="62">
        <v>60681381602.519997</v>
      </c>
      <c r="T326" s="62">
        <v>452979380774.92999</v>
      </c>
      <c r="U326" s="62">
        <v>545214245597.48999</v>
      </c>
      <c r="V326" s="62">
        <v>747723788884.35999</v>
      </c>
      <c r="W326" s="62">
        <v>37719394674.470001</v>
      </c>
      <c r="X326" s="62">
        <v>10090687508.51</v>
      </c>
      <c r="Y326" s="62">
        <v>-720527695964.21997</v>
      </c>
      <c r="Z326" s="61">
        <f>SUM(AA326)</f>
        <v>0</v>
      </c>
      <c r="AA326" s="11"/>
      <c r="AB326" s="61">
        <f>SUM(AC326:AF326)</f>
        <v>22277416440.279999</v>
      </c>
      <c r="AC326" s="62">
        <v>4972160806.96</v>
      </c>
      <c r="AD326" s="11"/>
      <c r="AE326" s="62">
        <v>236378249.59000003</v>
      </c>
      <c r="AF326" s="62">
        <v>17068877383.73</v>
      </c>
      <c r="AG326" s="61">
        <f>SUM(AH326)</f>
        <v>0</v>
      </c>
      <c r="AH326" s="62"/>
      <c r="AI326" s="60">
        <f>AJ326+AQ326+AT326</f>
        <v>18514272711.919998</v>
      </c>
      <c r="AJ326" s="61">
        <f>SUM(AK326:AP326)</f>
        <v>18514272711.919998</v>
      </c>
      <c r="AK326" s="62">
        <v>182548255</v>
      </c>
      <c r="AL326" s="11"/>
      <c r="AM326" s="11"/>
      <c r="AN326" s="11"/>
      <c r="AO326" s="62">
        <v>17784143737.299999</v>
      </c>
      <c r="AP326" s="62">
        <v>547580719.62</v>
      </c>
      <c r="AQ326" s="61">
        <f>SUM(AR326:AS326)</f>
        <v>0</v>
      </c>
      <c r="AR326" s="11"/>
      <c r="AS326" s="11"/>
      <c r="AT326" s="61">
        <f>SUM(AU326)</f>
        <v>0</v>
      </c>
      <c r="AU326" s="11"/>
      <c r="AV326" s="60">
        <f>AW326+AZ326</f>
        <v>1193988434234.22</v>
      </c>
      <c r="AW326" s="61">
        <f>SUM(AX326:AY326)</f>
        <v>1193988434234.22</v>
      </c>
      <c r="AX326" s="62">
        <v>1193988434234.22</v>
      </c>
      <c r="AY326" s="11"/>
      <c r="AZ326" s="61">
        <f>SUM(BA326)</f>
        <v>0</v>
      </c>
      <c r="BA326" s="11"/>
      <c r="BB326" s="63">
        <f>E326-(AI326+AV326)</f>
        <v>0</v>
      </c>
    </row>
    <row r="327" spans="1:54" ht="75" x14ac:dyDescent="0.25">
      <c r="A327" s="58" t="s">
        <v>681</v>
      </c>
      <c r="B327" s="58" t="s">
        <v>682</v>
      </c>
      <c r="C327" s="59" t="s">
        <v>1150</v>
      </c>
      <c r="D327" s="59" t="s">
        <v>1199</v>
      </c>
      <c r="E327" s="60">
        <f>F327+O327+R327+Z327+AB327+AG327</f>
        <v>1241140675673.9001</v>
      </c>
      <c r="F327" s="61">
        <f>SUM(G327:N327)</f>
        <v>25832212619.09</v>
      </c>
      <c r="G327" s="62">
        <v>14015170652.630001</v>
      </c>
      <c r="H327" s="11"/>
      <c r="I327" s="62">
        <v>631578248</v>
      </c>
      <c r="J327" s="11"/>
      <c r="K327" s="11"/>
      <c r="L327" s="62">
        <v>95289440</v>
      </c>
      <c r="M327" s="62">
        <v>11090174278.459999</v>
      </c>
      <c r="N327" s="11"/>
      <c r="O327" s="61">
        <f>SUM(P327:Q327)</f>
        <v>6023400000</v>
      </c>
      <c r="P327" s="11"/>
      <c r="Q327" s="62">
        <v>6023400000</v>
      </c>
      <c r="R327" s="61">
        <f>SUM(S327:Y327)</f>
        <v>1201030757391.47</v>
      </c>
      <c r="S327" s="62">
        <v>59472206472</v>
      </c>
      <c r="T327" s="62">
        <v>287859943562.54999</v>
      </c>
      <c r="U327" s="62">
        <v>511109157247.15002</v>
      </c>
      <c r="V327" s="62">
        <v>976785738102.52002</v>
      </c>
      <c r="W327" s="62">
        <v>42219543636.089996</v>
      </c>
      <c r="X327" s="62">
        <v>5896415618.6999998</v>
      </c>
      <c r="Y327" s="62">
        <v>-682312247247.54004</v>
      </c>
      <c r="Z327" s="61">
        <f>SUM(AA327)</f>
        <v>0</v>
      </c>
      <c r="AA327" s="11"/>
      <c r="AB327" s="61">
        <f>SUM(AC327:AF327)</f>
        <v>8254305663.3400002</v>
      </c>
      <c r="AC327" s="62">
        <v>2460326880.79</v>
      </c>
      <c r="AD327" s="11"/>
      <c r="AE327" s="62">
        <v>1531341764</v>
      </c>
      <c r="AF327" s="62">
        <v>4262637018.5500002</v>
      </c>
      <c r="AG327" s="61">
        <f>SUM(AH327)</f>
        <v>0</v>
      </c>
      <c r="AH327" s="62"/>
      <c r="AI327" s="60">
        <f>AJ327+AQ327+AT327</f>
        <v>559717326.25999999</v>
      </c>
      <c r="AJ327" s="61">
        <f>SUM(AK327:AP327)</f>
        <v>559717326.25999999</v>
      </c>
      <c r="AK327" s="62">
        <v>163365900.56</v>
      </c>
      <c r="AL327" s="11"/>
      <c r="AM327" s="11"/>
      <c r="AN327" s="11"/>
      <c r="AO327" s="11"/>
      <c r="AP327" s="62">
        <v>396351425.69999999</v>
      </c>
      <c r="AQ327" s="61">
        <f>SUM(AR327:AS327)</f>
        <v>0</v>
      </c>
      <c r="AR327" s="11"/>
      <c r="AS327" s="11"/>
      <c r="AT327" s="61">
        <f>SUM(AU327)</f>
        <v>0</v>
      </c>
      <c r="AU327" s="11"/>
      <c r="AV327" s="60">
        <f>AW327+AZ327</f>
        <v>1240580958347.6001</v>
      </c>
      <c r="AW327" s="61">
        <f>SUM(AX327:AY327)</f>
        <v>1240580958347.6001</v>
      </c>
      <c r="AX327" s="62">
        <v>1240580958347.6001</v>
      </c>
      <c r="AY327" s="11"/>
      <c r="AZ327" s="61">
        <f>SUM(BA327)</f>
        <v>0</v>
      </c>
      <c r="BA327" s="11"/>
      <c r="BB327" s="63">
        <f>E327-(AI327+AV327)</f>
        <v>4.00390625E-2</v>
      </c>
    </row>
    <row r="328" spans="1:54" ht="60" x14ac:dyDescent="0.25">
      <c r="A328" s="58" t="s">
        <v>683</v>
      </c>
      <c r="B328" s="58" t="s">
        <v>684</v>
      </c>
      <c r="C328" s="59" t="s">
        <v>1152</v>
      </c>
      <c r="D328" s="59" t="s">
        <v>1199</v>
      </c>
      <c r="E328" s="60">
        <f>F328+O328+R328+Z328+AB328+AG328</f>
        <v>1499907620031.272</v>
      </c>
      <c r="F328" s="61">
        <f>SUM(G328:N328)</f>
        <v>101107057587.53</v>
      </c>
      <c r="G328" s="62">
        <v>67542907822.75</v>
      </c>
      <c r="H328" s="11"/>
      <c r="I328" s="62">
        <v>1154185845.5700006</v>
      </c>
      <c r="J328" s="11"/>
      <c r="K328" s="11"/>
      <c r="L328" s="62">
        <v>66620160</v>
      </c>
      <c r="M328" s="62">
        <v>32343343759.209999</v>
      </c>
      <c r="N328" s="11"/>
      <c r="O328" s="61">
        <f>SUM(P328:Q328)</f>
        <v>6501000000</v>
      </c>
      <c r="P328" s="11"/>
      <c r="Q328" s="62">
        <v>6501000000</v>
      </c>
      <c r="R328" s="61">
        <f>SUM(S328:Y328)</f>
        <v>1377491110927.332</v>
      </c>
      <c r="S328" s="62">
        <v>125084746647.08</v>
      </c>
      <c r="T328" s="62">
        <v>208389257708.46201</v>
      </c>
      <c r="U328" s="62">
        <v>422366703391.09003</v>
      </c>
      <c r="V328" s="62">
        <v>1328423416640.7</v>
      </c>
      <c r="W328" s="62">
        <v>23068567352</v>
      </c>
      <c r="X328" s="62">
        <v>35134316189.459999</v>
      </c>
      <c r="Y328" s="62">
        <v>-764975897001.45996</v>
      </c>
      <c r="Z328" s="61">
        <f>SUM(AA328)</f>
        <v>0</v>
      </c>
      <c r="AA328" s="11"/>
      <c r="AB328" s="61">
        <f>SUM(AC328:AF328)</f>
        <v>14808451516.41</v>
      </c>
      <c r="AC328" s="62">
        <v>1391923347.4100001</v>
      </c>
      <c r="AD328" s="11"/>
      <c r="AE328" s="62">
        <v>777478008</v>
      </c>
      <c r="AF328" s="62">
        <v>12639050161</v>
      </c>
      <c r="AG328" s="61">
        <f>SUM(AH328)</f>
        <v>0</v>
      </c>
      <c r="AH328" s="62"/>
      <c r="AI328" s="60">
        <f>AJ328+AQ328+AT328</f>
        <v>62856333035.910004</v>
      </c>
      <c r="AJ328" s="61">
        <f>SUM(AK328:AP328)</f>
        <v>11702486068.91</v>
      </c>
      <c r="AK328" s="62">
        <v>5657775364.8299999</v>
      </c>
      <c r="AL328" s="11"/>
      <c r="AM328" s="11"/>
      <c r="AN328" s="11"/>
      <c r="AO328" s="62">
        <v>6044710704.0799999</v>
      </c>
      <c r="AP328" s="11"/>
      <c r="AQ328" s="61">
        <f>SUM(AR328:AS328)</f>
        <v>51153846967</v>
      </c>
      <c r="AR328" s="62">
        <v>51153846967</v>
      </c>
      <c r="AS328" s="11"/>
      <c r="AT328" s="61">
        <f>SUM(AU328)</f>
        <v>0</v>
      </c>
      <c r="AU328" s="11"/>
      <c r="AV328" s="60">
        <f>AW328+AZ328</f>
        <v>1437051286995.3621</v>
      </c>
      <c r="AW328" s="61">
        <f>SUM(AX328:AY328)</f>
        <v>1437051286995.3621</v>
      </c>
      <c r="AX328" s="62">
        <v>1437051286995.3621</v>
      </c>
      <c r="AY328" s="11"/>
      <c r="AZ328" s="61">
        <f>SUM(BA328)</f>
        <v>0</v>
      </c>
      <c r="BA328" s="11"/>
      <c r="BB328" s="63">
        <f>E328-(AI328+AV328)</f>
        <v>0</v>
      </c>
    </row>
    <row r="329" spans="1:54" ht="75" x14ac:dyDescent="0.25">
      <c r="A329" s="58" t="s">
        <v>685</v>
      </c>
      <c r="B329" s="58" t="s">
        <v>686</v>
      </c>
      <c r="C329" s="59" t="s">
        <v>1152</v>
      </c>
      <c r="D329" s="59" t="s">
        <v>1199</v>
      </c>
      <c r="E329" s="60">
        <f>F329+O329+R329+Z329+AB329+AG329</f>
        <v>973951972779.0188</v>
      </c>
      <c r="F329" s="61">
        <f>SUM(G329:N329)</f>
        <v>34280113417.128902</v>
      </c>
      <c r="G329" s="62">
        <v>12883634803.120001</v>
      </c>
      <c r="H329" s="11"/>
      <c r="I329" s="62">
        <v>7998089985.7600002</v>
      </c>
      <c r="J329" s="11"/>
      <c r="K329" s="11"/>
      <c r="L329" s="62">
        <v>114483072.40889999</v>
      </c>
      <c r="M329" s="62">
        <v>13283905555.84</v>
      </c>
      <c r="N329" s="11"/>
      <c r="O329" s="61">
        <f>SUM(P329:Q329)</f>
        <v>8001400000</v>
      </c>
      <c r="P329" s="11"/>
      <c r="Q329" s="62">
        <v>8001400000</v>
      </c>
      <c r="R329" s="61">
        <f>SUM(S329:Y329)</f>
        <v>929730940880.88989</v>
      </c>
      <c r="S329" s="62">
        <v>219290128138</v>
      </c>
      <c r="T329" s="62">
        <v>276077058215.70001</v>
      </c>
      <c r="U329" s="62">
        <v>408725814850</v>
      </c>
      <c r="V329" s="62">
        <v>882119121460</v>
      </c>
      <c r="W329" s="62">
        <v>19860747181</v>
      </c>
      <c r="X329" s="62">
        <v>13361448853.889999</v>
      </c>
      <c r="Y329" s="62">
        <v>-889703377817.69995</v>
      </c>
      <c r="Z329" s="61">
        <f>SUM(AA329)</f>
        <v>0</v>
      </c>
      <c r="AA329" s="11"/>
      <c r="AB329" s="61">
        <f>SUM(AC329:AF329)</f>
        <v>1939518481</v>
      </c>
      <c r="AC329" s="11"/>
      <c r="AD329" s="11"/>
      <c r="AE329" s="62">
        <v>1024511984</v>
      </c>
      <c r="AF329" s="62">
        <v>915006497</v>
      </c>
      <c r="AG329" s="61">
        <f>SUM(AH329)</f>
        <v>0</v>
      </c>
      <c r="AH329" s="62"/>
      <c r="AI329" s="60">
        <f>AJ329+AQ329+AT329</f>
        <v>8122354338.29</v>
      </c>
      <c r="AJ329" s="61">
        <f>SUM(AK329:AP329)</f>
        <v>8122354338.29</v>
      </c>
      <c r="AK329" s="62">
        <v>1693329</v>
      </c>
      <c r="AL329" s="11"/>
      <c r="AM329" s="11"/>
      <c r="AN329" s="11"/>
      <c r="AO329" s="62">
        <v>6177986823.3999996</v>
      </c>
      <c r="AP329" s="62">
        <v>1942674185.8900001</v>
      </c>
      <c r="AQ329" s="61">
        <f>SUM(AR329:AS329)</f>
        <v>0</v>
      </c>
      <c r="AR329" s="11"/>
      <c r="AS329" s="11"/>
      <c r="AT329" s="61">
        <f>SUM(AU329)</f>
        <v>0</v>
      </c>
      <c r="AU329" s="11"/>
      <c r="AV329" s="60">
        <f>AW329+AZ329</f>
        <v>965829618440.72913</v>
      </c>
      <c r="AW329" s="61">
        <f>SUM(AX329:AY329)</f>
        <v>965829618440.72913</v>
      </c>
      <c r="AX329" s="62">
        <v>965829618440.72913</v>
      </c>
      <c r="AY329" s="11"/>
      <c r="AZ329" s="61">
        <f>SUM(BA329)</f>
        <v>0</v>
      </c>
      <c r="BA329" s="11"/>
      <c r="BB329" s="63">
        <f>E329-(AI329+AV329)</f>
        <v>0</v>
      </c>
    </row>
    <row r="330" spans="1:54" ht="75" x14ac:dyDescent="0.25">
      <c r="A330" s="58" t="s">
        <v>687</v>
      </c>
      <c r="B330" s="58" t="s">
        <v>688</v>
      </c>
      <c r="C330" s="59" t="s">
        <v>1150</v>
      </c>
      <c r="D330" s="59" t="s">
        <v>1200</v>
      </c>
      <c r="E330" s="60">
        <f>F330+O330+R330+Z330+AB330+AG330</f>
        <v>1138371831281.8499</v>
      </c>
      <c r="F330" s="61">
        <f>SUM(G330:N330)</f>
        <v>56326518941.660004</v>
      </c>
      <c r="G330" s="62">
        <v>31611012725.470001</v>
      </c>
      <c r="H330" s="11"/>
      <c r="I330" s="62">
        <v>6730386868.8900003</v>
      </c>
      <c r="J330" s="11"/>
      <c r="K330" s="11"/>
      <c r="L330" s="62">
        <v>177654416</v>
      </c>
      <c r="M330" s="62">
        <v>17807464931.299999</v>
      </c>
      <c r="N330" s="11"/>
      <c r="O330" s="61">
        <f>SUM(P330:Q330)</f>
        <v>3487034100</v>
      </c>
      <c r="P330" s="11"/>
      <c r="Q330" s="62">
        <v>3487034100</v>
      </c>
      <c r="R330" s="61">
        <f>SUM(S330:Y330)</f>
        <v>1040984165520.03</v>
      </c>
      <c r="S330" s="62">
        <v>20246551095</v>
      </c>
      <c r="T330" s="62">
        <v>220705636925.26001</v>
      </c>
      <c r="U330" s="62">
        <v>401483222146.65997</v>
      </c>
      <c r="V330" s="62">
        <v>915309767170.91003</v>
      </c>
      <c r="W330" s="62">
        <v>13063489514</v>
      </c>
      <c r="X330" s="62">
        <v>68120606545.199997</v>
      </c>
      <c r="Y330" s="62">
        <v>-597945107877</v>
      </c>
      <c r="Z330" s="61">
        <f>SUM(AA330)</f>
        <v>0</v>
      </c>
      <c r="AA330" s="11"/>
      <c r="AB330" s="61">
        <f>SUM(AC330:AF330)</f>
        <v>37574112720.160004</v>
      </c>
      <c r="AC330" s="62">
        <v>6828740940.7299995</v>
      </c>
      <c r="AD330" s="11"/>
      <c r="AE330" s="62">
        <v>25226957450</v>
      </c>
      <c r="AF330" s="62">
        <v>5518414329.4300003</v>
      </c>
      <c r="AG330" s="61">
        <f>SUM(AH330)</f>
        <v>0</v>
      </c>
      <c r="AH330" s="62"/>
      <c r="AI330" s="60">
        <f>AJ330+AQ330+AT330</f>
        <v>4200899000.6400003</v>
      </c>
      <c r="AJ330" s="61">
        <f>SUM(AK330:AP330)</f>
        <v>4200899000.6400003</v>
      </c>
      <c r="AK330" s="62">
        <v>2086584956</v>
      </c>
      <c r="AL330" s="11"/>
      <c r="AM330" s="11"/>
      <c r="AN330" s="62">
        <v>29662000</v>
      </c>
      <c r="AO330" s="62">
        <v>301494112</v>
      </c>
      <c r="AP330" s="62">
        <v>1783157932.6400001</v>
      </c>
      <c r="AQ330" s="61">
        <f>SUM(AR330:AS330)</f>
        <v>0</v>
      </c>
      <c r="AR330" s="11"/>
      <c r="AS330" s="11"/>
      <c r="AT330" s="61">
        <f>SUM(AU330)</f>
        <v>0</v>
      </c>
      <c r="AU330" s="11"/>
      <c r="AV330" s="60">
        <f>AW330+AZ330</f>
        <v>1134170932281.21</v>
      </c>
      <c r="AW330" s="61">
        <f>SUM(AX330:AY330)</f>
        <v>1134170932281.21</v>
      </c>
      <c r="AX330" s="62">
        <v>1134170932281.21</v>
      </c>
      <c r="AY330" s="11"/>
      <c r="AZ330" s="61">
        <f>SUM(BA330)</f>
        <v>0</v>
      </c>
      <c r="BA330" s="11"/>
      <c r="BB330" s="63">
        <f>E330-(AI330+AV330)</f>
        <v>0</v>
      </c>
    </row>
    <row r="331" spans="1:54" ht="45" x14ac:dyDescent="0.25">
      <c r="A331" s="58" t="s">
        <v>689</v>
      </c>
      <c r="B331" s="58" t="s">
        <v>1171</v>
      </c>
      <c r="C331" s="59" t="s">
        <v>1152</v>
      </c>
      <c r="D331" s="59" t="s">
        <v>1199</v>
      </c>
      <c r="E331" s="60">
        <f>F331+O331+R331+Z331+AB331+AG331</f>
        <v>6508588607883.5195</v>
      </c>
      <c r="F331" s="61">
        <f>SUM(G331:N331)</f>
        <v>452692767881.06006</v>
      </c>
      <c r="G331" s="62">
        <v>342200281164.77002</v>
      </c>
      <c r="H331" s="11"/>
      <c r="I331" s="62">
        <v>57831445720.809998</v>
      </c>
      <c r="J331" s="11"/>
      <c r="K331" s="11"/>
      <c r="L331" s="62">
        <v>276235789.32999998</v>
      </c>
      <c r="M331" s="62">
        <v>52384805206.150002</v>
      </c>
      <c r="N331" s="11"/>
      <c r="O331" s="61">
        <f>SUM(P331:Q331)</f>
        <v>394589859721.15997</v>
      </c>
      <c r="P331" s="11"/>
      <c r="Q331" s="62">
        <v>394589859721.15997</v>
      </c>
      <c r="R331" s="61">
        <f>SUM(S331:Y331)</f>
        <v>5363340242218.4102</v>
      </c>
      <c r="S331" s="62">
        <v>956308142832.81006</v>
      </c>
      <c r="T331" s="62">
        <v>1497930809655.6101</v>
      </c>
      <c r="U331" s="62">
        <v>2290021784916.8301</v>
      </c>
      <c r="V331" s="62">
        <v>3883559327970.1602</v>
      </c>
      <c r="W331" s="62">
        <v>73880877288.550003</v>
      </c>
      <c r="X331" s="62">
        <v>36452549125.639999</v>
      </c>
      <c r="Y331" s="62">
        <v>-3374813249571.1899</v>
      </c>
      <c r="Z331" s="61">
        <f>SUM(AA331)</f>
        <v>0</v>
      </c>
      <c r="AA331" s="11"/>
      <c r="AB331" s="61">
        <f>SUM(AC331:AF331)</f>
        <v>297965738062.89001</v>
      </c>
      <c r="AC331" s="62">
        <v>12839668335</v>
      </c>
      <c r="AD331" s="62">
        <v>3585568880.8299999</v>
      </c>
      <c r="AE331" s="62">
        <v>5089666619</v>
      </c>
      <c r="AF331" s="62">
        <v>276450834228.06</v>
      </c>
      <c r="AG331" s="61">
        <f>SUM(AH331)</f>
        <v>0</v>
      </c>
      <c r="AH331" s="62"/>
      <c r="AI331" s="60">
        <f>AJ331+AQ331+AT331</f>
        <v>118013807795.88</v>
      </c>
      <c r="AJ331" s="61">
        <f>SUM(AK331:AP331)</f>
        <v>118013807795.88</v>
      </c>
      <c r="AK331" s="11"/>
      <c r="AL331" s="11"/>
      <c r="AM331" s="11"/>
      <c r="AN331" s="62">
        <v>161510603.99000001</v>
      </c>
      <c r="AO331" s="62">
        <v>113181040262.89</v>
      </c>
      <c r="AP331" s="62">
        <v>4671256929</v>
      </c>
      <c r="AQ331" s="61">
        <f>SUM(AR331:AS331)</f>
        <v>0</v>
      </c>
      <c r="AR331" s="11"/>
      <c r="AS331" s="11"/>
      <c r="AT331" s="61">
        <f>SUM(AU331)</f>
        <v>0</v>
      </c>
      <c r="AU331" s="11"/>
      <c r="AV331" s="60">
        <f>AW331+AZ331</f>
        <v>6390574800087.6396</v>
      </c>
      <c r="AW331" s="61">
        <f>SUM(AX331:AY331)</f>
        <v>6390574800087.6396</v>
      </c>
      <c r="AX331" s="62">
        <v>6390574800087.6396</v>
      </c>
      <c r="AY331" s="11"/>
      <c r="AZ331" s="61">
        <f>SUM(BA331)</f>
        <v>0</v>
      </c>
      <c r="BA331" s="11"/>
      <c r="BB331" s="63">
        <f>E331-(AI331+AV331)</f>
        <v>0</v>
      </c>
    </row>
    <row r="332" spans="1:54" ht="30" x14ac:dyDescent="0.25">
      <c r="A332" s="58" t="s">
        <v>690</v>
      </c>
      <c r="B332" s="58" t="s">
        <v>691</v>
      </c>
      <c r="C332" s="59" t="s">
        <v>1152</v>
      </c>
      <c r="D332" s="59" t="s">
        <v>1200</v>
      </c>
      <c r="E332" s="60">
        <f>F332+O332+R332+Z332+AB332+AG332</f>
        <v>2425740806471.9712</v>
      </c>
      <c r="F332" s="61">
        <f>SUM(G332:N332)</f>
        <v>245671225654.77136</v>
      </c>
      <c r="G332" s="62">
        <v>121969282984.78999</v>
      </c>
      <c r="H332" s="62">
        <v>30000031000</v>
      </c>
      <c r="I332" s="62">
        <v>37048512067.178001</v>
      </c>
      <c r="J332" s="11"/>
      <c r="K332" s="11"/>
      <c r="L332" s="62">
        <v>9708334.1334000006</v>
      </c>
      <c r="M332" s="62">
        <v>56643691268.669998</v>
      </c>
      <c r="N332" s="11"/>
      <c r="O332" s="61">
        <f>SUM(P332:Q332)</f>
        <v>31346270264.18</v>
      </c>
      <c r="P332" s="62">
        <v>1306000000</v>
      </c>
      <c r="Q332" s="62">
        <v>30040270264.18</v>
      </c>
      <c r="R332" s="61">
        <f>SUM(S332:Y332)</f>
        <v>2107264256095.6201</v>
      </c>
      <c r="S332" s="62">
        <v>256313917941.23001</v>
      </c>
      <c r="T332" s="62">
        <v>708127541764.18994</v>
      </c>
      <c r="U332" s="62">
        <v>900030796682.67004</v>
      </c>
      <c r="V332" s="62">
        <v>1580658599880.48</v>
      </c>
      <c r="W332" s="62">
        <v>46668212443.949997</v>
      </c>
      <c r="X332" s="62">
        <v>10820780241.02</v>
      </c>
      <c r="Y332" s="62">
        <v>-1395355592857.9199</v>
      </c>
      <c r="Z332" s="61">
        <f>SUM(AA332)</f>
        <v>0</v>
      </c>
      <c r="AA332" s="11"/>
      <c r="AB332" s="61">
        <f>SUM(AC332:AF332)</f>
        <v>41459054457.400002</v>
      </c>
      <c r="AC332" s="62">
        <v>5561300</v>
      </c>
      <c r="AD332" s="11"/>
      <c r="AE332" s="62">
        <v>6326631285</v>
      </c>
      <c r="AF332" s="62">
        <v>35126861872.400002</v>
      </c>
      <c r="AG332" s="61">
        <f>SUM(AH332)</f>
        <v>0</v>
      </c>
      <c r="AH332" s="62"/>
      <c r="AI332" s="60">
        <f>AJ332+AQ332+AT332</f>
        <v>49277292681</v>
      </c>
      <c r="AJ332" s="61">
        <f>SUM(AK332:AP332)</f>
        <v>49277292681</v>
      </c>
      <c r="AK332" s="62">
        <v>53213000</v>
      </c>
      <c r="AL332" s="11"/>
      <c r="AM332" s="11"/>
      <c r="AN332" s="62">
        <v>58496666</v>
      </c>
      <c r="AO332" s="62">
        <v>42741597028</v>
      </c>
      <c r="AP332" s="62">
        <v>6423985987</v>
      </c>
      <c r="AQ332" s="61">
        <f>SUM(AR332:AS332)</f>
        <v>0</v>
      </c>
      <c r="AR332" s="11"/>
      <c r="AS332" s="11"/>
      <c r="AT332" s="61">
        <f>SUM(AU332)</f>
        <v>0</v>
      </c>
      <c r="AU332" s="11"/>
      <c r="AV332" s="60">
        <f>AW332+AZ332</f>
        <v>2376463513790.9712</v>
      </c>
      <c r="AW332" s="61">
        <f>SUM(AX332:AY332)</f>
        <v>2376463513790.9712</v>
      </c>
      <c r="AX332" s="62">
        <v>2376463513790.9712</v>
      </c>
      <c r="AY332" s="11"/>
      <c r="AZ332" s="61">
        <f>SUM(BA332)</f>
        <v>0</v>
      </c>
      <c r="BA332" s="11"/>
      <c r="BB332" s="63">
        <f>E332-(AI332+AV332)</f>
        <v>0</v>
      </c>
    </row>
    <row r="333" spans="1:54" ht="60" x14ac:dyDescent="0.25">
      <c r="A333" s="58" t="s">
        <v>692</v>
      </c>
      <c r="B333" s="58" t="s">
        <v>693</v>
      </c>
      <c r="C333" s="59" t="s">
        <v>1150</v>
      </c>
      <c r="D333" s="59" t="s">
        <v>1200</v>
      </c>
      <c r="E333" s="60">
        <f>F333+O333+R333+Z333+AB333+AG333</f>
        <v>3379753325041.02</v>
      </c>
      <c r="F333" s="61">
        <f>SUM(G333:N333)</f>
        <v>43896926476.610001</v>
      </c>
      <c r="G333" s="62">
        <v>28212217595.980003</v>
      </c>
      <c r="H333" s="11"/>
      <c r="I333" s="62">
        <v>4436227668.0999994</v>
      </c>
      <c r="J333" s="11"/>
      <c r="K333" s="11"/>
      <c r="L333" s="62">
        <v>226250000</v>
      </c>
      <c r="M333" s="62">
        <v>11022231212.530001</v>
      </c>
      <c r="N333" s="11"/>
      <c r="O333" s="61">
        <f>SUM(P333:Q333)</f>
        <v>35542536219</v>
      </c>
      <c r="P333" s="11"/>
      <c r="Q333" s="62">
        <v>35542536219</v>
      </c>
      <c r="R333" s="61">
        <f>SUM(S333:Y333)</f>
        <v>3227792604790.27</v>
      </c>
      <c r="S333" s="62">
        <v>2004271195648.97</v>
      </c>
      <c r="T333" s="62">
        <v>353664287110.75</v>
      </c>
      <c r="U333" s="62">
        <v>628930957128.54004</v>
      </c>
      <c r="V333" s="62">
        <v>1248380040358.24</v>
      </c>
      <c r="W333" s="62">
        <v>12712042186</v>
      </c>
      <c r="X333" s="62">
        <v>43699072978</v>
      </c>
      <c r="Y333" s="62">
        <v>-1063864990620.23</v>
      </c>
      <c r="Z333" s="61">
        <f>SUM(AA333)</f>
        <v>0</v>
      </c>
      <c r="AA333" s="11"/>
      <c r="AB333" s="61">
        <f>SUM(AC333:AF333)</f>
        <v>72521257555.139999</v>
      </c>
      <c r="AC333" s="11"/>
      <c r="AD333" s="11"/>
      <c r="AE333" s="11"/>
      <c r="AF333" s="62">
        <v>72521257555.139999</v>
      </c>
      <c r="AG333" s="61">
        <f>SUM(AH333)</f>
        <v>0</v>
      </c>
      <c r="AH333" s="62"/>
      <c r="AI333" s="60">
        <f>AJ333+AQ333+AT333</f>
        <v>29155727642</v>
      </c>
      <c r="AJ333" s="61">
        <f>SUM(AK333:AP333)</f>
        <v>29155727642</v>
      </c>
      <c r="AK333" s="62">
        <v>2766186244</v>
      </c>
      <c r="AL333" s="11"/>
      <c r="AM333" s="11"/>
      <c r="AN333" s="11"/>
      <c r="AO333" s="62">
        <v>12025140110</v>
      </c>
      <c r="AP333" s="62">
        <v>14364401288</v>
      </c>
      <c r="AQ333" s="61">
        <f>SUM(AR333:AS333)</f>
        <v>0</v>
      </c>
      <c r="AR333" s="11"/>
      <c r="AS333" s="11"/>
      <c r="AT333" s="61">
        <f>SUM(AU333)</f>
        <v>0</v>
      </c>
      <c r="AU333" s="11"/>
      <c r="AV333" s="60">
        <f>AW333+AZ333</f>
        <v>3350597597399.02</v>
      </c>
      <c r="AW333" s="61">
        <f>SUM(AX333:AY333)</f>
        <v>3350597597399.02</v>
      </c>
      <c r="AX333" s="62">
        <v>3350597597399.02</v>
      </c>
      <c r="AY333" s="11"/>
      <c r="AZ333" s="61">
        <f>SUM(BA333)</f>
        <v>0</v>
      </c>
      <c r="BA333" s="11"/>
      <c r="BB333" s="63">
        <f>E333-(AI333+AV333)</f>
        <v>0</v>
      </c>
    </row>
    <row r="334" spans="1:54" ht="30" x14ac:dyDescent="0.25">
      <c r="A334" s="58" t="s">
        <v>694</v>
      </c>
      <c r="B334" s="58" t="s">
        <v>695</v>
      </c>
      <c r="C334" s="59" t="s">
        <v>1152</v>
      </c>
      <c r="D334" s="59" t="s">
        <v>1200</v>
      </c>
      <c r="E334" s="60">
        <f>F334+O334+R334+Z334+AB334+AG334</f>
        <v>2019919668743.918</v>
      </c>
      <c r="F334" s="61">
        <f>SUM(G334:N334)</f>
        <v>76633775873.499207</v>
      </c>
      <c r="G334" s="62">
        <v>53962725562.479103</v>
      </c>
      <c r="H334" s="11"/>
      <c r="I334" s="62">
        <v>7587924152.1126995</v>
      </c>
      <c r="J334" s="11"/>
      <c r="K334" s="11"/>
      <c r="L334" s="11"/>
      <c r="M334" s="62">
        <v>15083126158.9074</v>
      </c>
      <c r="N334" s="11"/>
      <c r="O334" s="61">
        <f>SUM(P334:Q334)</f>
        <v>38429749647.629997</v>
      </c>
      <c r="P334" s="62">
        <v>196573500</v>
      </c>
      <c r="Q334" s="62">
        <v>38233176147.629997</v>
      </c>
      <c r="R334" s="61">
        <f>SUM(S334:Y334)</f>
        <v>1743190773866.1914</v>
      </c>
      <c r="S334" s="62">
        <v>145229942445.3699</v>
      </c>
      <c r="T334" s="62">
        <v>401872371054.91229</v>
      </c>
      <c r="U334" s="62">
        <v>882377450356.55518</v>
      </c>
      <c r="V334" s="62">
        <v>1232762962376.1799</v>
      </c>
      <c r="W334" s="62">
        <v>12985553428.41</v>
      </c>
      <c r="X334" s="62">
        <v>78017888439.919998</v>
      </c>
      <c r="Y334" s="62">
        <v>-1010055394235.1563</v>
      </c>
      <c r="Z334" s="61">
        <f>SUM(AA334)</f>
        <v>0</v>
      </c>
      <c r="AA334" s="11"/>
      <c r="AB334" s="61">
        <f>SUM(AC334:AF334)</f>
        <v>161665369356.59747</v>
      </c>
      <c r="AC334" s="62">
        <v>3459926301.8692002</v>
      </c>
      <c r="AD334" s="62">
        <v>7010486000</v>
      </c>
      <c r="AE334" s="62">
        <v>5210039948.9954996</v>
      </c>
      <c r="AF334" s="62">
        <v>145984917105.73279</v>
      </c>
      <c r="AG334" s="61">
        <f>SUM(AH334)</f>
        <v>0</v>
      </c>
      <c r="AH334" s="62"/>
      <c r="AI334" s="60">
        <f>AJ334+AQ334+AT334</f>
        <v>7638292697.7163</v>
      </c>
      <c r="AJ334" s="61">
        <f>SUM(AK334:AP334)</f>
        <v>7638292697.7163</v>
      </c>
      <c r="AK334" s="62">
        <v>1502737378.8922999</v>
      </c>
      <c r="AL334" s="11"/>
      <c r="AM334" s="11"/>
      <c r="AN334" s="62">
        <v>33652783.3288</v>
      </c>
      <c r="AO334" s="62">
        <v>3942152931</v>
      </c>
      <c r="AP334" s="62">
        <v>2159749604.4952002</v>
      </c>
      <c r="AQ334" s="61">
        <f>SUM(AR334:AS334)</f>
        <v>0</v>
      </c>
      <c r="AR334" s="11"/>
      <c r="AS334" s="11"/>
      <c r="AT334" s="61">
        <f>SUM(AU334)</f>
        <v>0</v>
      </c>
      <c r="AU334" s="11"/>
      <c r="AV334" s="60">
        <f>AW334+AZ334</f>
        <v>2012281376046.1997</v>
      </c>
      <c r="AW334" s="61">
        <f>SUM(AX334:AY334)</f>
        <v>2012281376046.1997</v>
      </c>
      <c r="AX334" s="62">
        <v>2012281376046.1997</v>
      </c>
      <c r="AY334" s="11"/>
      <c r="AZ334" s="61">
        <f>SUM(BA334)</f>
        <v>0</v>
      </c>
      <c r="BA334" s="11"/>
      <c r="BB334" s="63">
        <f>E334-(AI334+AV334)</f>
        <v>1.953125E-3</v>
      </c>
    </row>
    <row r="335" spans="1:54" ht="30" x14ac:dyDescent="0.25">
      <c r="A335" s="58" t="s">
        <v>696</v>
      </c>
      <c r="B335" s="58" t="s">
        <v>1172</v>
      </c>
      <c r="C335" s="59" t="s">
        <v>1150</v>
      </c>
      <c r="D335" s="59" t="s">
        <v>1199</v>
      </c>
      <c r="E335" s="60">
        <f>F335+O335+R335+Z335+AB335+AG335</f>
        <v>2133252053794.5422</v>
      </c>
      <c r="F335" s="61">
        <f>SUM(G335:N335)</f>
        <v>47726091010.642303</v>
      </c>
      <c r="G335" s="62">
        <v>15826815647.900002</v>
      </c>
      <c r="H335" s="11"/>
      <c r="I335" s="62">
        <v>23189896458.470001</v>
      </c>
      <c r="J335" s="11"/>
      <c r="K335" s="11"/>
      <c r="L335" s="62">
        <v>21333333.329999998</v>
      </c>
      <c r="M335" s="62">
        <v>8688045570.9423008</v>
      </c>
      <c r="N335" s="11"/>
      <c r="O335" s="61">
        <f>SUM(P335:Q335)</f>
        <v>53715765464</v>
      </c>
      <c r="P335" s="11"/>
      <c r="Q335" s="62">
        <v>53715765464</v>
      </c>
      <c r="R335" s="61">
        <f>SUM(S335:Y335)</f>
        <v>1983856038273.0898</v>
      </c>
      <c r="S335" s="62">
        <v>284706351157.40002</v>
      </c>
      <c r="T335" s="62">
        <v>476663856555</v>
      </c>
      <c r="U335" s="62">
        <v>859271164359.96985</v>
      </c>
      <c r="V335" s="62">
        <v>1916532536170.3201</v>
      </c>
      <c r="W335" s="62">
        <v>31118255873</v>
      </c>
      <c r="X335" s="62">
        <v>2358954000</v>
      </c>
      <c r="Y335" s="62">
        <v>-1586795079842.6001</v>
      </c>
      <c r="Z335" s="61">
        <f>SUM(AA335)</f>
        <v>0</v>
      </c>
      <c r="AA335" s="11"/>
      <c r="AB335" s="61">
        <f>SUM(AC335:AF335)</f>
        <v>47954159046.809998</v>
      </c>
      <c r="AC335" s="62">
        <v>639974000.17999995</v>
      </c>
      <c r="AD335" s="62">
        <v>3033645166</v>
      </c>
      <c r="AE335" s="62">
        <v>1058568386</v>
      </c>
      <c r="AF335" s="62">
        <v>43221971494.629997</v>
      </c>
      <c r="AG335" s="61">
        <f>SUM(AH335)</f>
        <v>0</v>
      </c>
      <c r="AH335" s="62"/>
      <c r="AI335" s="60">
        <f>AJ335+AQ335+AT335</f>
        <v>3073712895.2799997</v>
      </c>
      <c r="AJ335" s="61">
        <f>SUM(AK335:AP335)</f>
        <v>3073712895.2799997</v>
      </c>
      <c r="AK335" s="62">
        <v>44694378</v>
      </c>
      <c r="AL335" s="11"/>
      <c r="AM335" s="11"/>
      <c r="AN335" s="62">
        <v>103908058.58</v>
      </c>
      <c r="AO335" s="62">
        <v>833635500</v>
      </c>
      <c r="AP335" s="62">
        <v>2091474958.7</v>
      </c>
      <c r="AQ335" s="61">
        <f>SUM(AR335:AS335)</f>
        <v>0</v>
      </c>
      <c r="AR335" s="11"/>
      <c r="AS335" s="11"/>
      <c r="AT335" s="61">
        <f>SUM(AU335)</f>
        <v>0</v>
      </c>
      <c r="AU335" s="11"/>
      <c r="AV335" s="60">
        <f>AW335+AZ335</f>
        <v>2130178340899.2622</v>
      </c>
      <c r="AW335" s="61">
        <f>SUM(AX335:AY335)</f>
        <v>2130178340899.2622</v>
      </c>
      <c r="AX335" s="62">
        <v>2130178340899.2622</v>
      </c>
      <c r="AY335" s="11"/>
      <c r="AZ335" s="61">
        <f>SUM(BA335)</f>
        <v>0</v>
      </c>
      <c r="BA335" s="11"/>
      <c r="BB335" s="63">
        <f>E335-(AI335+AV335)</f>
        <v>0</v>
      </c>
    </row>
    <row r="336" spans="1:54" ht="30" x14ac:dyDescent="0.25">
      <c r="A336" s="58" t="s">
        <v>698</v>
      </c>
      <c r="B336" s="58" t="s">
        <v>699</v>
      </c>
      <c r="C336" s="59" t="s">
        <v>1150</v>
      </c>
      <c r="D336" s="59" t="s">
        <v>1200</v>
      </c>
      <c r="E336" s="60">
        <f>F336+O336+R336+Z336+AB336+AG336</f>
        <v>2345470360550.064</v>
      </c>
      <c r="F336" s="61">
        <f>SUM(G336:N336)</f>
        <v>140776582666.03821</v>
      </c>
      <c r="G336" s="62">
        <v>84456794656.389999</v>
      </c>
      <c r="H336" s="11"/>
      <c r="I336" s="62">
        <v>26544142081.8232</v>
      </c>
      <c r="J336" s="11"/>
      <c r="K336" s="11"/>
      <c r="L336" s="62">
        <v>4398340399.6000004</v>
      </c>
      <c r="M336" s="62">
        <v>25377305528.224998</v>
      </c>
      <c r="N336" s="11"/>
      <c r="O336" s="61">
        <f>SUM(P336:Q336)</f>
        <v>35199542734.599998</v>
      </c>
      <c r="P336" s="11"/>
      <c r="Q336" s="62">
        <v>35199542734.599998</v>
      </c>
      <c r="R336" s="61">
        <f>SUM(S336:Y336)</f>
        <v>1857992918995.3704</v>
      </c>
      <c r="S336" s="62">
        <v>110019189270</v>
      </c>
      <c r="T336" s="62">
        <v>419690091244.599</v>
      </c>
      <c r="U336" s="62">
        <v>989660079915.19995</v>
      </c>
      <c r="V336" s="62">
        <v>1412177686189.78</v>
      </c>
      <c r="W336" s="62">
        <v>28900875882.029999</v>
      </c>
      <c r="X336" s="62">
        <v>27036065136.639999</v>
      </c>
      <c r="Y336" s="62">
        <v>-1129491068642.8787</v>
      </c>
      <c r="Z336" s="61">
        <f>SUM(AA336)</f>
        <v>0</v>
      </c>
      <c r="AA336" s="11"/>
      <c r="AB336" s="61">
        <f>SUM(AC336:AF336)</f>
        <v>311501316154.05542</v>
      </c>
      <c r="AC336" s="62">
        <v>746653020</v>
      </c>
      <c r="AD336" s="11"/>
      <c r="AE336" s="62">
        <v>249166667</v>
      </c>
      <c r="AF336" s="62">
        <v>310505496467.05542</v>
      </c>
      <c r="AG336" s="61">
        <f>SUM(AH336)</f>
        <v>0</v>
      </c>
      <c r="AH336" s="62"/>
      <c r="AI336" s="60">
        <f>AJ336+AQ336+AT336</f>
        <v>18258411491.359997</v>
      </c>
      <c r="AJ336" s="61">
        <f>SUM(AK336:AP336)</f>
        <v>18258411491.359997</v>
      </c>
      <c r="AK336" s="62">
        <v>44923865.509999998</v>
      </c>
      <c r="AL336" s="11"/>
      <c r="AM336" s="11"/>
      <c r="AN336" s="62">
        <v>20000000</v>
      </c>
      <c r="AO336" s="62">
        <v>18120326229</v>
      </c>
      <c r="AP336" s="62">
        <v>73161396.849999994</v>
      </c>
      <c r="AQ336" s="61">
        <f>SUM(AR336:AS336)</f>
        <v>0</v>
      </c>
      <c r="AR336" s="11"/>
      <c r="AS336" s="11"/>
      <c r="AT336" s="61">
        <f>SUM(AU336)</f>
        <v>0</v>
      </c>
      <c r="AU336" s="11"/>
      <c r="AV336" s="60">
        <f>AW336+AZ336</f>
        <v>2327211949058.7026</v>
      </c>
      <c r="AW336" s="61">
        <f>SUM(AX336:AY336)</f>
        <v>2327211949058.7026</v>
      </c>
      <c r="AX336" s="62">
        <v>2327211949058.7026</v>
      </c>
      <c r="AY336" s="11"/>
      <c r="AZ336" s="61">
        <f>SUM(BA336)</f>
        <v>0</v>
      </c>
      <c r="BA336" s="11"/>
      <c r="BB336" s="63">
        <f>E336-(AI336+AV336)</f>
        <v>0</v>
      </c>
    </row>
    <row r="337" spans="1:54" ht="45" x14ac:dyDescent="0.25">
      <c r="A337" s="58" t="s">
        <v>700</v>
      </c>
      <c r="B337" s="58" t="s">
        <v>701</v>
      </c>
      <c r="C337" s="59" t="s">
        <v>1152</v>
      </c>
      <c r="D337" s="59" t="s">
        <v>1199</v>
      </c>
      <c r="E337" s="60">
        <f>F337+O337+R337+Z337+AB337+AG337</f>
        <v>2370286998487.5103</v>
      </c>
      <c r="F337" s="61">
        <f>SUM(G337:N337)</f>
        <v>103449836177.24998</v>
      </c>
      <c r="G337" s="62">
        <v>76091030997.029999</v>
      </c>
      <c r="H337" s="11"/>
      <c r="I337" s="62">
        <v>13749515631.209999</v>
      </c>
      <c r="J337" s="11"/>
      <c r="K337" s="11"/>
      <c r="L337" s="11"/>
      <c r="M337" s="62">
        <v>13609289549.01</v>
      </c>
      <c r="N337" s="11"/>
      <c r="O337" s="61">
        <f>SUM(P337:Q337)</f>
        <v>14849873532.950001</v>
      </c>
      <c r="P337" s="11"/>
      <c r="Q337" s="62">
        <v>14849873532.950001</v>
      </c>
      <c r="R337" s="61">
        <f>SUM(S337:Y337)</f>
        <v>2170826036599.4399</v>
      </c>
      <c r="S337" s="62">
        <v>273853799196.82999</v>
      </c>
      <c r="T337" s="62">
        <v>378681625912.21997</v>
      </c>
      <c r="U337" s="62">
        <v>834492053242.81006</v>
      </c>
      <c r="V337" s="62">
        <v>1389084485666.3101</v>
      </c>
      <c r="W337" s="62">
        <v>19472812574</v>
      </c>
      <c r="X337" s="62">
        <v>76743837185.309998</v>
      </c>
      <c r="Y337" s="62">
        <v>-801502577178.04004</v>
      </c>
      <c r="Z337" s="61">
        <f>SUM(AA337)</f>
        <v>0</v>
      </c>
      <c r="AA337" s="11"/>
      <c r="AB337" s="61">
        <f>SUM(AC337:AF337)</f>
        <v>81161252177.869995</v>
      </c>
      <c r="AC337" s="62">
        <v>1054969.0900000001</v>
      </c>
      <c r="AD337" s="11"/>
      <c r="AE337" s="62">
        <v>322742095.88</v>
      </c>
      <c r="AF337" s="62">
        <v>80837455112.899994</v>
      </c>
      <c r="AG337" s="61">
        <f>SUM(AH337)</f>
        <v>0</v>
      </c>
      <c r="AH337" s="62"/>
      <c r="AI337" s="60">
        <f>AJ337+AQ337+AT337</f>
        <v>76725521708.130005</v>
      </c>
      <c r="AJ337" s="61">
        <f>SUM(AK337:AP337)</f>
        <v>65286821108.169998</v>
      </c>
      <c r="AK337" s="62">
        <v>624837016</v>
      </c>
      <c r="AL337" s="62">
        <v>139543767.31999999</v>
      </c>
      <c r="AM337" s="62">
        <v>1270966733.3399999</v>
      </c>
      <c r="AN337" s="11"/>
      <c r="AO337" s="62">
        <v>60441956924.510002</v>
      </c>
      <c r="AP337" s="62">
        <v>2809516667</v>
      </c>
      <c r="AQ337" s="61">
        <f>SUM(AR337:AS337)</f>
        <v>11438700599.959999</v>
      </c>
      <c r="AR337" s="62">
        <v>11438700599.959999</v>
      </c>
      <c r="AS337" s="11"/>
      <c r="AT337" s="61">
        <f>SUM(AU337)</f>
        <v>0</v>
      </c>
      <c r="AU337" s="11"/>
      <c r="AV337" s="60">
        <f>AW337+AZ337</f>
        <v>2293561476779.3799</v>
      </c>
      <c r="AW337" s="61">
        <f>SUM(AX337:AY337)</f>
        <v>2293561476779.3799</v>
      </c>
      <c r="AX337" s="62">
        <v>2293561476779.3799</v>
      </c>
      <c r="AY337" s="11"/>
      <c r="AZ337" s="61">
        <f>SUM(BA337)</f>
        <v>0</v>
      </c>
      <c r="BA337" s="11"/>
      <c r="BB337" s="63">
        <f>E337-(AI337+AV337)</f>
        <v>0</v>
      </c>
    </row>
    <row r="338" spans="1:54" ht="30" x14ac:dyDescent="0.25">
      <c r="A338" s="58" t="s">
        <v>702</v>
      </c>
      <c r="B338" s="58" t="s">
        <v>703</v>
      </c>
      <c r="C338" s="59" t="s">
        <v>1152</v>
      </c>
      <c r="D338" s="59" t="s">
        <v>1199</v>
      </c>
      <c r="E338" s="60">
        <f>F338+O338+R338+Z338+AB338+AG338</f>
        <v>-912135329293.54016</v>
      </c>
      <c r="F338" s="61">
        <f>SUM(G338:N338)</f>
        <v>-1128299663497.9001</v>
      </c>
      <c r="G338" s="62">
        <v>-4971909109.8099976</v>
      </c>
      <c r="H338" s="11"/>
      <c r="I338" s="62">
        <v>-1123327754388.0901</v>
      </c>
      <c r="J338" s="11"/>
      <c r="K338" s="11"/>
      <c r="L338" s="11"/>
      <c r="M338" s="11"/>
      <c r="N338" s="11"/>
      <c r="O338" s="61">
        <f>SUM(P338:Q338)</f>
        <v>0</v>
      </c>
      <c r="P338" s="11"/>
      <c r="Q338" s="11"/>
      <c r="R338" s="61">
        <f>SUM(S338:Y338)</f>
        <v>216164334204.35999</v>
      </c>
      <c r="S338" s="62">
        <v>49710000</v>
      </c>
      <c r="T338" s="62">
        <v>65792469699</v>
      </c>
      <c r="U338" s="62">
        <v>45049024052</v>
      </c>
      <c r="V338" s="62">
        <v>93345916777.539993</v>
      </c>
      <c r="W338" s="62">
        <v>681785250</v>
      </c>
      <c r="X338" s="62">
        <v>11245428425.82</v>
      </c>
      <c r="Y338" s="11"/>
      <c r="Z338" s="61">
        <f>SUM(AA338)</f>
        <v>0</v>
      </c>
      <c r="AA338" s="11"/>
      <c r="AB338" s="61">
        <f>SUM(AC338:AF338)</f>
        <v>0</v>
      </c>
      <c r="AC338" s="11"/>
      <c r="AD338" s="11"/>
      <c r="AE338" s="11"/>
      <c r="AF338" s="11"/>
      <c r="AG338" s="61">
        <f>SUM(AH338)</f>
        <v>0</v>
      </c>
      <c r="AH338" s="11"/>
      <c r="AI338" s="60">
        <f>AJ338+AQ338+AT338</f>
        <v>30404484101</v>
      </c>
      <c r="AJ338" s="61">
        <f>SUM(AK338:AP338)</f>
        <v>30404484101</v>
      </c>
      <c r="AK338" s="62">
        <v>30208808932</v>
      </c>
      <c r="AL338" s="11"/>
      <c r="AM338" s="11"/>
      <c r="AN338" s="11"/>
      <c r="AO338" s="62">
        <v>192045291</v>
      </c>
      <c r="AP338" s="62">
        <v>3629878</v>
      </c>
      <c r="AQ338" s="61">
        <f>SUM(AR338:AS338)</f>
        <v>0</v>
      </c>
      <c r="AR338" s="11"/>
      <c r="AS338" s="11"/>
      <c r="AT338" s="61">
        <f>SUM(AU338)</f>
        <v>0</v>
      </c>
      <c r="AU338" s="11"/>
      <c r="AV338" s="60">
        <f>AW338+AZ338</f>
        <v>0</v>
      </c>
      <c r="AW338" s="61">
        <f>SUM(AX338:AY338)</f>
        <v>0</v>
      </c>
      <c r="AX338" s="11"/>
      <c r="AY338" s="11"/>
      <c r="AZ338" s="61">
        <f>SUM(BA338)</f>
        <v>0</v>
      </c>
      <c r="BA338" s="11"/>
      <c r="BB338" s="63">
        <f>E338-(AI338+AV338)</f>
        <v>-942539813394.54016</v>
      </c>
    </row>
    <row r="339" spans="1:54" ht="30" x14ac:dyDescent="0.25">
      <c r="A339" s="58" t="s">
        <v>704</v>
      </c>
      <c r="B339" s="58" t="s">
        <v>705</v>
      </c>
      <c r="C339" s="59" t="s">
        <v>1150</v>
      </c>
      <c r="D339" s="59" t="s">
        <v>1199</v>
      </c>
      <c r="E339" s="60">
        <f>F339+O339+R339+Z339+AB339+AG339</f>
        <v>3149164649241.54</v>
      </c>
      <c r="F339" s="61">
        <f>SUM(G339:N339)</f>
        <v>684049382111.62</v>
      </c>
      <c r="G339" s="62">
        <v>605220616521.52002</v>
      </c>
      <c r="H339" s="11"/>
      <c r="I339" s="62">
        <v>58215661950.219994</v>
      </c>
      <c r="J339" s="11"/>
      <c r="K339" s="11"/>
      <c r="L339" s="62">
        <v>1188440085.0599999</v>
      </c>
      <c r="M339" s="62">
        <v>19424663554.82</v>
      </c>
      <c r="N339" s="11"/>
      <c r="O339" s="61">
        <f>SUM(P339:Q339)</f>
        <v>134087327818.72</v>
      </c>
      <c r="P339" s="62">
        <v>119200924.48</v>
      </c>
      <c r="Q339" s="62">
        <v>133968126894.24001</v>
      </c>
      <c r="R339" s="61">
        <f>SUM(S339:Y339)</f>
        <v>2119140803355.4302</v>
      </c>
      <c r="S339" s="62">
        <v>551743778593</v>
      </c>
      <c r="T339" s="62">
        <v>490390084534.20001</v>
      </c>
      <c r="U339" s="62">
        <v>613682713962.23132</v>
      </c>
      <c r="V339" s="62">
        <v>1422191004032.4084</v>
      </c>
      <c r="W339" s="62">
        <v>29051200268.43</v>
      </c>
      <c r="X339" s="62">
        <v>27736226014.3102</v>
      </c>
      <c r="Y339" s="62">
        <v>-1015654204049.15</v>
      </c>
      <c r="Z339" s="61">
        <f>SUM(AA339)</f>
        <v>0</v>
      </c>
      <c r="AA339" s="11"/>
      <c r="AB339" s="61">
        <f>SUM(AC339:AF339)</f>
        <v>211887135955.76981</v>
      </c>
      <c r="AC339" s="62">
        <v>54083787.740000002</v>
      </c>
      <c r="AD339" s="11"/>
      <c r="AE339" s="62">
        <v>6279210301.6820002</v>
      </c>
      <c r="AF339" s="62">
        <v>205553841866.34781</v>
      </c>
      <c r="AG339" s="61">
        <f>SUM(AH339)</f>
        <v>0</v>
      </c>
      <c r="AH339" s="62"/>
      <c r="AI339" s="60">
        <f>AJ339+AQ339+AT339</f>
        <v>43378745494.949997</v>
      </c>
      <c r="AJ339" s="61">
        <f>SUM(AK339:AP339)</f>
        <v>43378745494.949997</v>
      </c>
      <c r="AK339" s="62">
        <v>26818235</v>
      </c>
      <c r="AL339" s="11"/>
      <c r="AM339" s="62">
        <v>12546003170.15</v>
      </c>
      <c r="AN339" s="62">
        <v>919413416.53999996</v>
      </c>
      <c r="AO339" s="62">
        <v>29374980005.259998</v>
      </c>
      <c r="AP339" s="62">
        <v>511530668</v>
      </c>
      <c r="AQ339" s="61">
        <f>SUM(AR339:AS339)</f>
        <v>0</v>
      </c>
      <c r="AR339" s="11"/>
      <c r="AS339" s="11"/>
      <c r="AT339" s="61">
        <f>SUM(AU339)</f>
        <v>0</v>
      </c>
      <c r="AU339" s="11"/>
      <c r="AV339" s="60">
        <f>AW339+AZ339</f>
        <v>3105785903746.5898</v>
      </c>
      <c r="AW339" s="61">
        <f>SUM(AX339:AY339)</f>
        <v>3105785903746.5898</v>
      </c>
      <c r="AX339" s="62">
        <v>3105785903746.5898</v>
      </c>
      <c r="AY339" s="11"/>
      <c r="AZ339" s="61">
        <f>SUM(BA339)</f>
        <v>0</v>
      </c>
      <c r="BA339" s="11"/>
      <c r="BB339" s="63">
        <f>E339-(AI339+AV339)</f>
        <v>0</v>
      </c>
    </row>
    <row r="340" spans="1:54" ht="45" x14ac:dyDescent="0.25">
      <c r="A340" s="58" t="s">
        <v>706</v>
      </c>
      <c r="B340" s="58" t="s">
        <v>707</v>
      </c>
      <c r="C340" s="59" t="s">
        <v>1150</v>
      </c>
      <c r="D340" s="59" t="s">
        <v>1200</v>
      </c>
      <c r="E340" s="60">
        <f>F340+O340+R340+Z340+AB340+AG340</f>
        <v>2601519252568.0596</v>
      </c>
      <c r="F340" s="61">
        <f>SUM(G340:N340)</f>
        <v>136391005749.34</v>
      </c>
      <c r="G340" s="62">
        <v>89932568661.940002</v>
      </c>
      <c r="H340" s="11"/>
      <c r="I340" s="62">
        <v>22416770000.199997</v>
      </c>
      <c r="J340" s="11"/>
      <c r="K340" s="11"/>
      <c r="L340" s="62">
        <v>308142295.63999999</v>
      </c>
      <c r="M340" s="62">
        <v>23733524791.560001</v>
      </c>
      <c r="N340" s="11"/>
      <c r="O340" s="61">
        <f>SUM(P340:Q340)</f>
        <v>30196947650.669998</v>
      </c>
      <c r="P340" s="11"/>
      <c r="Q340" s="62">
        <v>30196947650.669998</v>
      </c>
      <c r="R340" s="61">
        <f>SUM(S340:Y340)</f>
        <v>2263903779839.4697</v>
      </c>
      <c r="S340" s="62">
        <v>454912499699.42999</v>
      </c>
      <c r="T340" s="62">
        <v>684094127279.84998</v>
      </c>
      <c r="U340" s="62">
        <v>999558202588.65002</v>
      </c>
      <c r="V340" s="62">
        <v>1244698214484.8999</v>
      </c>
      <c r="W340" s="62">
        <v>27644126442.939999</v>
      </c>
      <c r="X340" s="62">
        <v>23814696789</v>
      </c>
      <c r="Y340" s="62">
        <v>-1170818087445.3</v>
      </c>
      <c r="Z340" s="61">
        <f>SUM(AA340)</f>
        <v>0</v>
      </c>
      <c r="AA340" s="11"/>
      <c r="AB340" s="61">
        <f>SUM(AC340:AF340)</f>
        <v>171027519328.58002</v>
      </c>
      <c r="AC340" s="62">
        <v>2554697682.6300001</v>
      </c>
      <c r="AD340" s="11"/>
      <c r="AE340" s="62">
        <v>3303139191</v>
      </c>
      <c r="AF340" s="62">
        <v>165169682454.95001</v>
      </c>
      <c r="AG340" s="61">
        <f>SUM(AH340)</f>
        <v>0</v>
      </c>
      <c r="AH340" s="62"/>
      <c r="AI340" s="60">
        <f>AJ340+AQ340+AT340</f>
        <v>66681276966.089996</v>
      </c>
      <c r="AJ340" s="61">
        <f>SUM(AK340:AP340)</f>
        <v>64353714632.089996</v>
      </c>
      <c r="AK340" s="62">
        <v>1158688032.27</v>
      </c>
      <c r="AL340" s="11"/>
      <c r="AM340" s="62">
        <v>1166666667</v>
      </c>
      <c r="AN340" s="62">
        <v>42839480</v>
      </c>
      <c r="AO340" s="62">
        <v>40882374132.82</v>
      </c>
      <c r="AP340" s="62">
        <v>21103146320</v>
      </c>
      <c r="AQ340" s="61">
        <f>SUM(AR340:AS340)</f>
        <v>2327562334</v>
      </c>
      <c r="AR340" s="11"/>
      <c r="AS340" s="62">
        <v>2327562334</v>
      </c>
      <c r="AT340" s="61">
        <f>SUM(AU340)</f>
        <v>0</v>
      </c>
      <c r="AU340" s="62"/>
      <c r="AV340" s="60">
        <f>AW340+AZ340</f>
        <v>2534837975601.9199</v>
      </c>
      <c r="AW340" s="61">
        <f>SUM(AX340:AY340)</f>
        <v>2534837975601.9199</v>
      </c>
      <c r="AX340" s="62">
        <v>2493400030805.21</v>
      </c>
      <c r="AY340" s="62">
        <v>41437944796.709999</v>
      </c>
      <c r="AZ340" s="61">
        <f>SUM(BA340)</f>
        <v>0</v>
      </c>
      <c r="BA340" s="62"/>
      <c r="BB340" s="63">
        <f>E340-(AI340+AV340)</f>
        <v>4.98046875E-2</v>
      </c>
    </row>
    <row r="341" spans="1:54" ht="30" x14ac:dyDescent="0.25">
      <c r="A341" s="58" t="s">
        <v>708</v>
      </c>
      <c r="B341" s="58" t="s">
        <v>709</v>
      </c>
      <c r="C341" s="59" t="s">
        <v>1150</v>
      </c>
      <c r="D341" s="59" t="s">
        <v>1199</v>
      </c>
      <c r="E341" s="60">
        <f>F341+O341+R341+Z341+AB341+AG341</f>
        <v>1961336930532.1965</v>
      </c>
      <c r="F341" s="61">
        <f>SUM(G341:N341)</f>
        <v>57888057516.539902</v>
      </c>
      <c r="G341" s="62">
        <v>35869019908.159897</v>
      </c>
      <c r="H341" s="11"/>
      <c r="I341" s="62">
        <v>10431466973.940001</v>
      </c>
      <c r="J341" s="62">
        <v>186297603.5</v>
      </c>
      <c r="K341" s="11"/>
      <c r="L341" s="11"/>
      <c r="M341" s="62">
        <v>11401273030.940001</v>
      </c>
      <c r="N341" s="11"/>
      <c r="O341" s="61">
        <f>SUM(P341:Q341)</f>
        <v>42880537719.07</v>
      </c>
      <c r="P341" s="11"/>
      <c r="Q341" s="62">
        <v>42880537719.07</v>
      </c>
      <c r="R341" s="61">
        <f>SUM(S341:Y341)</f>
        <v>1821015376746.97</v>
      </c>
      <c r="S341" s="62">
        <v>183796330381</v>
      </c>
      <c r="T341" s="62">
        <v>478200063738.79999</v>
      </c>
      <c r="U341" s="62">
        <v>791940397441.68994</v>
      </c>
      <c r="V341" s="62">
        <v>1433064785206.28</v>
      </c>
      <c r="W341" s="62">
        <v>49804264622</v>
      </c>
      <c r="X341" s="62">
        <v>29884271190</v>
      </c>
      <c r="Y341" s="62">
        <v>-1145674735832.8</v>
      </c>
      <c r="Z341" s="61">
        <f>SUM(AA341)</f>
        <v>0</v>
      </c>
      <c r="AA341" s="11"/>
      <c r="AB341" s="61">
        <f>SUM(AC341:AF341)</f>
        <v>39552958549.616699</v>
      </c>
      <c r="AC341" s="62">
        <v>11211435315.450001</v>
      </c>
      <c r="AD341" s="11"/>
      <c r="AE341" s="62">
        <v>2294809567.1567001</v>
      </c>
      <c r="AF341" s="62">
        <v>26046713667.009998</v>
      </c>
      <c r="AG341" s="61">
        <f>SUM(AH341)</f>
        <v>0</v>
      </c>
      <c r="AH341" s="62"/>
      <c r="AI341" s="60">
        <f>AJ341+AQ341+AT341</f>
        <v>21839114351.32</v>
      </c>
      <c r="AJ341" s="61">
        <f>SUM(AK341:AP341)</f>
        <v>21839114351.32</v>
      </c>
      <c r="AK341" s="62">
        <v>180883666.72</v>
      </c>
      <c r="AL341" s="11"/>
      <c r="AM341" s="11"/>
      <c r="AN341" s="11"/>
      <c r="AO341" s="62">
        <v>3865800448.5999999</v>
      </c>
      <c r="AP341" s="62">
        <v>17792430236</v>
      </c>
      <c r="AQ341" s="61">
        <f>SUM(AR341:AS341)</f>
        <v>0</v>
      </c>
      <c r="AR341" s="11"/>
      <c r="AS341" s="11"/>
      <c r="AT341" s="61">
        <f>SUM(AU341)</f>
        <v>0</v>
      </c>
      <c r="AU341" s="11"/>
      <c r="AV341" s="60">
        <f>AW341+AZ341</f>
        <v>1939497816180.8799</v>
      </c>
      <c r="AW341" s="61">
        <f>SUM(AX341:AY341)</f>
        <v>1939497816180.8799</v>
      </c>
      <c r="AX341" s="62">
        <v>1939497816180.8799</v>
      </c>
      <c r="AY341" s="11"/>
      <c r="AZ341" s="61">
        <f>SUM(BA341)</f>
        <v>0</v>
      </c>
      <c r="BA341" s="11"/>
      <c r="BB341" s="63">
        <f>E341-(AI341+AV341)</f>
        <v>-3.41796875E-3</v>
      </c>
    </row>
    <row r="342" spans="1:54" x14ac:dyDescent="0.25">
      <c r="A342" s="58" t="s">
        <v>710</v>
      </c>
      <c r="B342" s="58" t="s">
        <v>711</v>
      </c>
      <c r="C342" s="59" t="s">
        <v>1152</v>
      </c>
      <c r="D342" s="59" t="s">
        <v>1199</v>
      </c>
      <c r="E342" s="60">
        <f>F342+O342+R342+Z342+AB342+AG342</f>
        <v>1829379011845.2397</v>
      </c>
      <c r="F342" s="61">
        <f>SUM(G342:N342)</f>
        <v>271458143859.30002</v>
      </c>
      <c r="G342" s="62">
        <v>240913440583.57001</v>
      </c>
      <c r="H342" s="11"/>
      <c r="I342" s="62">
        <v>16953595768.599998</v>
      </c>
      <c r="J342" s="11"/>
      <c r="K342" s="11"/>
      <c r="L342" s="62">
        <v>292951486.13</v>
      </c>
      <c r="M342" s="62">
        <v>13298156021</v>
      </c>
      <c r="N342" s="11"/>
      <c r="O342" s="61">
        <f>SUM(P342:Q342)</f>
        <v>7695215606</v>
      </c>
      <c r="P342" s="11"/>
      <c r="Q342" s="62">
        <v>7695215606</v>
      </c>
      <c r="R342" s="61">
        <f>SUM(S342:Y342)</f>
        <v>1355256602591.1497</v>
      </c>
      <c r="S342" s="62">
        <v>113949967887.92</v>
      </c>
      <c r="T342" s="62">
        <v>430810015086.83002</v>
      </c>
      <c r="U342" s="62">
        <v>651979619087.27002</v>
      </c>
      <c r="V342" s="62">
        <v>1130269940570.95</v>
      </c>
      <c r="W342" s="62">
        <v>29324419310</v>
      </c>
      <c r="X342" s="62">
        <v>49659025519.940002</v>
      </c>
      <c r="Y342" s="62">
        <v>-1050736384871.76</v>
      </c>
      <c r="Z342" s="61">
        <f>SUM(AA342)</f>
        <v>0</v>
      </c>
      <c r="AA342" s="11"/>
      <c r="AB342" s="61">
        <f>SUM(AC342:AF342)</f>
        <v>194969049788.79001</v>
      </c>
      <c r="AC342" s="11"/>
      <c r="AD342" s="11"/>
      <c r="AE342" s="62">
        <v>-122699851</v>
      </c>
      <c r="AF342" s="62">
        <v>195091749639.79001</v>
      </c>
      <c r="AG342" s="61">
        <f>SUM(AH342)</f>
        <v>0</v>
      </c>
      <c r="AH342" s="62"/>
      <c r="AI342" s="60">
        <f>AJ342+AQ342+AT342</f>
        <v>22305713036.98</v>
      </c>
      <c r="AJ342" s="61">
        <f>SUM(AK342:AP342)</f>
        <v>22305713036.98</v>
      </c>
      <c r="AK342" s="62">
        <v>1012530411</v>
      </c>
      <c r="AL342" s="11"/>
      <c r="AM342" s="11"/>
      <c r="AN342" s="11"/>
      <c r="AO342" s="62">
        <v>21267684705.98</v>
      </c>
      <c r="AP342" s="62">
        <v>25497920</v>
      </c>
      <c r="AQ342" s="61">
        <f>SUM(AR342:AS342)</f>
        <v>0</v>
      </c>
      <c r="AR342" s="11"/>
      <c r="AS342" s="11"/>
      <c r="AT342" s="61">
        <f>SUM(AU342)</f>
        <v>0</v>
      </c>
      <c r="AU342" s="11"/>
      <c r="AV342" s="60">
        <f>AW342+AZ342</f>
        <v>1807073298808.26</v>
      </c>
      <c r="AW342" s="61">
        <f>SUM(AX342:AY342)</f>
        <v>1807073298808.26</v>
      </c>
      <c r="AX342" s="62">
        <v>1807073298808.26</v>
      </c>
      <c r="AY342" s="11"/>
      <c r="AZ342" s="61">
        <f>SUM(BA342)</f>
        <v>0</v>
      </c>
      <c r="BA342" s="11"/>
      <c r="BB342" s="63">
        <f>E342-(AI342+AV342)</f>
        <v>0</v>
      </c>
    </row>
    <row r="343" spans="1:54" ht="45" x14ac:dyDescent="0.25">
      <c r="A343" s="58" t="s">
        <v>712</v>
      </c>
      <c r="B343" s="58" t="s">
        <v>713</v>
      </c>
      <c r="C343" s="59" t="s">
        <v>1150</v>
      </c>
      <c r="D343" s="59" t="s">
        <v>1199</v>
      </c>
      <c r="E343" s="60">
        <f>F343+O343+R343+Z343+AB343+AG343</f>
        <v>1264066950187.2952</v>
      </c>
      <c r="F343" s="61">
        <f>SUM(G343:N343)</f>
        <v>22698879746.273899</v>
      </c>
      <c r="G343" s="62">
        <v>6590783111.8698997</v>
      </c>
      <c r="H343" s="11"/>
      <c r="I343" s="62">
        <v>2371387049.8801003</v>
      </c>
      <c r="J343" s="11"/>
      <c r="K343" s="11"/>
      <c r="L343" s="11"/>
      <c r="M343" s="62">
        <v>13736709584.523899</v>
      </c>
      <c r="N343" s="11"/>
      <c r="O343" s="61">
        <f>SUM(P343:Q343)</f>
        <v>17532183931</v>
      </c>
      <c r="P343" s="11"/>
      <c r="Q343" s="62">
        <v>17532183931</v>
      </c>
      <c r="R343" s="61">
        <f>SUM(S343:Y343)</f>
        <v>1147242159199.4702</v>
      </c>
      <c r="S343" s="62">
        <v>95716553627.549896</v>
      </c>
      <c r="T343" s="62">
        <v>241851437252.20099</v>
      </c>
      <c r="U343" s="62">
        <v>442148578230.87</v>
      </c>
      <c r="V343" s="62">
        <v>741607551566.63</v>
      </c>
      <c r="W343" s="62">
        <v>3717172989.1199999</v>
      </c>
      <c r="X343" s="62">
        <v>56195893589</v>
      </c>
      <c r="Y343" s="62">
        <v>-433995028055.90088</v>
      </c>
      <c r="Z343" s="61">
        <f>SUM(AA343)</f>
        <v>0</v>
      </c>
      <c r="AA343" s="11"/>
      <c r="AB343" s="61">
        <f>SUM(AC343:AF343)</f>
        <v>76593727310.550995</v>
      </c>
      <c r="AC343" s="11"/>
      <c r="AD343" s="11"/>
      <c r="AE343" s="62">
        <v>12779295181.000999</v>
      </c>
      <c r="AF343" s="62">
        <v>63814432129.550003</v>
      </c>
      <c r="AG343" s="61">
        <f>SUM(AH343)</f>
        <v>0</v>
      </c>
      <c r="AH343" s="62"/>
      <c r="AI343" s="60">
        <f>AJ343+AQ343+AT343</f>
        <v>128464556858.75</v>
      </c>
      <c r="AJ343" s="61">
        <f>SUM(AK343:AP343)</f>
        <v>128464556858.75</v>
      </c>
      <c r="AK343" s="62">
        <v>929107407.75</v>
      </c>
      <c r="AL343" s="11"/>
      <c r="AM343" s="11"/>
      <c r="AN343" s="11"/>
      <c r="AO343" s="62">
        <v>32925274503</v>
      </c>
      <c r="AP343" s="62">
        <v>94610174948</v>
      </c>
      <c r="AQ343" s="61">
        <f>SUM(AR343:AS343)</f>
        <v>0</v>
      </c>
      <c r="AR343" s="11"/>
      <c r="AS343" s="11"/>
      <c r="AT343" s="61">
        <f>SUM(AU343)</f>
        <v>0</v>
      </c>
      <c r="AU343" s="11"/>
      <c r="AV343" s="60">
        <f>AW343+AZ343</f>
        <v>1135602393328.5378</v>
      </c>
      <c r="AW343" s="61">
        <f>SUM(AX343:AY343)</f>
        <v>1135602393328.5378</v>
      </c>
      <c r="AX343" s="62">
        <v>1135602393328.5378</v>
      </c>
      <c r="AY343" s="11"/>
      <c r="AZ343" s="61">
        <f>SUM(BA343)</f>
        <v>0</v>
      </c>
      <c r="BA343" s="11"/>
      <c r="BB343" s="63">
        <f>E343-(AI343+AV343)</f>
        <v>7.32421875E-3</v>
      </c>
    </row>
    <row r="344" spans="1:54" ht="45" x14ac:dyDescent="0.25">
      <c r="A344" s="58" t="s">
        <v>714</v>
      </c>
      <c r="B344" s="58" t="s">
        <v>715</v>
      </c>
      <c r="C344" s="59" t="s">
        <v>1150</v>
      </c>
      <c r="D344" s="59" t="s">
        <v>1200</v>
      </c>
      <c r="E344" s="60">
        <f>F344+O344+R344+Z344+AB344+AG344</f>
        <v>1781609445858.761</v>
      </c>
      <c r="F344" s="61">
        <f>SUM(G344:N344)</f>
        <v>61090955662.492798</v>
      </c>
      <c r="G344" s="62">
        <v>10698232565.640699</v>
      </c>
      <c r="H344" s="11"/>
      <c r="I344" s="62">
        <v>41911028254.852097</v>
      </c>
      <c r="J344" s="11"/>
      <c r="K344" s="11"/>
      <c r="L344" s="11"/>
      <c r="M344" s="62">
        <v>8481694842</v>
      </c>
      <c r="N344" s="11"/>
      <c r="O344" s="61">
        <f>SUM(P344:Q344)</f>
        <v>17686197963</v>
      </c>
      <c r="P344" s="11"/>
      <c r="Q344" s="62">
        <v>17686197963</v>
      </c>
      <c r="R344" s="61">
        <f>SUM(S344:Y344)</f>
        <v>1620010074001.4883</v>
      </c>
      <c r="S344" s="62">
        <v>89540940251</v>
      </c>
      <c r="T344" s="62">
        <v>345023402445.19</v>
      </c>
      <c r="U344" s="62">
        <v>594112655210.59998</v>
      </c>
      <c r="V344" s="62">
        <v>1184097712630.7</v>
      </c>
      <c r="W344" s="62">
        <v>14852766095</v>
      </c>
      <c r="X344" s="62">
        <v>65972329224.998001</v>
      </c>
      <c r="Y344" s="62">
        <v>-673589731856</v>
      </c>
      <c r="Z344" s="61">
        <f>SUM(AA344)</f>
        <v>0</v>
      </c>
      <c r="AA344" s="11"/>
      <c r="AB344" s="61">
        <f>SUM(AC344:AF344)</f>
        <v>82822218231.779999</v>
      </c>
      <c r="AC344" s="62">
        <v>482006633</v>
      </c>
      <c r="AD344" s="11"/>
      <c r="AE344" s="62">
        <v>1076614290</v>
      </c>
      <c r="AF344" s="62">
        <v>81263597308.779999</v>
      </c>
      <c r="AG344" s="61">
        <f>SUM(AH344)</f>
        <v>0</v>
      </c>
      <c r="AH344" s="62"/>
      <c r="AI344" s="60">
        <f>AJ344+AQ344+AT344</f>
        <v>37538093632</v>
      </c>
      <c r="AJ344" s="61">
        <f>SUM(AK344:AP344)</f>
        <v>37538093632</v>
      </c>
      <c r="AK344" s="62">
        <v>26512599</v>
      </c>
      <c r="AL344" s="11"/>
      <c r="AM344" s="11"/>
      <c r="AN344" s="11"/>
      <c r="AO344" s="62">
        <v>15862986013</v>
      </c>
      <c r="AP344" s="62">
        <v>21648595020</v>
      </c>
      <c r="AQ344" s="61">
        <f>SUM(AR344:AS344)</f>
        <v>0</v>
      </c>
      <c r="AR344" s="11"/>
      <c r="AS344" s="11"/>
      <c r="AT344" s="61">
        <f>SUM(AU344)</f>
        <v>0</v>
      </c>
      <c r="AU344" s="11"/>
      <c r="AV344" s="60">
        <f>AW344+AZ344</f>
        <v>1744071352226.7</v>
      </c>
      <c r="AW344" s="61">
        <f>SUM(AX344:AY344)</f>
        <v>1744071352226.7</v>
      </c>
      <c r="AX344" s="62">
        <v>1744071352226.7</v>
      </c>
      <c r="AY344" s="11"/>
      <c r="AZ344" s="61">
        <f>SUM(BA344)</f>
        <v>0</v>
      </c>
      <c r="BA344" s="11"/>
      <c r="BB344" s="63">
        <f>E344-(AI344+AV344)</f>
        <v>6.103515625E-2</v>
      </c>
    </row>
    <row r="345" spans="1:54" ht="45" x14ac:dyDescent="0.25">
      <c r="A345" s="58" t="s">
        <v>716</v>
      </c>
      <c r="B345" s="58" t="s">
        <v>1173</v>
      </c>
      <c r="C345" s="59" t="s">
        <v>1152</v>
      </c>
      <c r="D345" s="59" t="s">
        <v>1200</v>
      </c>
      <c r="E345" s="60">
        <f>F345+O345+R345+Z345+AB345+AG345</f>
        <v>19636742626997.699</v>
      </c>
      <c r="F345" s="61">
        <f>SUM(G345:N345)</f>
        <v>604382112519.85083</v>
      </c>
      <c r="G345" s="62">
        <v>388596810192.66998</v>
      </c>
      <c r="H345" s="11"/>
      <c r="I345" s="62">
        <v>85672106449.470779</v>
      </c>
      <c r="J345" s="11"/>
      <c r="K345" s="11"/>
      <c r="L345" s="62">
        <v>24289747412.209999</v>
      </c>
      <c r="M345" s="62">
        <v>105823448465.5</v>
      </c>
      <c r="N345" s="11"/>
      <c r="O345" s="61">
        <f>SUM(P345:Q345)</f>
        <v>1580290619059.3999</v>
      </c>
      <c r="P345" s="11"/>
      <c r="Q345" s="62">
        <v>1580290619059.3999</v>
      </c>
      <c r="R345" s="61">
        <f>SUM(S345:Y345)</f>
        <v>17104695717547.588</v>
      </c>
      <c r="S345" s="62">
        <v>7956691535838</v>
      </c>
      <c r="T345" s="62">
        <v>2843703447686.2002</v>
      </c>
      <c r="U345" s="62">
        <v>6001640680425.7998</v>
      </c>
      <c r="V345" s="62">
        <v>7770859969435.5996</v>
      </c>
      <c r="W345" s="62">
        <v>368205002465.15002</v>
      </c>
      <c r="X345" s="62">
        <v>849429285505.23999</v>
      </c>
      <c r="Y345" s="62">
        <v>-8685834203808.4004</v>
      </c>
      <c r="Z345" s="61">
        <f>SUM(AA345)</f>
        <v>0</v>
      </c>
      <c r="AA345" s="11"/>
      <c r="AB345" s="61">
        <f>SUM(AC345:AF345)</f>
        <v>347374177870.85999</v>
      </c>
      <c r="AC345" s="11"/>
      <c r="AD345" s="62">
        <v>56600000000</v>
      </c>
      <c r="AE345" s="62">
        <v>56773193754</v>
      </c>
      <c r="AF345" s="62">
        <v>234000984116.85999</v>
      </c>
      <c r="AG345" s="61">
        <f>SUM(AH345)</f>
        <v>0</v>
      </c>
      <c r="AH345" s="62"/>
      <c r="AI345" s="60">
        <f>AJ345+AQ345+AT345</f>
        <v>1928633014827.8599</v>
      </c>
      <c r="AJ345" s="61">
        <f>SUM(AK345:AP345)</f>
        <v>995300402791.33997</v>
      </c>
      <c r="AK345" s="62">
        <v>4625039</v>
      </c>
      <c r="AL345" s="62">
        <v>11105175390.5</v>
      </c>
      <c r="AM345" s="62">
        <v>22312990537.48</v>
      </c>
      <c r="AN345" s="62">
        <v>20571348569.919998</v>
      </c>
      <c r="AO345" s="62">
        <v>941306263254.43994</v>
      </c>
      <c r="AP345" s="11"/>
      <c r="AQ345" s="61">
        <f>SUM(AR345:AS345)</f>
        <v>933332612036.52002</v>
      </c>
      <c r="AR345" s="62">
        <v>914832612036.52002</v>
      </c>
      <c r="AS345" s="62">
        <v>18500000000</v>
      </c>
      <c r="AT345" s="61">
        <f>SUM(AU345)</f>
        <v>0</v>
      </c>
      <c r="AU345" s="62"/>
      <c r="AV345" s="60">
        <f>AW345+AZ345</f>
        <v>17708109611389</v>
      </c>
      <c r="AW345" s="61">
        <f>SUM(AX345:AY345)</f>
        <v>17708109611389</v>
      </c>
      <c r="AX345" s="62">
        <v>17708109611389</v>
      </c>
      <c r="AY345" s="11"/>
      <c r="AZ345" s="61">
        <f>SUM(BA345)</f>
        <v>0</v>
      </c>
      <c r="BA345" s="11"/>
      <c r="BB345" s="63">
        <f>E345-(AI345+AV345)</f>
        <v>780.83984375</v>
      </c>
    </row>
    <row r="346" spans="1:54" ht="45" x14ac:dyDescent="0.25">
      <c r="A346" s="58" t="s">
        <v>717</v>
      </c>
      <c r="B346" s="58" t="s">
        <v>718</v>
      </c>
      <c r="C346" s="59" t="s">
        <v>1152</v>
      </c>
      <c r="D346" s="59" t="s">
        <v>1199</v>
      </c>
      <c r="E346" s="60">
        <f>F346+O346+R346+Z346+AB346+AG346</f>
        <v>2206979362550.3799</v>
      </c>
      <c r="F346" s="61">
        <f>SUM(G346:N346)</f>
        <v>32694753927.629997</v>
      </c>
      <c r="G346" s="62">
        <v>934724397.06999993</v>
      </c>
      <c r="H346" s="11"/>
      <c r="I346" s="62">
        <v>21605804646</v>
      </c>
      <c r="J346" s="11"/>
      <c r="K346" s="11"/>
      <c r="L346" s="11"/>
      <c r="M346" s="62">
        <v>10154224884.559999</v>
      </c>
      <c r="N346" s="11"/>
      <c r="O346" s="61">
        <f>SUM(P346:Q346)</f>
        <v>50842803387.040001</v>
      </c>
      <c r="P346" s="11"/>
      <c r="Q346" s="62">
        <v>50842803387.040001</v>
      </c>
      <c r="R346" s="61">
        <f>SUM(S346:Y346)</f>
        <v>2081323281032.71</v>
      </c>
      <c r="S346" s="62">
        <v>692438229050</v>
      </c>
      <c r="T346" s="62">
        <v>441773021320.90997</v>
      </c>
      <c r="U346" s="62">
        <v>793317834526.66003</v>
      </c>
      <c r="V346" s="62">
        <v>1530084185827</v>
      </c>
      <c r="W346" s="62">
        <v>28635211507.599998</v>
      </c>
      <c r="X346" s="62">
        <v>2463614500</v>
      </c>
      <c r="Y346" s="62">
        <v>-1407388815699.46</v>
      </c>
      <c r="Z346" s="61">
        <f>SUM(AA346)</f>
        <v>0</v>
      </c>
      <c r="AA346" s="11"/>
      <c r="AB346" s="61">
        <f>SUM(AC346:AF346)</f>
        <v>42118524203</v>
      </c>
      <c r="AC346" s="11"/>
      <c r="AD346" s="62">
        <v>8141178974</v>
      </c>
      <c r="AE346" s="62">
        <v>588709105</v>
      </c>
      <c r="AF346" s="62">
        <v>33388636124</v>
      </c>
      <c r="AG346" s="61">
        <f>SUM(AH346)</f>
        <v>0</v>
      </c>
      <c r="AH346" s="62"/>
      <c r="AI346" s="60">
        <f>AJ346+AQ346+AT346</f>
        <v>66987034737.330002</v>
      </c>
      <c r="AJ346" s="61">
        <f>SUM(AK346:AP346)</f>
        <v>66987034737.330002</v>
      </c>
      <c r="AK346" s="62">
        <v>4903500</v>
      </c>
      <c r="AL346" s="11"/>
      <c r="AM346" s="11"/>
      <c r="AN346" s="62">
        <v>465943042.32999998</v>
      </c>
      <c r="AO346" s="62">
        <v>64704066915</v>
      </c>
      <c r="AP346" s="62">
        <v>1812121280</v>
      </c>
      <c r="AQ346" s="61">
        <f>SUM(AR346:AS346)</f>
        <v>0</v>
      </c>
      <c r="AR346" s="11"/>
      <c r="AS346" s="11"/>
      <c r="AT346" s="61">
        <f>SUM(AU346)</f>
        <v>0</v>
      </c>
      <c r="AU346" s="11"/>
      <c r="AV346" s="60">
        <f>AW346+AZ346</f>
        <v>2139992327813.0498</v>
      </c>
      <c r="AW346" s="61">
        <f>SUM(AX346:AY346)</f>
        <v>2139992327813.0498</v>
      </c>
      <c r="AX346" s="62">
        <v>2139992327813.0498</v>
      </c>
      <c r="AY346" s="11"/>
      <c r="AZ346" s="61">
        <f>SUM(BA346)</f>
        <v>0</v>
      </c>
      <c r="BA346" s="11"/>
      <c r="BB346" s="63">
        <f>E346-(AI346+AV346)</f>
        <v>0</v>
      </c>
    </row>
    <row r="347" spans="1:54" ht="30" x14ac:dyDescent="0.25">
      <c r="A347" s="58" t="s">
        <v>719</v>
      </c>
      <c r="B347" s="58" t="s">
        <v>720</v>
      </c>
      <c r="C347" s="59" t="s">
        <v>1152</v>
      </c>
      <c r="D347" s="59" t="s">
        <v>1199</v>
      </c>
      <c r="E347" s="60">
        <f>F347+O347+R347+Z347+AB347+AG347</f>
        <v>2243284219831.7695</v>
      </c>
      <c r="F347" s="61">
        <f>SUM(G347:N347)</f>
        <v>111745655291.59001</v>
      </c>
      <c r="G347" s="62">
        <v>71365800219.100006</v>
      </c>
      <c r="H347" s="62">
        <v>1209162026.2999992</v>
      </c>
      <c r="I347" s="62">
        <v>25886659691.130001</v>
      </c>
      <c r="J347" s="11"/>
      <c r="K347" s="11"/>
      <c r="L347" s="62">
        <v>164676224.97999999</v>
      </c>
      <c r="M347" s="62">
        <v>13119357130.08</v>
      </c>
      <c r="N347" s="11"/>
      <c r="O347" s="61">
        <f>SUM(P347:Q347)</f>
        <v>66446071682</v>
      </c>
      <c r="P347" s="62">
        <v>84861000</v>
      </c>
      <c r="Q347" s="62">
        <v>66361210682</v>
      </c>
      <c r="R347" s="61">
        <f>SUM(S347:Y347)</f>
        <v>1915323805293.8796</v>
      </c>
      <c r="S347" s="62">
        <v>354620210852.81</v>
      </c>
      <c r="T347" s="62">
        <v>365160728576.98999</v>
      </c>
      <c r="U347" s="62">
        <v>746557174519.81995</v>
      </c>
      <c r="V347" s="62">
        <v>1957332057373.1899</v>
      </c>
      <c r="W347" s="62">
        <v>81715034293.759995</v>
      </c>
      <c r="X347" s="62">
        <v>43832258554.129997</v>
      </c>
      <c r="Y347" s="62">
        <v>-1633893658876.8201</v>
      </c>
      <c r="Z347" s="61">
        <f>SUM(AA347)</f>
        <v>0</v>
      </c>
      <c r="AA347" s="11"/>
      <c r="AB347" s="61">
        <f>SUM(AC347:AF347)</f>
        <v>149768687564.29999</v>
      </c>
      <c r="AC347" s="62">
        <v>801965268</v>
      </c>
      <c r="AD347" s="11"/>
      <c r="AE347" s="62">
        <v>877221845</v>
      </c>
      <c r="AF347" s="62">
        <v>148089500451.29999</v>
      </c>
      <c r="AG347" s="61">
        <f>SUM(AH347)</f>
        <v>0</v>
      </c>
      <c r="AH347" s="62"/>
      <c r="AI347" s="60">
        <f>AJ347+AQ347+AT347</f>
        <v>49384035366.880005</v>
      </c>
      <c r="AJ347" s="61">
        <f>SUM(AK347:AP347)</f>
        <v>28012816516.960003</v>
      </c>
      <c r="AK347" s="11"/>
      <c r="AL347" s="62">
        <v>2168086406.5300002</v>
      </c>
      <c r="AM347" s="62">
        <v>3053031264.2600002</v>
      </c>
      <c r="AN347" s="62">
        <v>81971534.829999998</v>
      </c>
      <c r="AO347" s="62">
        <v>14458544402</v>
      </c>
      <c r="AP347" s="62">
        <v>8251182909.3400002</v>
      </c>
      <c r="AQ347" s="61">
        <f>SUM(AR347:AS347)</f>
        <v>21371218849.919998</v>
      </c>
      <c r="AR347" s="62">
        <v>21371218849.919998</v>
      </c>
      <c r="AS347" s="11"/>
      <c r="AT347" s="61">
        <f>SUM(AU347)</f>
        <v>0</v>
      </c>
      <c r="AU347" s="11"/>
      <c r="AV347" s="60">
        <f>AW347+AZ347</f>
        <v>2193900184464.8899</v>
      </c>
      <c r="AW347" s="61">
        <f>SUM(AX347:AY347)</f>
        <v>2193900184464.8899</v>
      </c>
      <c r="AX347" s="62">
        <v>2193900184464.8899</v>
      </c>
      <c r="AY347" s="11"/>
      <c r="AZ347" s="61">
        <f>SUM(BA347)</f>
        <v>0</v>
      </c>
      <c r="BA347" s="11"/>
      <c r="BB347" s="63">
        <f>E347-(AI347+AV347)</f>
        <v>0</v>
      </c>
    </row>
    <row r="348" spans="1:54" ht="30" x14ac:dyDescent="0.25">
      <c r="A348" s="58" t="s">
        <v>721</v>
      </c>
      <c r="B348" s="58" t="s">
        <v>722</v>
      </c>
      <c r="C348" s="59" t="s">
        <v>1152</v>
      </c>
      <c r="D348" s="59" t="s">
        <v>1200</v>
      </c>
      <c r="E348" s="60">
        <f>F348+O348+R348+Z348+AB348+AG348</f>
        <v>3154264647355.9805</v>
      </c>
      <c r="F348" s="61">
        <f>SUM(G348:N348)</f>
        <v>122839443625.23</v>
      </c>
      <c r="G348" s="62">
        <v>89313029678.229996</v>
      </c>
      <c r="H348" s="11"/>
      <c r="I348" s="62">
        <v>10482557117.620001</v>
      </c>
      <c r="J348" s="11"/>
      <c r="K348" s="11"/>
      <c r="L348" s="62">
        <v>163050764</v>
      </c>
      <c r="M348" s="62">
        <v>22880806065.380001</v>
      </c>
      <c r="N348" s="11"/>
      <c r="O348" s="61">
        <f>SUM(P348:Q348)</f>
        <v>69632203814.929993</v>
      </c>
      <c r="P348" s="11"/>
      <c r="Q348" s="62">
        <v>69632203814.929993</v>
      </c>
      <c r="R348" s="61">
        <f>SUM(S348:Y348)</f>
        <v>2856250281132.2603</v>
      </c>
      <c r="S348" s="62">
        <v>595966133977.26001</v>
      </c>
      <c r="T348" s="62">
        <v>633507496592.96997</v>
      </c>
      <c r="U348" s="62">
        <v>1171932144377.5901</v>
      </c>
      <c r="V348" s="62">
        <v>2236371510113.1099</v>
      </c>
      <c r="W348" s="62">
        <v>53785639276.980003</v>
      </c>
      <c r="X348" s="62">
        <v>31613408012</v>
      </c>
      <c r="Y348" s="62">
        <v>-1866926051217.6499</v>
      </c>
      <c r="Z348" s="61">
        <f>SUM(AA348)</f>
        <v>0</v>
      </c>
      <c r="AA348" s="11"/>
      <c r="AB348" s="61">
        <f>SUM(AC348:AF348)</f>
        <v>105542718783.56</v>
      </c>
      <c r="AC348" s="62">
        <v>6935646768.96</v>
      </c>
      <c r="AD348" s="62">
        <v>1629080000</v>
      </c>
      <c r="AE348" s="62">
        <v>2705309271.6700001</v>
      </c>
      <c r="AF348" s="62">
        <v>94272682742.929993</v>
      </c>
      <c r="AG348" s="61">
        <f>SUM(AH348)</f>
        <v>0</v>
      </c>
      <c r="AH348" s="62"/>
      <c r="AI348" s="60">
        <f>AJ348+AQ348+AT348</f>
        <v>18569998844.760002</v>
      </c>
      <c r="AJ348" s="61">
        <f>SUM(AK348:AP348)</f>
        <v>18569998844.760002</v>
      </c>
      <c r="AK348" s="62">
        <v>1607543</v>
      </c>
      <c r="AL348" s="11"/>
      <c r="AM348" s="11"/>
      <c r="AN348" s="62">
        <v>295959870.81999999</v>
      </c>
      <c r="AO348" s="62">
        <v>16033748229.940001</v>
      </c>
      <c r="AP348" s="62">
        <v>2238683201</v>
      </c>
      <c r="AQ348" s="61">
        <f>SUM(AR348:AS348)</f>
        <v>0</v>
      </c>
      <c r="AR348" s="11"/>
      <c r="AS348" s="11"/>
      <c r="AT348" s="61">
        <f>SUM(AU348)</f>
        <v>0</v>
      </c>
      <c r="AU348" s="11"/>
      <c r="AV348" s="60">
        <f>AW348+AZ348</f>
        <v>3164934696472.25</v>
      </c>
      <c r="AW348" s="61">
        <f>SUM(AX348:AY348)</f>
        <v>3164934696472.25</v>
      </c>
      <c r="AX348" s="62">
        <v>3164934696472.25</v>
      </c>
      <c r="AY348" s="11"/>
      <c r="AZ348" s="61">
        <f>SUM(BA348)</f>
        <v>0</v>
      </c>
      <c r="BA348" s="11"/>
      <c r="BB348" s="63">
        <f>E348-(AI348+AV348)</f>
        <v>-29240047961.029297</v>
      </c>
    </row>
    <row r="349" spans="1:54" ht="45" x14ac:dyDescent="0.25">
      <c r="A349" s="58" t="s">
        <v>723</v>
      </c>
      <c r="B349" s="58" t="s">
        <v>724</v>
      </c>
      <c r="C349" s="59" t="s">
        <v>1152</v>
      </c>
      <c r="D349" s="59" t="s">
        <v>1199</v>
      </c>
      <c r="E349" s="60">
        <f>F349+O349+R349+Z349+AB349+AG349</f>
        <v>2599516934726.7637</v>
      </c>
      <c r="F349" s="61">
        <f>SUM(G349:N349)</f>
        <v>114086435530.944</v>
      </c>
      <c r="G349" s="62">
        <v>54762010490.963005</v>
      </c>
      <c r="H349" s="11"/>
      <c r="I349" s="62">
        <v>39277355621.810997</v>
      </c>
      <c r="J349" s="11"/>
      <c r="K349" s="11"/>
      <c r="L349" s="11"/>
      <c r="M349" s="62">
        <v>20047069418.169998</v>
      </c>
      <c r="N349" s="11"/>
      <c r="O349" s="61">
        <f>SUM(P349:Q349)</f>
        <v>50258014663.370003</v>
      </c>
      <c r="P349" s="11"/>
      <c r="Q349" s="62">
        <v>50258014663.370003</v>
      </c>
      <c r="R349" s="61">
        <f>SUM(S349:Y349)</f>
        <v>2409872162487.4497</v>
      </c>
      <c r="S349" s="62">
        <v>513378229318</v>
      </c>
      <c r="T349" s="62">
        <v>522258777902</v>
      </c>
      <c r="U349" s="62">
        <v>1146207427557</v>
      </c>
      <c r="V349" s="62">
        <v>2162143075408.1001</v>
      </c>
      <c r="W349" s="62">
        <v>11118657415</v>
      </c>
      <c r="X349" s="62">
        <v>56748176346</v>
      </c>
      <c r="Y349" s="62">
        <v>-2001982181458.6499</v>
      </c>
      <c r="Z349" s="61">
        <f>SUM(AA349)</f>
        <v>0</v>
      </c>
      <c r="AA349" s="11"/>
      <c r="AB349" s="61">
        <f>SUM(AC349:AF349)</f>
        <v>25300322045</v>
      </c>
      <c r="AC349" s="11"/>
      <c r="AD349" s="62">
        <v>375000000</v>
      </c>
      <c r="AE349" s="62">
        <v>2394252551</v>
      </c>
      <c r="AF349" s="62">
        <v>22531069494</v>
      </c>
      <c r="AG349" s="61">
        <f>SUM(AH349)</f>
        <v>0</v>
      </c>
      <c r="AH349" s="62"/>
      <c r="AI349" s="60">
        <f>AJ349+AQ349+AT349</f>
        <v>36455408794</v>
      </c>
      <c r="AJ349" s="61">
        <f>SUM(AK349:AP349)</f>
        <v>36455408794</v>
      </c>
      <c r="AK349" s="11"/>
      <c r="AL349" s="11"/>
      <c r="AM349" s="11"/>
      <c r="AN349" s="11"/>
      <c r="AO349" s="62">
        <v>24708649020</v>
      </c>
      <c r="AP349" s="62">
        <v>11746759774</v>
      </c>
      <c r="AQ349" s="61">
        <f>SUM(AR349:AS349)</f>
        <v>0</v>
      </c>
      <c r="AR349" s="11"/>
      <c r="AS349" s="11"/>
      <c r="AT349" s="61">
        <f>SUM(AU349)</f>
        <v>0</v>
      </c>
      <c r="AU349" s="11"/>
      <c r="AV349" s="60">
        <f>AW349+AZ349</f>
        <v>2563061525932.7002</v>
      </c>
      <c r="AW349" s="61">
        <f>SUM(AX349:AY349)</f>
        <v>2563061525932.7002</v>
      </c>
      <c r="AX349" s="62">
        <v>2563061525932.7002</v>
      </c>
      <c r="AY349" s="11"/>
      <c r="AZ349" s="61">
        <f>SUM(BA349)</f>
        <v>0</v>
      </c>
      <c r="BA349" s="11"/>
      <c r="BB349" s="63">
        <f>E349-(AI349+AV349)</f>
        <v>6.34765625E-2</v>
      </c>
    </row>
    <row r="350" spans="1:54" ht="30" x14ac:dyDescent="0.25">
      <c r="A350" s="58" t="s">
        <v>725</v>
      </c>
      <c r="B350" s="58" t="s">
        <v>726</v>
      </c>
      <c r="C350" s="59" t="s">
        <v>1150</v>
      </c>
      <c r="D350" s="59" t="s">
        <v>1199</v>
      </c>
      <c r="E350" s="60">
        <f>F350+O350+R350+Z350+AB350+AG350</f>
        <v>2010119740512.4202</v>
      </c>
      <c r="F350" s="61">
        <f>SUM(G350:N350)</f>
        <v>35966681916.449997</v>
      </c>
      <c r="G350" s="62">
        <v>11957614796.68</v>
      </c>
      <c r="H350" s="11"/>
      <c r="I350" s="62">
        <v>14463052498.599998</v>
      </c>
      <c r="J350" s="11"/>
      <c r="K350" s="11"/>
      <c r="L350" s="62">
        <v>83118600.349999994</v>
      </c>
      <c r="M350" s="62">
        <v>9462896020.8199997</v>
      </c>
      <c r="N350" s="11"/>
      <c r="O350" s="61">
        <f>SUM(P350:Q350)</f>
        <v>61675113083.320007</v>
      </c>
      <c r="P350" s="62">
        <v>-40000000000</v>
      </c>
      <c r="Q350" s="62">
        <v>101675113083.32001</v>
      </c>
      <c r="R350" s="61">
        <f>SUM(S350:Y350)</f>
        <v>1908934321422.9702</v>
      </c>
      <c r="S350" s="62">
        <v>295556894172.98999</v>
      </c>
      <c r="T350" s="62">
        <v>300313019797.93994</v>
      </c>
      <c r="U350" s="62">
        <v>770886860400.65002</v>
      </c>
      <c r="V350" s="62">
        <v>1308345092031.1699</v>
      </c>
      <c r="W350" s="62">
        <v>13701120693.040001</v>
      </c>
      <c r="X350" s="62">
        <v>57776167204.949997</v>
      </c>
      <c r="Y350" s="62">
        <v>-837644832877.77002</v>
      </c>
      <c r="Z350" s="61">
        <f>SUM(AA350)</f>
        <v>0</v>
      </c>
      <c r="AA350" s="11"/>
      <c r="AB350" s="61">
        <f>SUM(AC350:AF350)</f>
        <v>3543624089.6799998</v>
      </c>
      <c r="AC350" s="62">
        <v>181573578</v>
      </c>
      <c r="AD350" s="11"/>
      <c r="AE350" s="62">
        <v>1410688512.02</v>
      </c>
      <c r="AF350" s="62">
        <v>1951361999.6599998</v>
      </c>
      <c r="AG350" s="61">
        <f>SUM(AH350)</f>
        <v>0</v>
      </c>
      <c r="AH350" s="62"/>
      <c r="AI350" s="60">
        <f>AJ350+AQ350+AT350</f>
        <v>79497324995.5</v>
      </c>
      <c r="AJ350" s="61">
        <f>SUM(AK350:AP350)</f>
        <v>79497324995.5</v>
      </c>
      <c r="AK350" s="62">
        <v>13711488</v>
      </c>
      <c r="AL350" s="11"/>
      <c r="AM350" s="11"/>
      <c r="AN350" s="62">
        <v>25250000</v>
      </c>
      <c r="AO350" s="11"/>
      <c r="AP350" s="62">
        <v>79458363507.5</v>
      </c>
      <c r="AQ350" s="61">
        <f>SUM(AR350:AS350)</f>
        <v>0</v>
      </c>
      <c r="AR350" s="11"/>
      <c r="AS350" s="11"/>
      <c r="AT350" s="61">
        <f>SUM(AU350)</f>
        <v>0</v>
      </c>
      <c r="AU350" s="11"/>
      <c r="AV350" s="60">
        <f>AW350+AZ350</f>
        <v>1930622415516.9199</v>
      </c>
      <c r="AW350" s="61">
        <f>SUM(AX350:AY350)</f>
        <v>1930622415516.9199</v>
      </c>
      <c r="AX350" s="62">
        <v>1930622415516.9199</v>
      </c>
      <c r="AY350" s="11"/>
      <c r="AZ350" s="61">
        <f>SUM(BA350)</f>
        <v>0</v>
      </c>
      <c r="BA350" s="11"/>
      <c r="BB350" s="63">
        <f>E350-(AI350+AV350)</f>
        <v>0</v>
      </c>
    </row>
    <row r="351" spans="1:54" ht="30" x14ac:dyDescent="0.25">
      <c r="A351" s="58" t="s">
        <v>727</v>
      </c>
      <c r="B351" s="58" t="s">
        <v>728</v>
      </c>
      <c r="C351" s="59" t="s">
        <v>1152</v>
      </c>
      <c r="D351" s="59" t="s">
        <v>1199</v>
      </c>
      <c r="E351" s="60">
        <f>F351+O351+R351+Z351+AB351+AG351</f>
        <v>4048165895082.4517</v>
      </c>
      <c r="F351" s="61">
        <f>SUM(G351:N351)</f>
        <v>219319013044.6319</v>
      </c>
      <c r="G351" s="62">
        <v>149179965540.03</v>
      </c>
      <c r="H351" s="11"/>
      <c r="I351" s="62">
        <v>55974301790.750008</v>
      </c>
      <c r="J351" s="11"/>
      <c r="K351" s="11"/>
      <c r="L351" s="62">
        <v>456030175.32999998</v>
      </c>
      <c r="M351" s="62">
        <v>13708715538.5219</v>
      </c>
      <c r="N351" s="11"/>
      <c r="O351" s="61">
        <f>SUM(P351:Q351)</f>
        <v>88258892368</v>
      </c>
      <c r="P351" s="62">
        <v>2644925021</v>
      </c>
      <c r="Q351" s="62">
        <v>85613967347</v>
      </c>
      <c r="R351" s="61">
        <f>SUM(S351:Y351)</f>
        <v>3604321191271.7861</v>
      </c>
      <c r="S351" s="62">
        <v>648078083950.51257</v>
      </c>
      <c r="T351" s="62">
        <v>465989380800.78302</v>
      </c>
      <c r="U351" s="62">
        <v>1150178699634.7544</v>
      </c>
      <c r="V351" s="62">
        <v>3303936584316.6191</v>
      </c>
      <c r="W351" s="62">
        <v>117403981416.14149</v>
      </c>
      <c r="X351" s="62">
        <v>11105688655.853201</v>
      </c>
      <c r="Y351" s="62">
        <v>-2092371227502.8779</v>
      </c>
      <c r="Z351" s="61">
        <f>SUM(AA351)</f>
        <v>854764538.17999995</v>
      </c>
      <c r="AA351" s="62">
        <v>854764538.17999995</v>
      </c>
      <c r="AB351" s="61">
        <f>SUM(AC351:AF351)</f>
        <v>135412033859.8533</v>
      </c>
      <c r="AC351" s="62">
        <v>12320000</v>
      </c>
      <c r="AD351" s="11"/>
      <c r="AE351" s="62">
        <v>12698839494.6101</v>
      </c>
      <c r="AF351" s="62">
        <v>122700874365.24319</v>
      </c>
      <c r="AG351" s="61">
        <f>SUM(AH351)</f>
        <v>0</v>
      </c>
      <c r="AH351" s="62"/>
      <c r="AI351" s="60">
        <f>AJ351+AQ351+AT351</f>
        <v>27332115691.32</v>
      </c>
      <c r="AJ351" s="61">
        <f>SUM(AK351:AP351)</f>
        <v>27332115691.32</v>
      </c>
      <c r="AK351" s="62">
        <v>31808034</v>
      </c>
      <c r="AL351" s="11"/>
      <c r="AM351" s="11"/>
      <c r="AN351" s="62">
        <v>784222666</v>
      </c>
      <c r="AO351" s="62">
        <v>23089830187</v>
      </c>
      <c r="AP351" s="62">
        <v>3426254804.3200002</v>
      </c>
      <c r="AQ351" s="61">
        <f>SUM(AR351:AS351)</f>
        <v>0</v>
      </c>
      <c r="AR351" s="11"/>
      <c r="AS351" s="11"/>
      <c r="AT351" s="61">
        <f>SUM(AU351)</f>
        <v>0</v>
      </c>
      <c r="AU351" s="11"/>
      <c r="AV351" s="60">
        <f>AW351+AZ351</f>
        <v>4020833779391.1328</v>
      </c>
      <c r="AW351" s="61">
        <f>SUM(AX351:AY351)</f>
        <v>4020833779391.1328</v>
      </c>
      <c r="AX351" s="62">
        <v>4020833779391.1328</v>
      </c>
      <c r="AY351" s="11"/>
      <c r="AZ351" s="61">
        <f>SUM(BA351)</f>
        <v>0</v>
      </c>
      <c r="BA351" s="11"/>
      <c r="BB351" s="63">
        <f>E351-(AI351+AV351)</f>
        <v>0</v>
      </c>
    </row>
    <row r="352" spans="1:54" ht="45" x14ac:dyDescent="0.25">
      <c r="A352" s="58" t="s">
        <v>729</v>
      </c>
      <c r="B352" s="58" t="s">
        <v>730</v>
      </c>
      <c r="C352" s="59" t="s">
        <v>1150</v>
      </c>
      <c r="D352" s="59" t="s">
        <v>1200</v>
      </c>
      <c r="E352" s="60">
        <f>F352+O352+R352+Z352+AB352+AG352</f>
        <v>2356800571096.3296</v>
      </c>
      <c r="F352" s="61">
        <f>SUM(G352:N352)</f>
        <v>82739064089.199997</v>
      </c>
      <c r="G352" s="62">
        <v>41588804363.209999</v>
      </c>
      <c r="H352" s="11"/>
      <c r="I352" s="62">
        <v>19361132297.09</v>
      </c>
      <c r="J352" s="11"/>
      <c r="K352" s="11"/>
      <c r="L352" s="62">
        <v>228457851.34999999</v>
      </c>
      <c r="M352" s="62">
        <v>21560669577.549999</v>
      </c>
      <c r="N352" s="11"/>
      <c r="O352" s="61">
        <f>SUM(P352:Q352)</f>
        <v>30321047929.84</v>
      </c>
      <c r="P352" s="62">
        <v>5000000000</v>
      </c>
      <c r="Q352" s="62">
        <v>25321047929.84</v>
      </c>
      <c r="R352" s="61">
        <f>SUM(S352:Y352)</f>
        <v>2106371700732.24</v>
      </c>
      <c r="S352" s="62">
        <v>348856935860.64001</v>
      </c>
      <c r="T352" s="62">
        <v>436415823022.96997</v>
      </c>
      <c r="U352" s="62">
        <v>880268350163.68005</v>
      </c>
      <c r="V352" s="62">
        <v>1491733140009.8</v>
      </c>
      <c r="W352" s="62">
        <v>62078813177.209999</v>
      </c>
      <c r="X352" s="62">
        <v>59277614260.239998</v>
      </c>
      <c r="Y352" s="62">
        <v>-1172258975762.3</v>
      </c>
      <c r="Z352" s="61">
        <f>SUM(AA352)</f>
        <v>0</v>
      </c>
      <c r="AA352" s="11"/>
      <c r="AB352" s="61">
        <f>SUM(AC352:AF352)</f>
        <v>137368758345.05</v>
      </c>
      <c r="AC352" s="62">
        <v>9677812731.2399998</v>
      </c>
      <c r="AD352" s="11"/>
      <c r="AE352" s="62">
        <v>1577477811.3199999</v>
      </c>
      <c r="AF352" s="62">
        <v>126113467802.49001</v>
      </c>
      <c r="AG352" s="61">
        <f>SUM(AH352)</f>
        <v>0</v>
      </c>
      <c r="AH352" s="62"/>
      <c r="AI352" s="60">
        <f>AJ352+AQ352+AT352</f>
        <v>58724247434.479996</v>
      </c>
      <c r="AJ352" s="61">
        <f>SUM(AK352:AP352)</f>
        <v>58724247434.479996</v>
      </c>
      <c r="AK352" s="62">
        <v>622418706.24000001</v>
      </c>
      <c r="AL352" s="11"/>
      <c r="AM352" s="11"/>
      <c r="AN352" s="62">
        <v>70313240.719999999</v>
      </c>
      <c r="AO352" s="62">
        <v>58031515487.519997</v>
      </c>
      <c r="AP352" s="11"/>
      <c r="AQ352" s="61">
        <f>SUM(AR352:AS352)</f>
        <v>0</v>
      </c>
      <c r="AR352" s="11"/>
      <c r="AS352" s="11"/>
      <c r="AT352" s="61">
        <f>SUM(AU352)</f>
        <v>0</v>
      </c>
      <c r="AU352" s="11"/>
      <c r="AV352" s="60">
        <f>AW352+AZ352</f>
        <v>2298076323661.8999</v>
      </c>
      <c r="AW352" s="61">
        <f>SUM(AX352:AY352)</f>
        <v>2298076323661.8999</v>
      </c>
      <c r="AX352" s="62">
        <v>2298076323661.8999</v>
      </c>
      <c r="AY352" s="11"/>
      <c r="AZ352" s="61">
        <f>SUM(BA352)</f>
        <v>0</v>
      </c>
      <c r="BA352" s="11"/>
      <c r="BB352" s="63">
        <f>E352-(AI352+AV352)</f>
        <v>-5.029296875E-2</v>
      </c>
    </row>
    <row r="353" spans="1:54" ht="30" x14ac:dyDescent="0.25">
      <c r="A353" s="58" t="s">
        <v>731</v>
      </c>
      <c r="B353" s="58" t="s">
        <v>732</v>
      </c>
      <c r="C353" s="59" t="s">
        <v>1152</v>
      </c>
      <c r="D353" s="59" t="s">
        <v>1199</v>
      </c>
      <c r="E353" s="60">
        <f>F353+O353+R353+Z353+AB353+AG353</f>
        <v>2697662768557.1621</v>
      </c>
      <c r="F353" s="61">
        <f>SUM(G353:N353)</f>
        <v>119488609856.04001</v>
      </c>
      <c r="G353" s="62">
        <v>68886307411.919998</v>
      </c>
      <c r="H353" s="11"/>
      <c r="I353" s="62">
        <v>25828808351.889999</v>
      </c>
      <c r="J353" s="11"/>
      <c r="K353" s="11"/>
      <c r="L353" s="62">
        <v>378082.19</v>
      </c>
      <c r="M353" s="62">
        <v>24773116010.040001</v>
      </c>
      <c r="N353" s="11"/>
      <c r="O353" s="61">
        <f>SUM(P353:Q353)</f>
        <v>54062110390</v>
      </c>
      <c r="P353" s="62">
        <v>243766800</v>
      </c>
      <c r="Q353" s="62">
        <v>53818343590</v>
      </c>
      <c r="R353" s="61">
        <f>SUM(S353:Y353)</f>
        <v>2485562369440.1221</v>
      </c>
      <c r="S353" s="62">
        <v>407498291538</v>
      </c>
      <c r="T353" s="62">
        <v>532184863103.89203</v>
      </c>
      <c r="U353" s="62">
        <v>981003101719.12402</v>
      </c>
      <c r="V353" s="62">
        <v>1460796980345.77</v>
      </c>
      <c r="W353" s="62">
        <v>87641523089.205994</v>
      </c>
      <c r="X353" s="62">
        <v>40812234321.459999</v>
      </c>
      <c r="Y353" s="62">
        <v>-1024374624677.33</v>
      </c>
      <c r="Z353" s="61">
        <f>SUM(AA353)</f>
        <v>0</v>
      </c>
      <c r="AA353" s="11"/>
      <c r="AB353" s="61">
        <f>SUM(AC353:AF353)</f>
        <v>38549678871</v>
      </c>
      <c r="AC353" s="62">
        <v>123662000</v>
      </c>
      <c r="AD353" s="11"/>
      <c r="AE353" s="62">
        <v>9323351547</v>
      </c>
      <c r="AF353" s="62">
        <v>29102665324</v>
      </c>
      <c r="AG353" s="61">
        <f>SUM(AH353)</f>
        <v>0</v>
      </c>
      <c r="AH353" s="62"/>
      <c r="AI353" s="60">
        <f>AJ353+AQ353+AT353</f>
        <v>19702916933.060001</v>
      </c>
      <c r="AJ353" s="61">
        <f>SUM(AK353:AP353)</f>
        <v>19702916933.060001</v>
      </c>
      <c r="AK353" s="62">
        <v>473327375</v>
      </c>
      <c r="AL353" s="11"/>
      <c r="AM353" s="11"/>
      <c r="AN353" s="62">
        <v>266780052.61000001</v>
      </c>
      <c r="AO353" s="62">
        <v>18947769505.450001</v>
      </c>
      <c r="AP353" s="62">
        <v>15040000</v>
      </c>
      <c r="AQ353" s="61">
        <f>SUM(AR353:AS353)</f>
        <v>0</v>
      </c>
      <c r="AR353" s="11"/>
      <c r="AS353" s="11"/>
      <c r="AT353" s="61">
        <f>SUM(AU353)</f>
        <v>0</v>
      </c>
      <c r="AU353" s="11"/>
      <c r="AV353" s="60">
        <f>AW353+AZ353</f>
        <v>2677959851624.1021</v>
      </c>
      <c r="AW353" s="61">
        <f>SUM(AX353:AY353)</f>
        <v>2677959851624.1021</v>
      </c>
      <c r="AX353" s="62">
        <v>2677959851624.1021</v>
      </c>
      <c r="AY353" s="11"/>
      <c r="AZ353" s="61">
        <f>SUM(BA353)</f>
        <v>0</v>
      </c>
      <c r="BA353" s="11"/>
      <c r="BB353" s="63">
        <f>E353-(AI353+AV353)</f>
        <v>0</v>
      </c>
    </row>
    <row r="354" spans="1:54" ht="45" x14ac:dyDescent="0.25">
      <c r="A354" s="58" t="s">
        <v>733</v>
      </c>
      <c r="B354" s="58" t="s">
        <v>734</v>
      </c>
      <c r="C354" s="59" t="s">
        <v>1152</v>
      </c>
      <c r="D354" s="59" t="s">
        <v>1199</v>
      </c>
      <c r="E354" s="60">
        <f>F354+O354+R354+Z354+AB354+AG354</f>
        <v>1558139677820.5903</v>
      </c>
      <c r="F354" s="61">
        <f>SUM(G354:N354)</f>
        <v>42634003574.860001</v>
      </c>
      <c r="G354" s="62">
        <v>1790476154.8500001</v>
      </c>
      <c r="H354" s="11"/>
      <c r="I354" s="62">
        <v>22064532821.369999</v>
      </c>
      <c r="J354" s="11"/>
      <c r="K354" s="11"/>
      <c r="L354" s="11"/>
      <c r="M354" s="62">
        <v>18778994598.639999</v>
      </c>
      <c r="N354" s="11"/>
      <c r="O354" s="61">
        <f>SUM(P354:Q354)</f>
        <v>24004583127.200001</v>
      </c>
      <c r="P354" s="62">
        <v>24004583127.200001</v>
      </c>
      <c r="Q354" s="11"/>
      <c r="R354" s="61">
        <f>SUM(S354:Y354)</f>
        <v>1483911049208.2402</v>
      </c>
      <c r="S354" s="62">
        <v>177149392005.91</v>
      </c>
      <c r="T354" s="62">
        <v>424879025337.04999</v>
      </c>
      <c r="U354" s="62">
        <v>629558910239.18005</v>
      </c>
      <c r="V354" s="62">
        <v>1603829755056</v>
      </c>
      <c r="W354" s="62">
        <v>16140018674</v>
      </c>
      <c r="X354" s="62">
        <v>40700930131</v>
      </c>
      <c r="Y354" s="62">
        <v>-1408346982234.8999</v>
      </c>
      <c r="Z354" s="61">
        <f>SUM(AA354)</f>
        <v>0</v>
      </c>
      <c r="AA354" s="11"/>
      <c r="AB354" s="61">
        <f>SUM(AC354:AF354)</f>
        <v>7590041910.29</v>
      </c>
      <c r="AC354" s="62">
        <v>111419917.79000001</v>
      </c>
      <c r="AD354" s="62">
        <v>2609828500</v>
      </c>
      <c r="AE354" s="62">
        <v>692685217.5</v>
      </c>
      <c r="AF354" s="62">
        <v>4176108275</v>
      </c>
      <c r="AG354" s="61">
        <f>SUM(AH354)</f>
        <v>0</v>
      </c>
      <c r="AH354" s="62"/>
      <c r="AI354" s="60">
        <f>AJ354+AQ354+AT354</f>
        <v>55223238114.330002</v>
      </c>
      <c r="AJ354" s="61">
        <f>SUM(AK354:AP354)</f>
        <v>55223238114.330002</v>
      </c>
      <c r="AK354" s="62">
        <v>13552219</v>
      </c>
      <c r="AL354" s="11"/>
      <c r="AM354" s="11"/>
      <c r="AN354" s="62">
        <v>119738709.73</v>
      </c>
      <c r="AO354" s="62">
        <v>54970817285</v>
      </c>
      <c r="AP354" s="62">
        <v>119129900.59999999</v>
      </c>
      <c r="AQ354" s="61">
        <f>SUM(AR354:AS354)</f>
        <v>0</v>
      </c>
      <c r="AR354" s="11"/>
      <c r="AS354" s="11"/>
      <c r="AT354" s="61">
        <f>SUM(AU354)</f>
        <v>0</v>
      </c>
      <c r="AU354" s="11"/>
      <c r="AV354" s="60">
        <f>AW354+AZ354</f>
        <v>1502916439706.2</v>
      </c>
      <c r="AW354" s="61">
        <f>SUM(AX354:AY354)</f>
        <v>1502916439706.2</v>
      </c>
      <c r="AX354" s="62">
        <v>1502916439706.2</v>
      </c>
      <c r="AY354" s="11"/>
      <c r="AZ354" s="61">
        <f>SUM(BA354)</f>
        <v>0</v>
      </c>
      <c r="BA354" s="11"/>
      <c r="BB354" s="63">
        <f>E354-(AI354+AV354)</f>
        <v>6.0302734375E-2</v>
      </c>
    </row>
    <row r="355" spans="1:54" ht="30" x14ac:dyDescent="0.25">
      <c r="A355" s="58" t="s">
        <v>735</v>
      </c>
      <c r="B355" s="58" t="s">
        <v>736</v>
      </c>
      <c r="C355" s="59" t="s">
        <v>1150</v>
      </c>
      <c r="D355" s="59" t="s">
        <v>1199</v>
      </c>
      <c r="E355" s="60">
        <f>F355+O355+R355+Z355+AB355+AG355</f>
        <v>3101454954053.9199</v>
      </c>
      <c r="F355" s="61">
        <f>SUM(G355:N355)</f>
        <v>114704119092.7</v>
      </c>
      <c r="G355" s="62">
        <v>39861803738.830002</v>
      </c>
      <c r="H355" s="11"/>
      <c r="I355" s="62">
        <v>60035485922.809998</v>
      </c>
      <c r="J355" s="11"/>
      <c r="K355" s="11"/>
      <c r="L355" s="11"/>
      <c r="M355" s="62">
        <v>14806829431.060001</v>
      </c>
      <c r="N355" s="11"/>
      <c r="O355" s="61">
        <f>SUM(P355:Q355)</f>
        <v>66436948816.959999</v>
      </c>
      <c r="P355" s="11"/>
      <c r="Q355" s="62">
        <v>66436948816.959999</v>
      </c>
      <c r="R355" s="61">
        <f>SUM(S355:Y355)</f>
        <v>2873397397529.0996</v>
      </c>
      <c r="S355" s="62">
        <v>554816008431.66992</v>
      </c>
      <c r="T355" s="62">
        <v>508520307048.72003</v>
      </c>
      <c r="U355" s="62">
        <v>1189352412659.1501</v>
      </c>
      <c r="V355" s="62">
        <v>2102270069125.9202</v>
      </c>
      <c r="W355" s="62">
        <v>43288261129.490005</v>
      </c>
      <c r="X355" s="62">
        <v>45009081415.849998</v>
      </c>
      <c r="Y355" s="62">
        <v>-1569858742281.7</v>
      </c>
      <c r="Z355" s="61">
        <f>SUM(AA355)</f>
        <v>0</v>
      </c>
      <c r="AA355" s="11"/>
      <c r="AB355" s="61">
        <f>SUM(AC355:AF355)</f>
        <v>46916488615.159996</v>
      </c>
      <c r="AC355" s="62">
        <v>237301125</v>
      </c>
      <c r="AD355" s="11"/>
      <c r="AE355" s="62">
        <v>1341679999.9899998</v>
      </c>
      <c r="AF355" s="62">
        <v>45337507490.169998</v>
      </c>
      <c r="AG355" s="61">
        <f>SUM(AH355)</f>
        <v>0</v>
      </c>
      <c r="AH355" s="62"/>
      <c r="AI355" s="60">
        <f>AJ355+AQ355+AT355</f>
        <v>39857409135.489998</v>
      </c>
      <c r="AJ355" s="61">
        <f>SUM(AK355:AP355)</f>
        <v>39857409135.489998</v>
      </c>
      <c r="AK355" s="62">
        <v>46426953</v>
      </c>
      <c r="AL355" s="11"/>
      <c r="AM355" s="11"/>
      <c r="AN355" s="62">
        <v>502865243.17000002</v>
      </c>
      <c r="AO355" s="62">
        <v>32950741412.040001</v>
      </c>
      <c r="AP355" s="62">
        <v>6357375527.2799997</v>
      </c>
      <c r="AQ355" s="61">
        <f>SUM(AR355:AS355)</f>
        <v>0</v>
      </c>
      <c r="AR355" s="11"/>
      <c r="AS355" s="11"/>
      <c r="AT355" s="61">
        <f>SUM(AU355)</f>
        <v>0</v>
      </c>
      <c r="AU355" s="11"/>
      <c r="AV355" s="60">
        <f>AW355+AZ355</f>
        <v>3061597544918.4302</v>
      </c>
      <c r="AW355" s="61">
        <f>SUM(AX355:AY355)</f>
        <v>3061597544918.4302</v>
      </c>
      <c r="AX355" s="62">
        <v>3061597544918.4302</v>
      </c>
      <c r="AY355" s="11"/>
      <c r="AZ355" s="61">
        <f>SUM(BA355)</f>
        <v>0</v>
      </c>
      <c r="BA355" s="11"/>
      <c r="BB355" s="63">
        <f>E355-(AI355+AV355)</f>
        <v>0</v>
      </c>
    </row>
    <row r="356" spans="1:54" ht="75" x14ac:dyDescent="0.25">
      <c r="A356" s="58" t="s">
        <v>737</v>
      </c>
      <c r="B356" s="58" t="s">
        <v>1174</v>
      </c>
      <c r="C356" s="59" t="s">
        <v>1152</v>
      </c>
      <c r="D356" s="59" t="s">
        <v>1199</v>
      </c>
      <c r="E356" s="60">
        <f>F356+O356+R356+Z356+AB356+AG356</f>
        <v>2068801981827.3022</v>
      </c>
      <c r="F356" s="61">
        <f>SUM(G356:N356)</f>
        <v>104252605574.577</v>
      </c>
      <c r="G356" s="62">
        <v>53974742469.539993</v>
      </c>
      <c r="H356" s="11"/>
      <c r="I356" s="62">
        <v>40777504688.985001</v>
      </c>
      <c r="J356" s="11"/>
      <c r="K356" s="11"/>
      <c r="L356" s="62">
        <v>72081449.862000003</v>
      </c>
      <c r="M356" s="62">
        <v>9428276966.1900005</v>
      </c>
      <c r="N356" s="11"/>
      <c r="O356" s="61">
        <f>SUM(P356:Q356)</f>
        <v>44280428712.25</v>
      </c>
      <c r="P356" s="11"/>
      <c r="Q356" s="62">
        <v>44280428712.25</v>
      </c>
      <c r="R356" s="61">
        <f>SUM(S356:Y356)</f>
        <v>1830207951370.8799</v>
      </c>
      <c r="S356" s="62">
        <v>197279759302.34</v>
      </c>
      <c r="T356" s="62">
        <v>545887292178.46997</v>
      </c>
      <c r="U356" s="62">
        <v>1042186207198.42</v>
      </c>
      <c r="V356" s="62">
        <v>2111026702280.27</v>
      </c>
      <c r="W356" s="62">
        <v>18473568042.73</v>
      </c>
      <c r="X356" s="62">
        <v>43438438649.860001</v>
      </c>
      <c r="Y356" s="62">
        <v>-2128084016281.21</v>
      </c>
      <c r="Z356" s="61">
        <f>SUM(AA356)</f>
        <v>0</v>
      </c>
      <c r="AA356" s="11"/>
      <c r="AB356" s="61">
        <f>SUM(AC356:AF356)</f>
        <v>90060996169.595505</v>
      </c>
      <c r="AC356" s="62">
        <v>102840874</v>
      </c>
      <c r="AD356" s="11"/>
      <c r="AE356" s="62">
        <v>1026132535.9355</v>
      </c>
      <c r="AF356" s="62">
        <v>88932022759.660004</v>
      </c>
      <c r="AG356" s="61">
        <f>SUM(AH356)</f>
        <v>0</v>
      </c>
      <c r="AH356" s="62"/>
      <c r="AI356" s="60">
        <f>AJ356+AQ356+AT356</f>
        <v>50406690528.844002</v>
      </c>
      <c r="AJ356" s="61">
        <f>SUM(AK356:AP356)</f>
        <v>50406690528.844002</v>
      </c>
      <c r="AK356" s="11"/>
      <c r="AL356" s="11"/>
      <c r="AM356" s="11"/>
      <c r="AN356" s="62">
        <v>153208312.5</v>
      </c>
      <c r="AO356" s="62">
        <v>32898986460.344002</v>
      </c>
      <c r="AP356" s="62">
        <v>17354495756</v>
      </c>
      <c r="AQ356" s="61">
        <f>SUM(AR356:AS356)</f>
        <v>0</v>
      </c>
      <c r="AR356" s="11"/>
      <c r="AS356" s="11"/>
      <c r="AT356" s="61">
        <f>SUM(AU356)</f>
        <v>0</v>
      </c>
      <c r="AU356" s="11"/>
      <c r="AV356" s="60">
        <f>AW356+AZ356</f>
        <v>2018395291298.47</v>
      </c>
      <c r="AW356" s="61">
        <f>SUM(AX356:AY356)</f>
        <v>2018395291298.47</v>
      </c>
      <c r="AX356" s="62">
        <v>2018395291298.47</v>
      </c>
      <c r="AY356" s="11"/>
      <c r="AZ356" s="61">
        <f>SUM(BA356)</f>
        <v>0</v>
      </c>
      <c r="BA356" s="11"/>
      <c r="BB356" s="63">
        <f>E356-(AI356+AV356)</f>
        <v>-1.171875E-2</v>
      </c>
    </row>
    <row r="357" spans="1:54" ht="30" x14ac:dyDescent="0.25">
      <c r="A357" s="58" t="s">
        <v>739</v>
      </c>
      <c r="B357" s="58" t="s">
        <v>740</v>
      </c>
      <c r="C357" s="59" t="s">
        <v>1150</v>
      </c>
      <c r="D357" s="59" t="s">
        <v>1200</v>
      </c>
      <c r="E357" s="60">
        <f>F357+O357+R357+Z357+AB357+AG357</f>
        <v>2311068080255.5298</v>
      </c>
      <c r="F357" s="61">
        <f>SUM(G357:N357)</f>
        <v>111336300496.55</v>
      </c>
      <c r="G357" s="62">
        <v>46932358506.099998</v>
      </c>
      <c r="H357" s="11"/>
      <c r="I357" s="62">
        <v>37711268894.830002</v>
      </c>
      <c r="J357" s="11"/>
      <c r="K357" s="11"/>
      <c r="L357" s="62">
        <v>527007978</v>
      </c>
      <c r="M357" s="62">
        <v>25937467485.040001</v>
      </c>
      <c r="N357" s="62">
        <v>228197632.58000001</v>
      </c>
      <c r="O357" s="61">
        <f>SUM(P357:Q357)</f>
        <v>104687106991.19</v>
      </c>
      <c r="P357" s="11"/>
      <c r="Q357" s="62">
        <v>104687106991.19</v>
      </c>
      <c r="R357" s="61">
        <f>SUM(S357:Y357)</f>
        <v>1965250951414.9399</v>
      </c>
      <c r="S357" s="62">
        <v>472003795155.78998</v>
      </c>
      <c r="T357" s="62">
        <v>457085417080.03003</v>
      </c>
      <c r="U357" s="62">
        <v>734582064860.27002</v>
      </c>
      <c r="V357" s="62">
        <v>1073256170399.1</v>
      </c>
      <c r="W357" s="62">
        <v>34779378434.599998</v>
      </c>
      <c r="X357" s="62">
        <v>16915955309.299999</v>
      </c>
      <c r="Y357" s="62">
        <v>-823371829824.15002</v>
      </c>
      <c r="Z357" s="61">
        <f>SUM(AA357)</f>
        <v>0</v>
      </c>
      <c r="AA357" s="11"/>
      <c r="AB357" s="61">
        <f>SUM(AC357:AF357)</f>
        <v>129793721352.85001</v>
      </c>
      <c r="AC357" s="62">
        <v>829546781.54999995</v>
      </c>
      <c r="AD357" s="62">
        <v>67310858629</v>
      </c>
      <c r="AE357" s="62">
        <v>298687153</v>
      </c>
      <c r="AF357" s="62">
        <v>61354628789.300003</v>
      </c>
      <c r="AG357" s="61">
        <f>SUM(AH357)</f>
        <v>0</v>
      </c>
      <c r="AH357" s="62"/>
      <c r="AI357" s="60">
        <f>AJ357+AQ357+AT357</f>
        <v>107088510215.69</v>
      </c>
      <c r="AJ357" s="61">
        <f>SUM(AK357:AP357)</f>
        <v>88115485592.230011</v>
      </c>
      <c r="AK357" s="62">
        <v>2606596</v>
      </c>
      <c r="AL357" s="11"/>
      <c r="AM357" s="62">
        <v>2941373129.2399998</v>
      </c>
      <c r="AN357" s="62">
        <v>609653997.44000006</v>
      </c>
      <c r="AO357" s="62">
        <v>42439377499.25</v>
      </c>
      <c r="AP357" s="62">
        <v>42122474370.300003</v>
      </c>
      <c r="AQ357" s="61">
        <f>SUM(AR357:AS357)</f>
        <v>18973024623.459999</v>
      </c>
      <c r="AR357" s="62">
        <v>18973024623.459999</v>
      </c>
      <c r="AS357" s="11"/>
      <c r="AT357" s="61">
        <f>SUM(AU357)</f>
        <v>0</v>
      </c>
      <c r="AU357" s="11"/>
      <c r="AV357" s="60">
        <f>AW357+AZ357</f>
        <v>2203979570039.8999</v>
      </c>
      <c r="AW357" s="61">
        <f>SUM(AX357:AY357)</f>
        <v>2203979570039.8999</v>
      </c>
      <c r="AX357" s="62">
        <v>2203979570039.8999</v>
      </c>
      <c r="AY357" s="11"/>
      <c r="AZ357" s="61">
        <f>SUM(BA357)</f>
        <v>0</v>
      </c>
      <c r="BA357" s="11"/>
      <c r="BB357" s="63">
        <f>E357-(AI357+AV357)</f>
        <v>-6.005859375E-2</v>
      </c>
    </row>
    <row r="358" spans="1:54" ht="45" x14ac:dyDescent="0.25">
      <c r="A358" s="58" t="s">
        <v>741</v>
      </c>
      <c r="B358" s="58" t="s">
        <v>742</v>
      </c>
      <c r="C358" s="59" t="s">
        <v>1152</v>
      </c>
      <c r="D358" s="59" t="s">
        <v>1199</v>
      </c>
      <c r="E358" s="60">
        <f>F358+O358+R358+Z358+AB358+AG358</f>
        <v>3303978832070.3379</v>
      </c>
      <c r="F358" s="61">
        <f>SUM(G358:N358)</f>
        <v>203134604392.9523</v>
      </c>
      <c r="G358" s="62">
        <v>72907296644.253998</v>
      </c>
      <c r="H358" s="11"/>
      <c r="I358" s="62">
        <v>70594657205.770004</v>
      </c>
      <c r="J358" s="11"/>
      <c r="K358" s="11"/>
      <c r="L358" s="62">
        <v>465526969.5783</v>
      </c>
      <c r="M358" s="62">
        <v>59167123573.349998</v>
      </c>
      <c r="N358" s="11"/>
      <c r="O358" s="61">
        <f>SUM(P358:Q358)</f>
        <v>143251633564.26999</v>
      </c>
      <c r="P358" s="62">
        <v>822773728.55999994</v>
      </c>
      <c r="Q358" s="62">
        <v>142428859835.70999</v>
      </c>
      <c r="R358" s="61">
        <f>SUM(S358:Y358)</f>
        <v>2809410577288.5693</v>
      </c>
      <c r="S358" s="62">
        <v>298224086389.63</v>
      </c>
      <c r="T358" s="62">
        <v>532881362803.60999</v>
      </c>
      <c r="U358" s="62">
        <v>1056897823540.8</v>
      </c>
      <c r="V358" s="62">
        <v>2492756788527.2002</v>
      </c>
      <c r="W358" s="62">
        <v>24389468784.93</v>
      </c>
      <c r="X358" s="62">
        <v>84441148054.100006</v>
      </c>
      <c r="Y358" s="62">
        <v>-1680180100811.7</v>
      </c>
      <c r="Z358" s="61">
        <f>SUM(AA358)</f>
        <v>0</v>
      </c>
      <c r="AA358" s="11"/>
      <c r="AB358" s="61">
        <f>SUM(AC358:AF358)</f>
        <v>148182016824.5466</v>
      </c>
      <c r="AC358" s="11"/>
      <c r="AD358" s="11"/>
      <c r="AE358" s="62">
        <v>1799120003.6766</v>
      </c>
      <c r="AF358" s="62">
        <v>146382896820.87</v>
      </c>
      <c r="AG358" s="61">
        <f>SUM(AH358)</f>
        <v>0</v>
      </c>
      <c r="AH358" s="62"/>
      <c r="AI358" s="60">
        <f>AJ358+AQ358+AT358</f>
        <v>42841649073.411102</v>
      </c>
      <c r="AJ358" s="61">
        <f>SUM(AK358:AP358)</f>
        <v>42841649073.411102</v>
      </c>
      <c r="AK358" s="11"/>
      <c r="AL358" s="11"/>
      <c r="AM358" s="11"/>
      <c r="AN358" s="62">
        <v>446966089.62110001</v>
      </c>
      <c r="AO358" s="62">
        <v>4214214238</v>
      </c>
      <c r="AP358" s="62">
        <v>38180468745.790001</v>
      </c>
      <c r="AQ358" s="61">
        <f>SUM(AR358:AS358)</f>
        <v>0</v>
      </c>
      <c r="AR358" s="11"/>
      <c r="AS358" s="11"/>
      <c r="AT358" s="61">
        <f>SUM(AU358)</f>
        <v>0</v>
      </c>
      <c r="AU358" s="11"/>
      <c r="AV358" s="60">
        <f>AW358+AZ358</f>
        <v>3261137182997</v>
      </c>
      <c r="AW358" s="61">
        <f>SUM(AX358:AY358)</f>
        <v>3261137182997</v>
      </c>
      <c r="AX358" s="62">
        <v>3261137182997</v>
      </c>
      <c r="AY358" s="11"/>
      <c r="AZ358" s="61">
        <f>SUM(BA358)</f>
        <v>0</v>
      </c>
      <c r="BA358" s="11"/>
      <c r="BB358" s="63">
        <f>E358-(AI358+AV358)</f>
        <v>-7.32421875E-2</v>
      </c>
    </row>
    <row r="359" spans="1:54" ht="30" x14ac:dyDescent="0.25">
      <c r="A359" s="58" t="s">
        <v>743</v>
      </c>
      <c r="B359" s="58" t="s">
        <v>744</v>
      </c>
      <c r="C359" s="59" t="s">
        <v>1152</v>
      </c>
      <c r="D359" s="59" t="s">
        <v>1200</v>
      </c>
      <c r="E359" s="60">
        <f>F359+O359+R359+Z359+AB359+AG359</f>
        <v>2998810603024.8398</v>
      </c>
      <c r="F359" s="61">
        <f>SUM(G359:N359)</f>
        <v>114796066667.82001</v>
      </c>
      <c r="G359" s="62">
        <v>72576002126.869995</v>
      </c>
      <c r="H359" s="11"/>
      <c r="I359" s="62">
        <v>32670375550.939995</v>
      </c>
      <c r="J359" s="11"/>
      <c r="K359" s="11"/>
      <c r="L359" s="62">
        <v>136120508.32999998</v>
      </c>
      <c r="M359" s="62">
        <v>9413568481.6800003</v>
      </c>
      <c r="N359" s="11"/>
      <c r="O359" s="61">
        <f>SUM(P359:Q359)</f>
        <v>30318075852.490002</v>
      </c>
      <c r="P359" s="11"/>
      <c r="Q359" s="62">
        <v>30318075852.490002</v>
      </c>
      <c r="R359" s="61">
        <f>SUM(S359:Y359)</f>
        <v>2811441418569.3999</v>
      </c>
      <c r="S359" s="62">
        <v>488479064891.52002</v>
      </c>
      <c r="T359" s="62">
        <v>425709369418.61005</v>
      </c>
      <c r="U359" s="62">
        <v>1025528502584.5299</v>
      </c>
      <c r="V359" s="62">
        <v>2295528160869.8101</v>
      </c>
      <c r="W359" s="62">
        <v>15116187600.300001</v>
      </c>
      <c r="X359" s="11"/>
      <c r="Y359" s="62">
        <v>-1438919866795.3701</v>
      </c>
      <c r="Z359" s="61">
        <f>SUM(AA359)</f>
        <v>0</v>
      </c>
      <c r="AA359" s="11"/>
      <c r="AB359" s="61">
        <f>SUM(AC359:AF359)</f>
        <v>42255041935.129997</v>
      </c>
      <c r="AC359" s="11"/>
      <c r="AD359" s="11"/>
      <c r="AE359" s="62">
        <v>2007281079.6000004</v>
      </c>
      <c r="AF359" s="62">
        <v>40247760855.529999</v>
      </c>
      <c r="AG359" s="61">
        <f>SUM(AH359)</f>
        <v>0</v>
      </c>
      <c r="AH359" s="62"/>
      <c r="AI359" s="60">
        <f>AJ359+AQ359+AT359</f>
        <v>19700154775.470001</v>
      </c>
      <c r="AJ359" s="61">
        <f>SUM(AK359:AP359)</f>
        <v>19700154775.470001</v>
      </c>
      <c r="AK359" s="62">
        <v>50224223.640000001</v>
      </c>
      <c r="AL359" s="11"/>
      <c r="AM359" s="11"/>
      <c r="AN359" s="62">
        <v>229854144.25</v>
      </c>
      <c r="AO359" s="11"/>
      <c r="AP359" s="62">
        <v>19420076407.580002</v>
      </c>
      <c r="AQ359" s="61">
        <f>SUM(AR359:AS359)</f>
        <v>0</v>
      </c>
      <c r="AR359" s="11"/>
      <c r="AS359" s="11"/>
      <c r="AT359" s="61">
        <f>SUM(AU359)</f>
        <v>0</v>
      </c>
      <c r="AU359" s="11"/>
      <c r="AV359" s="60">
        <f>AW359+AZ359</f>
        <v>2979110448249.3701</v>
      </c>
      <c r="AW359" s="61">
        <f>SUM(AX359:AY359)</f>
        <v>2979110448249.3701</v>
      </c>
      <c r="AX359" s="62">
        <v>2979110448249.3701</v>
      </c>
      <c r="AY359" s="11"/>
      <c r="AZ359" s="61">
        <f>SUM(BA359)</f>
        <v>0</v>
      </c>
      <c r="BA359" s="11"/>
      <c r="BB359" s="63">
        <f>E359-(AI359+AV359)</f>
        <v>0</v>
      </c>
    </row>
    <row r="360" spans="1:54" ht="30" x14ac:dyDescent="0.25">
      <c r="A360" s="58" t="s">
        <v>745</v>
      </c>
      <c r="B360" s="58" t="s">
        <v>746</v>
      </c>
      <c r="C360" s="59" t="s">
        <v>1152</v>
      </c>
      <c r="D360" s="59" t="s">
        <v>1199</v>
      </c>
      <c r="E360" s="60">
        <f>F360+O360+R360+Z360+AB360+AG360</f>
        <v>2260749101158.1001</v>
      </c>
      <c r="F360" s="61">
        <f>SUM(G360:N360)</f>
        <v>122250785406.98999</v>
      </c>
      <c r="G360" s="62">
        <v>87878581810.929993</v>
      </c>
      <c r="H360" s="11"/>
      <c r="I360" s="62">
        <v>15685750892</v>
      </c>
      <c r="J360" s="11"/>
      <c r="K360" s="11"/>
      <c r="L360" s="62">
        <v>299108667.95999998</v>
      </c>
      <c r="M360" s="62">
        <v>18387344036.099998</v>
      </c>
      <c r="N360" s="11"/>
      <c r="O360" s="61">
        <f>SUM(P360:Q360)</f>
        <v>46015558312.120003</v>
      </c>
      <c r="P360" s="62">
        <v>268878897</v>
      </c>
      <c r="Q360" s="62">
        <v>45746679415.120003</v>
      </c>
      <c r="R360" s="61">
        <f>SUM(S360:Y360)</f>
        <v>2066638152147.5303</v>
      </c>
      <c r="S360" s="62">
        <v>372665574068</v>
      </c>
      <c r="T360" s="62">
        <v>492704768099</v>
      </c>
      <c r="U360" s="62">
        <v>806391950125</v>
      </c>
      <c r="V360" s="62">
        <v>1806796439903.2</v>
      </c>
      <c r="W360" s="62">
        <v>26729797174.919998</v>
      </c>
      <c r="X360" s="62">
        <v>208865826445.41</v>
      </c>
      <c r="Y360" s="62">
        <v>-1647516203668</v>
      </c>
      <c r="Z360" s="61">
        <f>SUM(AA360)</f>
        <v>0</v>
      </c>
      <c r="AA360" s="11"/>
      <c r="AB360" s="61">
        <f>SUM(AC360:AF360)</f>
        <v>25844605291.459999</v>
      </c>
      <c r="AC360" s="62">
        <v>199399159</v>
      </c>
      <c r="AD360" s="62">
        <v>1632086314</v>
      </c>
      <c r="AE360" s="62">
        <v>457499511</v>
      </c>
      <c r="AF360" s="62">
        <v>23555620307.459999</v>
      </c>
      <c r="AG360" s="61">
        <f>SUM(AH360)</f>
        <v>0</v>
      </c>
      <c r="AH360" s="62"/>
      <c r="AI360" s="60">
        <f>AJ360+AQ360+AT360</f>
        <v>156842668265.60999</v>
      </c>
      <c r="AJ360" s="61">
        <f>SUM(AK360:AP360)</f>
        <v>86842668265.610001</v>
      </c>
      <c r="AK360" s="62">
        <v>516000</v>
      </c>
      <c r="AL360" s="11"/>
      <c r="AM360" s="62">
        <v>38186109081</v>
      </c>
      <c r="AN360" s="62">
        <v>431492068.66000003</v>
      </c>
      <c r="AO360" s="62">
        <v>46940424297.949997</v>
      </c>
      <c r="AP360" s="62">
        <v>1284126818</v>
      </c>
      <c r="AQ360" s="61">
        <f>SUM(AR360:AS360)</f>
        <v>70000000000</v>
      </c>
      <c r="AR360" s="62">
        <v>70000000000</v>
      </c>
      <c r="AS360" s="11"/>
      <c r="AT360" s="61">
        <f>SUM(AU360)</f>
        <v>0</v>
      </c>
      <c r="AU360" s="11"/>
      <c r="AV360" s="60">
        <f>AW360+AZ360</f>
        <v>2103637553995.5601</v>
      </c>
      <c r="AW360" s="61">
        <f>SUM(AX360:AY360)</f>
        <v>2103637553995.5601</v>
      </c>
      <c r="AX360" s="62">
        <v>2103637553995.5601</v>
      </c>
      <c r="AY360" s="11"/>
      <c r="AZ360" s="61">
        <f>SUM(BA360)</f>
        <v>0</v>
      </c>
      <c r="BA360" s="11"/>
      <c r="BB360" s="63">
        <f>E360-(AI360+AV360)</f>
        <v>268878896.93017578</v>
      </c>
    </row>
    <row r="361" spans="1:54" ht="60" x14ac:dyDescent="0.25">
      <c r="A361" s="58" t="s">
        <v>747</v>
      </c>
      <c r="B361" s="58" t="s">
        <v>748</v>
      </c>
      <c r="C361" s="59" t="s">
        <v>1152</v>
      </c>
      <c r="D361" s="59" t="s">
        <v>1200</v>
      </c>
      <c r="E361" s="60">
        <f>F361+O361+R361+Z361+AB361+AG361</f>
        <v>2095731202421.675</v>
      </c>
      <c r="F361" s="61">
        <f>SUM(G361:N361)</f>
        <v>93086066307.068802</v>
      </c>
      <c r="G361" s="62">
        <v>67499622429.07</v>
      </c>
      <c r="H361" s="11"/>
      <c r="I361" s="62">
        <v>11527290514.555002</v>
      </c>
      <c r="J361" s="11"/>
      <c r="K361" s="11"/>
      <c r="L361" s="62">
        <v>139642730.43380001</v>
      </c>
      <c r="M361" s="62">
        <v>13919510633.01</v>
      </c>
      <c r="N361" s="11"/>
      <c r="O361" s="61">
        <f>SUM(P361:Q361)</f>
        <v>60623913809.300003</v>
      </c>
      <c r="P361" s="11"/>
      <c r="Q361" s="62">
        <v>60623913809.300003</v>
      </c>
      <c r="R361" s="61">
        <f>SUM(S361:Y361)</f>
        <v>1918900161952.3074</v>
      </c>
      <c r="S361" s="62">
        <v>341113510728</v>
      </c>
      <c r="T361" s="62">
        <v>361958426310.78003</v>
      </c>
      <c r="U361" s="62">
        <v>641418353173.60999</v>
      </c>
      <c r="V361" s="62">
        <v>1876171194325.23</v>
      </c>
      <c r="W361" s="62">
        <v>39586983631</v>
      </c>
      <c r="X361" s="62">
        <v>20294052320.540001</v>
      </c>
      <c r="Y361" s="62">
        <v>-1361642358536.8528</v>
      </c>
      <c r="Z361" s="61">
        <f>SUM(AA361)</f>
        <v>0</v>
      </c>
      <c r="AA361" s="11"/>
      <c r="AB361" s="61">
        <f>SUM(AC361:AF361)</f>
        <v>23121060352.998699</v>
      </c>
      <c r="AC361" s="62">
        <v>25653200</v>
      </c>
      <c r="AD361" s="11"/>
      <c r="AE361" s="62">
        <v>686235674.15999985</v>
      </c>
      <c r="AF361" s="62">
        <v>22409171478.838699</v>
      </c>
      <c r="AG361" s="61">
        <f>SUM(AH361)</f>
        <v>0</v>
      </c>
      <c r="AH361" s="62"/>
      <c r="AI361" s="60">
        <f>AJ361+AQ361+AT361</f>
        <v>11080559263.82</v>
      </c>
      <c r="AJ361" s="61">
        <f>SUM(AK361:AP361)</f>
        <v>11080559263.82</v>
      </c>
      <c r="AK361" s="62">
        <v>10666437</v>
      </c>
      <c r="AL361" s="11"/>
      <c r="AM361" s="11"/>
      <c r="AN361" s="11"/>
      <c r="AO361" s="62">
        <v>6045324895.9099998</v>
      </c>
      <c r="AP361" s="62">
        <v>5024567930.9099998</v>
      </c>
      <c r="AQ361" s="61">
        <f>SUM(AR361:AS361)</f>
        <v>0</v>
      </c>
      <c r="AR361" s="11"/>
      <c r="AS361" s="11"/>
      <c r="AT361" s="61">
        <f>SUM(AU361)</f>
        <v>0</v>
      </c>
      <c r="AU361" s="11"/>
      <c r="AV361" s="60">
        <f>AW361+AZ361</f>
        <v>2084650643157.853</v>
      </c>
      <c r="AW361" s="61">
        <f>SUM(AX361:AY361)</f>
        <v>2084650643157.853</v>
      </c>
      <c r="AX361" s="62">
        <v>2084650643157.853</v>
      </c>
      <c r="AY361" s="11"/>
      <c r="AZ361" s="61">
        <f>SUM(BA361)</f>
        <v>0</v>
      </c>
      <c r="BA361" s="11"/>
      <c r="BB361" s="63">
        <f>E361-(AI361+AV361)</f>
        <v>1.953125E-3</v>
      </c>
    </row>
    <row r="362" spans="1:54" ht="60" x14ac:dyDescent="0.25">
      <c r="A362" s="58" t="s">
        <v>749</v>
      </c>
      <c r="B362" s="58" t="s">
        <v>750</v>
      </c>
      <c r="C362" s="59" t="s">
        <v>1152</v>
      </c>
      <c r="D362" s="59" t="s">
        <v>1200</v>
      </c>
      <c r="E362" s="60">
        <f>F362+O362+R362+Z362+AB362+AG362</f>
        <v>2609963842446.3599</v>
      </c>
      <c r="F362" s="61">
        <f>SUM(G362:N362)</f>
        <v>51853660308.040001</v>
      </c>
      <c r="G362" s="62">
        <v>23202096461.640003</v>
      </c>
      <c r="H362" s="11"/>
      <c r="I362" s="62">
        <v>20622044781.869999</v>
      </c>
      <c r="J362" s="11"/>
      <c r="K362" s="62">
        <v>-4631983453</v>
      </c>
      <c r="L362" s="11"/>
      <c r="M362" s="62">
        <v>12661502517.530001</v>
      </c>
      <c r="N362" s="11"/>
      <c r="O362" s="61">
        <f>SUM(P362:Q362)</f>
        <v>37508679271</v>
      </c>
      <c r="P362" s="62">
        <v>4631983453</v>
      </c>
      <c r="Q362" s="62">
        <v>32876695818</v>
      </c>
      <c r="R362" s="61">
        <f>SUM(S362:Y362)</f>
        <v>2419604408545.6899</v>
      </c>
      <c r="S362" s="62">
        <v>678392497730.5</v>
      </c>
      <c r="T362" s="62">
        <v>365037887276.84998</v>
      </c>
      <c r="U362" s="62">
        <v>1005100596634.79</v>
      </c>
      <c r="V362" s="62">
        <v>2307830606583.1001</v>
      </c>
      <c r="W362" s="62">
        <v>27339044478</v>
      </c>
      <c r="X362" s="62">
        <v>17882252682.799999</v>
      </c>
      <c r="Y362" s="62">
        <v>-1981978476840.3501</v>
      </c>
      <c r="Z362" s="61">
        <f>SUM(AA362)</f>
        <v>0</v>
      </c>
      <c r="AA362" s="11"/>
      <c r="AB362" s="61">
        <f>SUM(AC362:AF362)</f>
        <v>100997094321.63</v>
      </c>
      <c r="AC362" s="11"/>
      <c r="AD362" s="62">
        <v>28220841677</v>
      </c>
      <c r="AE362" s="62">
        <v>800954362.14999998</v>
      </c>
      <c r="AF362" s="62">
        <v>71975298282.479996</v>
      </c>
      <c r="AG362" s="61">
        <f>SUM(AH362)</f>
        <v>0</v>
      </c>
      <c r="AH362" s="62"/>
      <c r="AI362" s="60">
        <f>AJ362+AQ362+AT362</f>
        <v>167052598967.19</v>
      </c>
      <c r="AJ362" s="61">
        <f>SUM(AK362:AP362)</f>
        <v>157956252924.79001</v>
      </c>
      <c r="AK362" s="62">
        <v>-5968262</v>
      </c>
      <c r="AL362" s="11"/>
      <c r="AM362" s="62">
        <v>2274086498</v>
      </c>
      <c r="AN362" s="62">
        <v>1618334997.3299999</v>
      </c>
      <c r="AO362" s="62">
        <v>17316495243</v>
      </c>
      <c r="AP362" s="62">
        <v>136753304448.46001</v>
      </c>
      <c r="AQ362" s="61">
        <f>SUM(AR362:AS362)</f>
        <v>9096346042.3999996</v>
      </c>
      <c r="AR362" s="62">
        <v>9096346042.3999996</v>
      </c>
      <c r="AS362" s="11"/>
      <c r="AT362" s="61">
        <f>SUM(AU362)</f>
        <v>0</v>
      </c>
      <c r="AU362" s="11"/>
      <c r="AV362" s="60">
        <f>AW362+AZ362</f>
        <v>2442841243479.1699</v>
      </c>
      <c r="AW362" s="61">
        <f>SUM(AX362:AY362)</f>
        <v>2442841243479.1699</v>
      </c>
      <c r="AX362" s="62">
        <v>2442841243479.1699</v>
      </c>
      <c r="AY362" s="11"/>
      <c r="AZ362" s="61">
        <f>SUM(BA362)</f>
        <v>0</v>
      </c>
      <c r="BA362" s="11"/>
      <c r="BB362" s="63">
        <f>E362-(AI362+AV362)</f>
        <v>70000000</v>
      </c>
    </row>
    <row r="363" spans="1:54" ht="30" x14ac:dyDescent="0.25">
      <c r="A363" s="58" t="s">
        <v>751</v>
      </c>
      <c r="B363" s="58" t="s">
        <v>752</v>
      </c>
      <c r="C363" s="59" t="s">
        <v>1152</v>
      </c>
      <c r="D363" s="59" t="s">
        <v>1199</v>
      </c>
      <c r="E363" s="60">
        <f>F363+O363+R363+Z363+AB363+AG363</f>
        <v>2259256259755.3306</v>
      </c>
      <c r="F363" s="61">
        <f>SUM(G363:N363)</f>
        <v>121727041460.56</v>
      </c>
      <c r="G363" s="62">
        <v>53539224272.940002</v>
      </c>
      <c r="H363" s="62">
        <v>10000000000</v>
      </c>
      <c r="I363" s="62">
        <v>40466659236.900002</v>
      </c>
      <c r="J363" s="11"/>
      <c r="K363" s="11"/>
      <c r="L363" s="62">
        <v>285030925.97000003</v>
      </c>
      <c r="M363" s="62">
        <v>17436127024.75</v>
      </c>
      <c r="N363" s="11"/>
      <c r="O363" s="61">
        <f>SUM(P363:Q363)</f>
        <v>69008540422.619995</v>
      </c>
      <c r="P363" s="11"/>
      <c r="Q363" s="62">
        <v>69008540422.619995</v>
      </c>
      <c r="R363" s="61">
        <f>SUM(S363:Y363)</f>
        <v>2012540995006.2505</v>
      </c>
      <c r="S363" s="62">
        <v>523698625633.94</v>
      </c>
      <c r="T363" s="62">
        <v>502871834323.02002</v>
      </c>
      <c r="U363" s="62">
        <v>834890773864.43005</v>
      </c>
      <c r="V363" s="62">
        <v>1693299581499.0901</v>
      </c>
      <c r="W363" s="62">
        <v>9144114089.3500004</v>
      </c>
      <c r="X363" s="62">
        <v>3672683489</v>
      </c>
      <c r="Y363" s="62">
        <v>-1555036617892.5801</v>
      </c>
      <c r="Z363" s="61">
        <f>SUM(AA363)</f>
        <v>0</v>
      </c>
      <c r="AA363" s="11"/>
      <c r="AB363" s="61">
        <f>SUM(AC363:AF363)</f>
        <v>55979682865.900002</v>
      </c>
      <c r="AC363" s="11"/>
      <c r="AD363" s="62">
        <v>10840253900</v>
      </c>
      <c r="AE363" s="62">
        <v>2571723100</v>
      </c>
      <c r="AF363" s="62">
        <v>42567705865.900002</v>
      </c>
      <c r="AG363" s="61">
        <f>SUM(AH363)</f>
        <v>0</v>
      </c>
      <c r="AH363" s="62"/>
      <c r="AI363" s="60">
        <f>AJ363+AQ363+AT363</f>
        <v>17219851250.18</v>
      </c>
      <c r="AJ363" s="61">
        <f>SUM(AK363:AP363)</f>
        <v>17219851250.18</v>
      </c>
      <c r="AK363" s="62">
        <v>44011376</v>
      </c>
      <c r="AL363" s="11"/>
      <c r="AM363" s="11"/>
      <c r="AN363" s="62">
        <v>440174350</v>
      </c>
      <c r="AO363" s="62">
        <v>16592829746.18</v>
      </c>
      <c r="AP363" s="62">
        <v>142835778</v>
      </c>
      <c r="AQ363" s="61">
        <f>SUM(AR363:AS363)</f>
        <v>0</v>
      </c>
      <c r="AR363" s="11"/>
      <c r="AS363" s="11"/>
      <c r="AT363" s="61">
        <f>SUM(AU363)</f>
        <v>0</v>
      </c>
      <c r="AU363" s="11"/>
      <c r="AV363" s="60">
        <f>AW363+AZ363</f>
        <v>2242036408505.1499</v>
      </c>
      <c r="AW363" s="61">
        <f>SUM(AX363:AY363)</f>
        <v>2242036408505.1499</v>
      </c>
      <c r="AX363" s="62">
        <v>2242036408505.1499</v>
      </c>
      <c r="AY363" s="11"/>
      <c r="AZ363" s="61">
        <f>SUM(BA363)</f>
        <v>0</v>
      </c>
      <c r="BA363" s="11"/>
      <c r="BB363" s="63">
        <f>E363-(AI363+AV363)</f>
        <v>0</v>
      </c>
    </row>
    <row r="364" spans="1:54" ht="30" x14ac:dyDescent="0.25">
      <c r="A364" s="58" t="s">
        <v>753</v>
      </c>
      <c r="B364" s="58" t="s">
        <v>754</v>
      </c>
      <c r="C364" s="59" t="s">
        <v>1152</v>
      </c>
      <c r="D364" s="59" t="s">
        <v>1199</v>
      </c>
      <c r="E364" s="60">
        <f>F364+O364+R364+Z364+AB364+AG364</f>
        <v>1612291540210.3499</v>
      </c>
      <c r="F364" s="61">
        <f>SUM(G364:N364)</f>
        <v>155807791447.59998</v>
      </c>
      <c r="G364" s="62">
        <v>121215699203.08</v>
      </c>
      <c r="H364" s="11"/>
      <c r="I364" s="62">
        <v>22426617851.439999</v>
      </c>
      <c r="J364" s="11"/>
      <c r="K364" s="11"/>
      <c r="L364" s="62">
        <v>73536154.329999998</v>
      </c>
      <c r="M364" s="62">
        <v>12091938238.75</v>
      </c>
      <c r="N364" s="11"/>
      <c r="O364" s="61">
        <f>SUM(P364:Q364)</f>
        <v>71929461976.369995</v>
      </c>
      <c r="P364" s="62">
        <v>9335000</v>
      </c>
      <c r="Q364" s="62">
        <v>71920126976.369995</v>
      </c>
      <c r="R364" s="61">
        <f>SUM(S364:Y364)</f>
        <v>1342743568623.97</v>
      </c>
      <c r="S364" s="62">
        <v>363227089655.5</v>
      </c>
      <c r="T364" s="62">
        <v>337965733968.48999</v>
      </c>
      <c r="U364" s="62">
        <v>660496631968.64001</v>
      </c>
      <c r="V364" s="62">
        <v>1124199654837.4802</v>
      </c>
      <c r="W364" s="62">
        <v>15486249757</v>
      </c>
      <c r="X364" s="62">
        <v>28252398753.509998</v>
      </c>
      <c r="Y364" s="62">
        <v>-1186884190316.6501</v>
      </c>
      <c r="Z364" s="61">
        <f>SUM(AA364)</f>
        <v>0</v>
      </c>
      <c r="AA364" s="11"/>
      <c r="AB364" s="61">
        <f>SUM(AC364:AF364)</f>
        <v>41810718162.409996</v>
      </c>
      <c r="AC364" s="62">
        <v>965309034</v>
      </c>
      <c r="AD364" s="11"/>
      <c r="AE364" s="62">
        <v>384724467.88000011</v>
      </c>
      <c r="AF364" s="62">
        <v>40460684660.529999</v>
      </c>
      <c r="AG364" s="61">
        <f>SUM(AH364)</f>
        <v>0</v>
      </c>
      <c r="AH364" s="62"/>
      <c r="AI364" s="60">
        <f>AJ364+AQ364+AT364</f>
        <v>12213271793.889999</v>
      </c>
      <c r="AJ364" s="61">
        <f>SUM(AK364:AP364)</f>
        <v>12213271793.889999</v>
      </c>
      <c r="AK364" s="11"/>
      <c r="AL364" s="11"/>
      <c r="AM364" s="11"/>
      <c r="AN364" s="62">
        <v>17891461.079999998</v>
      </c>
      <c r="AO364" s="62">
        <v>12195380332.809999</v>
      </c>
      <c r="AP364" s="11"/>
      <c r="AQ364" s="61">
        <f>SUM(AR364:AS364)</f>
        <v>0</v>
      </c>
      <c r="AR364" s="11"/>
      <c r="AS364" s="11"/>
      <c r="AT364" s="61">
        <f>SUM(AU364)</f>
        <v>0</v>
      </c>
      <c r="AU364" s="11"/>
      <c r="AV364" s="60">
        <f>AW364+AZ364</f>
        <v>2230960190455.6001</v>
      </c>
      <c r="AW364" s="61">
        <f>SUM(AX364:AY364)</f>
        <v>2230960190455.6001</v>
      </c>
      <c r="AX364" s="62">
        <v>2231079664455.6001</v>
      </c>
      <c r="AY364" s="62">
        <v>-119474000</v>
      </c>
      <c r="AZ364" s="61">
        <f>SUM(BA364)</f>
        <v>0</v>
      </c>
      <c r="BA364" s="62"/>
      <c r="BB364" s="63">
        <f>E364-(AI364+AV364)</f>
        <v>-630881922039.14038</v>
      </c>
    </row>
    <row r="365" spans="1:54" ht="45" x14ac:dyDescent="0.25">
      <c r="A365" s="58" t="s">
        <v>755</v>
      </c>
      <c r="B365" s="58" t="s">
        <v>756</v>
      </c>
      <c r="C365" s="59" t="s">
        <v>1150</v>
      </c>
      <c r="D365" s="59" t="s">
        <v>1199</v>
      </c>
      <c r="E365" s="60">
        <f>F365+O365+R365+Z365+AB365+AG365</f>
        <v>5331288922797.3008</v>
      </c>
      <c r="F365" s="61">
        <f>SUM(G365:N365)</f>
        <v>106603869734.70001</v>
      </c>
      <c r="G365" s="62">
        <v>57104992134.400002</v>
      </c>
      <c r="H365" s="11"/>
      <c r="I365" s="62">
        <v>13630121524.48</v>
      </c>
      <c r="J365" s="11"/>
      <c r="K365" s="11"/>
      <c r="L365" s="11"/>
      <c r="M365" s="62">
        <v>35868756075.82</v>
      </c>
      <c r="N365" s="11"/>
      <c r="O365" s="61">
        <f>SUM(P365:Q365)</f>
        <v>44548408032</v>
      </c>
      <c r="P365" s="62">
        <v>7545228724</v>
      </c>
      <c r="Q365" s="62">
        <v>37003179308</v>
      </c>
      <c r="R365" s="61">
        <f>SUM(S365:Y365)</f>
        <v>5149928351299.2705</v>
      </c>
      <c r="S365" s="62">
        <v>1697974807085</v>
      </c>
      <c r="T365" s="62">
        <v>371049741439.12</v>
      </c>
      <c r="U365" s="62">
        <v>619743770610.94995</v>
      </c>
      <c r="V365" s="62">
        <v>1389448543547.5</v>
      </c>
      <c r="W365" s="62">
        <v>36907860087</v>
      </c>
      <c r="X365" s="62">
        <v>69400269255</v>
      </c>
      <c r="Y365" s="62">
        <v>965403359274.69995</v>
      </c>
      <c r="Z365" s="61">
        <f>SUM(AA365)</f>
        <v>0</v>
      </c>
      <c r="AA365" s="11"/>
      <c r="AB365" s="61">
        <f>SUM(AC365:AF365)</f>
        <v>91552823787.330002</v>
      </c>
      <c r="AC365" s="62">
        <v>417445000</v>
      </c>
      <c r="AD365" s="62">
        <v>252407500</v>
      </c>
      <c r="AE365" s="62">
        <v>2797513993</v>
      </c>
      <c r="AF365" s="62">
        <v>88085457294.330002</v>
      </c>
      <c r="AG365" s="61">
        <f>SUM(AH365)</f>
        <v>-61344530056</v>
      </c>
      <c r="AH365" s="62">
        <v>-61344530056</v>
      </c>
      <c r="AI365" s="60">
        <f>AJ365+AQ365+AT365</f>
        <v>91569302803.899994</v>
      </c>
      <c r="AJ365" s="61">
        <f>SUM(AK365:AP365)</f>
        <v>91569302803.899994</v>
      </c>
      <c r="AK365" s="62">
        <v>87715536583.899994</v>
      </c>
      <c r="AL365" s="11"/>
      <c r="AM365" s="62">
        <v>7785000</v>
      </c>
      <c r="AN365" s="11"/>
      <c r="AO365" s="62">
        <v>3845981220</v>
      </c>
      <c r="AP365" s="11"/>
      <c r="AQ365" s="61">
        <f>SUM(AR365:AS365)</f>
        <v>0</v>
      </c>
      <c r="AR365" s="11"/>
      <c r="AS365" s="11"/>
      <c r="AT365" s="61">
        <f>SUM(AU365)</f>
        <v>0</v>
      </c>
      <c r="AU365" s="11"/>
      <c r="AV365" s="60">
        <f>AW365+AZ365</f>
        <v>3764771337749.96</v>
      </c>
      <c r="AW365" s="61">
        <f>SUM(AX365:AY365)</f>
        <v>3764771337749.96</v>
      </c>
      <c r="AX365" s="62">
        <v>3764771337749.96</v>
      </c>
      <c r="AY365" s="11"/>
      <c r="AZ365" s="61">
        <f>SUM(BA365)</f>
        <v>0</v>
      </c>
      <c r="BA365" s="11"/>
      <c r="BB365" s="63">
        <f>E365-(AI365+AV365)</f>
        <v>1474948282243.4409</v>
      </c>
    </row>
    <row r="366" spans="1:54" ht="30" x14ac:dyDescent="0.25">
      <c r="A366" s="58" t="s">
        <v>757</v>
      </c>
      <c r="B366" s="58" t="s">
        <v>758</v>
      </c>
      <c r="C366" s="59" t="s">
        <v>1150</v>
      </c>
      <c r="D366" s="59" t="s">
        <v>1200</v>
      </c>
      <c r="E366" s="60">
        <f>F366+O366+R366+Z366+AB366+AG366</f>
        <v>3329874563689.2622</v>
      </c>
      <c r="F366" s="61">
        <f>SUM(G366:N366)</f>
        <v>71479274423.009201</v>
      </c>
      <c r="G366" s="62">
        <v>36281088310.1996</v>
      </c>
      <c r="H366" s="11"/>
      <c r="I366" s="62">
        <v>14400770857.633999</v>
      </c>
      <c r="J366" s="11"/>
      <c r="K366" s="11"/>
      <c r="L366" s="62">
        <v>209473880.31909999</v>
      </c>
      <c r="M366" s="62">
        <v>20587941374.856499</v>
      </c>
      <c r="N366" s="11"/>
      <c r="O366" s="61">
        <f>SUM(P366:Q366)</f>
        <v>52705909487</v>
      </c>
      <c r="P366" s="11"/>
      <c r="Q366" s="62">
        <v>52705909487</v>
      </c>
      <c r="R366" s="61">
        <f>SUM(S366:Y366)</f>
        <v>3154523658652.333</v>
      </c>
      <c r="S366" s="62">
        <v>743264883190.74707</v>
      </c>
      <c r="T366" s="62">
        <v>580607548039.27466</v>
      </c>
      <c r="U366" s="62">
        <v>951127558434.79883</v>
      </c>
      <c r="V366" s="62">
        <v>2643885668085.1133</v>
      </c>
      <c r="W366" s="62">
        <v>105067502416.53461</v>
      </c>
      <c r="X366" s="62">
        <v>33457908289.442902</v>
      </c>
      <c r="Y366" s="62">
        <v>-1902887409803.5779</v>
      </c>
      <c r="Z366" s="61">
        <f>SUM(AA366)</f>
        <v>0</v>
      </c>
      <c r="AA366" s="11"/>
      <c r="AB366" s="61">
        <f>SUM(AC366:AF366)</f>
        <v>51165721126.919899</v>
      </c>
      <c r="AC366" s="62">
        <v>4887000</v>
      </c>
      <c r="AD366" s="62">
        <v>234371000</v>
      </c>
      <c r="AE366" s="62">
        <v>461765957.421</v>
      </c>
      <c r="AF366" s="62">
        <v>50464697169.498901</v>
      </c>
      <c r="AG366" s="61">
        <f>SUM(AH366)</f>
        <v>0</v>
      </c>
      <c r="AH366" s="62"/>
      <c r="AI366" s="60">
        <f>AJ366+AQ366+AT366</f>
        <v>18372306728.4193</v>
      </c>
      <c r="AJ366" s="61">
        <f>SUM(AK366:AP366)</f>
        <v>18372306728.4193</v>
      </c>
      <c r="AK366" s="11"/>
      <c r="AL366" s="11"/>
      <c r="AM366" s="11"/>
      <c r="AN366" s="62">
        <v>1215699974.1693001</v>
      </c>
      <c r="AO366" s="62">
        <v>501641697.29000002</v>
      </c>
      <c r="AP366" s="62">
        <v>16654965056.959999</v>
      </c>
      <c r="AQ366" s="61">
        <f>SUM(AR366:AS366)</f>
        <v>0</v>
      </c>
      <c r="AR366" s="11"/>
      <c r="AS366" s="11"/>
      <c r="AT366" s="61">
        <f>SUM(AU366)</f>
        <v>0</v>
      </c>
      <c r="AU366" s="11"/>
      <c r="AV366" s="60">
        <f>AW366+AZ366</f>
        <v>3311502256960.8389</v>
      </c>
      <c r="AW366" s="61">
        <f>SUM(AX366:AY366)</f>
        <v>3311502256960.8389</v>
      </c>
      <c r="AX366" s="62">
        <v>3311502256960.8389</v>
      </c>
      <c r="AY366" s="11"/>
      <c r="AZ366" s="61">
        <f>SUM(BA366)</f>
        <v>0</v>
      </c>
      <c r="BA366" s="11"/>
      <c r="BB366" s="63">
        <f>E366-(AI366+AV366)</f>
        <v>3.90625E-3</v>
      </c>
    </row>
    <row r="367" spans="1:54" ht="45" x14ac:dyDescent="0.25">
      <c r="A367" s="58" t="s">
        <v>759</v>
      </c>
      <c r="B367" s="58" t="s">
        <v>1175</v>
      </c>
      <c r="C367" s="59" t="s">
        <v>1152</v>
      </c>
      <c r="D367" s="59" t="s">
        <v>1199</v>
      </c>
      <c r="E367" s="60">
        <f>F367+O367+R367+Z367+AB367+AG367</f>
        <v>2172128990606.21</v>
      </c>
      <c r="F367" s="61">
        <f>SUM(G367:N367)</f>
        <v>79497290446.279999</v>
      </c>
      <c r="G367" s="62">
        <v>41188623668.199997</v>
      </c>
      <c r="H367" s="11"/>
      <c r="I367" s="62">
        <v>22705427221.849998</v>
      </c>
      <c r="J367" s="11"/>
      <c r="K367" s="11"/>
      <c r="L367" s="62">
        <v>8494604.6899999995</v>
      </c>
      <c r="M367" s="62">
        <v>15594744951.540001</v>
      </c>
      <c r="N367" s="11"/>
      <c r="O367" s="61">
        <f>SUM(P367:Q367)</f>
        <v>89751171215.399994</v>
      </c>
      <c r="P367" s="11"/>
      <c r="Q367" s="62">
        <v>89751171215.399994</v>
      </c>
      <c r="R367" s="61">
        <f>SUM(S367:Y367)</f>
        <v>1935712152142.96</v>
      </c>
      <c r="S367" s="62">
        <v>566873280663.21997</v>
      </c>
      <c r="T367" s="62">
        <v>640584760287.33997</v>
      </c>
      <c r="U367" s="62">
        <v>921783881296.58997</v>
      </c>
      <c r="V367" s="62">
        <v>984762314647.59998</v>
      </c>
      <c r="W367" s="62">
        <v>24492117256.299999</v>
      </c>
      <c r="X367" s="62">
        <v>13416863897.91</v>
      </c>
      <c r="Y367" s="62">
        <v>-1216201065906</v>
      </c>
      <c r="Z367" s="61">
        <f>SUM(AA367)</f>
        <v>0</v>
      </c>
      <c r="AA367" s="11"/>
      <c r="AB367" s="61">
        <f>SUM(AC367:AF367)</f>
        <v>67168376801.57</v>
      </c>
      <c r="AC367" s="11"/>
      <c r="AD367" s="62">
        <v>24361466180</v>
      </c>
      <c r="AE367" s="62">
        <v>1055618268.79</v>
      </c>
      <c r="AF367" s="62">
        <v>41751292352.779999</v>
      </c>
      <c r="AG367" s="61">
        <f>SUM(AH367)</f>
        <v>0</v>
      </c>
      <c r="AH367" s="62"/>
      <c r="AI367" s="60">
        <f>AJ367+AQ367+AT367</f>
        <v>39567200587.150002</v>
      </c>
      <c r="AJ367" s="61">
        <f>SUM(AK367:AP367)</f>
        <v>28503772463.43</v>
      </c>
      <c r="AK367" s="62">
        <v>2128072</v>
      </c>
      <c r="AL367" s="62">
        <v>562383246.63999999</v>
      </c>
      <c r="AM367" s="62">
        <v>2765857030.7399998</v>
      </c>
      <c r="AN367" s="62">
        <v>443742558.35000002</v>
      </c>
      <c r="AO367" s="62">
        <v>24729661555.700001</v>
      </c>
      <c r="AP367" s="11"/>
      <c r="AQ367" s="61">
        <f>SUM(AR367:AS367)</f>
        <v>11063428123.719999</v>
      </c>
      <c r="AR367" s="11"/>
      <c r="AS367" s="62">
        <v>11063428123.719999</v>
      </c>
      <c r="AT367" s="61">
        <f>SUM(AU367)</f>
        <v>0</v>
      </c>
      <c r="AU367" s="62"/>
      <c r="AV367" s="60">
        <f>AW367+AZ367</f>
        <v>2132561790019</v>
      </c>
      <c r="AW367" s="61">
        <f>SUM(AX367:AY367)</f>
        <v>2132561790019</v>
      </c>
      <c r="AX367" s="62">
        <v>2132561790019</v>
      </c>
      <c r="AY367" s="11"/>
      <c r="AZ367" s="61">
        <f>SUM(BA367)</f>
        <v>0</v>
      </c>
      <c r="BA367" s="11"/>
      <c r="BB367" s="63">
        <f>E367-(AI367+AV367)</f>
        <v>6.005859375E-2</v>
      </c>
    </row>
    <row r="368" spans="1:54" ht="45" x14ac:dyDescent="0.25">
      <c r="A368" s="58" t="s">
        <v>761</v>
      </c>
      <c r="B368" s="58" t="s">
        <v>762</v>
      </c>
      <c r="C368" s="59" t="s">
        <v>1152</v>
      </c>
      <c r="D368" s="59" t="s">
        <v>1200</v>
      </c>
      <c r="E368" s="60">
        <f>F368+O368+R368+Z368+AB368+AG368</f>
        <v>29907454974078.813</v>
      </c>
      <c r="F368" s="61">
        <f>SUM(G368:N368)</f>
        <v>1145512567105.4602</v>
      </c>
      <c r="G368" s="62">
        <v>593384094655.11011</v>
      </c>
      <c r="H368" s="11"/>
      <c r="I368" s="62">
        <v>480839304013.96002</v>
      </c>
      <c r="J368" s="11"/>
      <c r="K368" s="11"/>
      <c r="L368" s="62">
        <v>152479166.66999999</v>
      </c>
      <c r="M368" s="62">
        <v>71136689269.720001</v>
      </c>
      <c r="N368" s="11"/>
      <c r="O368" s="61">
        <f>SUM(P368:Q368)</f>
        <v>744676329433.52002</v>
      </c>
      <c r="P368" s="62">
        <v>9140000</v>
      </c>
      <c r="Q368" s="62">
        <v>744667189433.52002</v>
      </c>
      <c r="R368" s="61">
        <f>SUM(S368:Y368)</f>
        <v>27653198515934.57</v>
      </c>
      <c r="S368" s="62">
        <v>24703407489751.398</v>
      </c>
      <c r="T368" s="62">
        <v>1487452231963.0701</v>
      </c>
      <c r="U368" s="62">
        <v>1469620721072</v>
      </c>
      <c r="V368" s="62">
        <v>5876715404904.4102</v>
      </c>
      <c r="W368" s="62">
        <v>31986182851.299999</v>
      </c>
      <c r="X368" s="62">
        <v>173710345107.56</v>
      </c>
      <c r="Y368" s="62">
        <v>-6089693859715.1699</v>
      </c>
      <c r="Z368" s="61">
        <f>SUM(AA368)</f>
        <v>0</v>
      </c>
      <c r="AA368" s="11"/>
      <c r="AB368" s="61">
        <f>SUM(AC368:AF368)</f>
        <v>364067561605.26001</v>
      </c>
      <c r="AC368" s="62">
        <v>6469482632</v>
      </c>
      <c r="AD368" s="62">
        <v>157439639815</v>
      </c>
      <c r="AE368" s="62">
        <v>719445381</v>
      </c>
      <c r="AF368" s="62">
        <v>199438993777.26001</v>
      </c>
      <c r="AG368" s="61">
        <f>SUM(AH368)</f>
        <v>0</v>
      </c>
      <c r="AH368" s="62"/>
      <c r="AI368" s="60">
        <f>AJ368+AQ368+AT368</f>
        <v>130590759544.81</v>
      </c>
      <c r="AJ368" s="61">
        <f>SUM(AK368:AP368)</f>
        <v>51969291941.470001</v>
      </c>
      <c r="AK368" s="62">
        <v>405045392.90000004</v>
      </c>
      <c r="AL368" s="11"/>
      <c r="AM368" s="11"/>
      <c r="AN368" s="62">
        <v>22921092755.330002</v>
      </c>
      <c r="AO368" s="62">
        <v>28643153793.239998</v>
      </c>
      <c r="AP368" s="11"/>
      <c r="AQ368" s="61">
        <f>SUM(AR368:AS368)</f>
        <v>78621467603.339996</v>
      </c>
      <c r="AR368" s="62">
        <v>78621467603.339996</v>
      </c>
      <c r="AS368" s="11"/>
      <c r="AT368" s="61">
        <f>SUM(AU368)</f>
        <v>0</v>
      </c>
      <c r="AU368" s="11"/>
      <c r="AV368" s="60">
        <f>AW368+AZ368</f>
        <v>29776864214534</v>
      </c>
      <c r="AW368" s="61">
        <f>SUM(AX368:AY368)</f>
        <v>29776864214534</v>
      </c>
      <c r="AX368" s="62">
        <v>29776864214534</v>
      </c>
      <c r="AY368" s="11"/>
      <c r="AZ368" s="61">
        <f>SUM(BA368)</f>
        <v>0</v>
      </c>
      <c r="BA368" s="11"/>
      <c r="BB368" s="63">
        <f>E368-(AI368+AV368)</f>
        <v>0</v>
      </c>
    </row>
    <row r="369" spans="1:54" ht="45" x14ac:dyDescent="0.25">
      <c r="A369" s="58" t="s">
        <v>763</v>
      </c>
      <c r="B369" s="58" t="s">
        <v>764</v>
      </c>
      <c r="C369" s="59" t="s">
        <v>1152</v>
      </c>
      <c r="D369" s="59" t="s">
        <v>1200</v>
      </c>
      <c r="E369" s="60">
        <f>F369+O369+R369+Z369+AB369+AG369</f>
        <v>8962941129990.5293</v>
      </c>
      <c r="F369" s="61">
        <f>SUM(G369:N369)</f>
        <v>29859641757.199997</v>
      </c>
      <c r="G369" s="62">
        <v>15787348482.08</v>
      </c>
      <c r="H369" s="11"/>
      <c r="I369" s="62">
        <v>6790646332.7999992</v>
      </c>
      <c r="J369" s="11"/>
      <c r="K369" s="11"/>
      <c r="L369" s="62">
        <v>265530943.34</v>
      </c>
      <c r="M369" s="62">
        <v>7016115998.9799995</v>
      </c>
      <c r="N369" s="11"/>
      <c r="O369" s="61">
        <f>SUM(P369:Q369)</f>
        <v>34764825593</v>
      </c>
      <c r="P369" s="11"/>
      <c r="Q369" s="62">
        <v>34764825593</v>
      </c>
      <c r="R369" s="61">
        <f>SUM(S369:Y369)</f>
        <v>8897072063573.3301</v>
      </c>
      <c r="S369" s="62">
        <v>7788127720268.1504</v>
      </c>
      <c r="T369" s="62">
        <v>309629556090.92999</v>
      </c>
      <c r="U369" s="62">
        <v>445773843191.89001</v>
      </c>
      <c r="V369" s="62">
        <v>824346743719.28003</v>
      </c>
      <c r="W369" s="62">
        <v>35068651848</v>
      </c>
      <c r="X369" s="62">
        <v>45150531960.080002</v>
      </c>
      <c r="Y369" s="62">
        <v>-551024983505</v>
      </c>
      <c r="Z369" s="61">
        <f>SUM(AA369)</f>
        <v>0</v>
      </c>
      <c r="AA369" s="11"/>
      <c r="AB369" s="61">
        <f>SUM(AC369:AF369)</f>
        <v>1244599067</v>
      </c>
      <c r="AC369" s="11"/>
      <c r="AD369" s="11"/>
      <c r="AE369" s="62">
        <v>1027976579</v>
      </c>
      <c r="AF369" s="62">
        <v>216622488</v>
      </c>
      <c r="AG369" s="61">
        <f>SUM(AH369)</f>
        <v>0</v>
      </c>
      <c r="AH369" s="62"/>
      <c r="AI369" s="60">
        <f>AJ369+AQ369+AT369</f>
        <v>36698204659.440002</v>
      </c>
      <c r="AJ369" s="61">
        <f>SUM(AK369:AP369)</f>
        <v>36698204659.440002</v>
      </c>
      <c r="AK369" s="62">
        <v>439861295.44</v>
      </c>
      <c r="AL369" s="11"/>
      <c r="AM369" s="11"/>
      <c r="AN369" s="62">
        <v>197193300</v>
      </c>
      <c r="AO369" s="62">
        <v>35631339497</v>
      </c>
      <c r="AP369" s="62">
        <v>429810567</v>
      </c>
      <c r="AQ369" s="61">
        <f>SUM(AR369:AS369)</f>
        <v>0</v>
      </c>
      <c r="AR369" s="11"/>
      <c r="AS369" s="11"/>
      <c r="AT369" s="61">
        <f>SUM(AU369)</f>
        <v>0</v>
      </c>
      <c r="AU369" s="11"/>
      <c r="AV369" s="60">
        <f>AW369+AZ369</f>
        <v>8926242925331.0898</v>
      </c>
      <c r="AW369" s="61">
        <f>SUM(AX369:AY369)</f>
        <v>8926242925331.0898</v>
      </c>
      <c r="AX369" s="62">
        <v>8926242925331.0898</v>
      </c>
      <c r="AY369" s="11"/>
      <c r="AZ369" s="61">
        <f>SUM(BA369)</f>
        <v>0</v>
      </c>
      <c r="BA369" s="11"/>
      <c r="BB369" s="63">
        <f>E369-(AI369+AV369)</f>
        <v>0</v>
      </c>
    </row>
    <row r="370" spans="1:54" ht="45" x14ac:dyDescent="0.25">
      <c r="A370" s="58" t="s">
        <v>765</v>
      </c>
      <c r="B370" s="58" t="s">
        <v>1176</v>
      </c>
      <c r="C370" s="59" t="s">
        <v>1152</v>
      </c>
      <c r="D370" s="59" t="s">
        <v>1200</v>
      </c>
      <c r="E370" s="60">
        <f>F370+O370+R370+Z370+AB370+AG370</f>
        <v>11519140228331.869</v>
      </c>
      <c r="F370" s="61">
        <f>SUM(G370:N370)</f>
        <v>530743348706.15002</v>
      </c>
      <c r="G370" s="62">
        <v>358477770467.79004</v>
      </c>
      <c r="H370" s="11"/>
      <c r="I370" s="62">
        <v>123299294339.32001</v>
      </c>
      <c r="J370" s="11"/>
      <c r="K370" s="11"/>
      <c r="L370" s="62">
        <v>482500000</v>
      </c>
      <c r="M370" s="62">
        <v>48483783899.040001</v>
      </c>
      <c r="N370" s="11"/>
      <c r="O370" s="61">
        <f>SUM(P370:Q370)</f>
        <v>559854362573.08997</v>
      </c>
      <c r="P370" s="62">
        <v>0</v>
      </c>
      <c r="Q370" s="62">
        <v>559854362573.08997</v>
      </c>
      <c r="R370" s="61">
        <f>SUM(S370:Y370)</f>
        <v>9874267847537.5684</v>
      </c>
      <c r="S370" s="62">
        <v>4169302335496.3271</v>
      </c>
      <c r="T370" s="62">
        <v>1112552104657.542</v>
      </c>
      <c r="U370" s="62">
        <v>3105067217979.6196</v>
      </c>
      <c r="V370" s="62">
        <v>3352190449136.3901</v>
      </c>
      <c r="W370" s="62">
        <v>131346179233.58</v>
      </c>
      <c r="X370" s="62">
        <v>493882932848.14001</v>
      </c>
      <c r="Y370" s="62">
        <v>-2490073371814.0317</v>
      </c>
      <c r="Z370" s="61">
        <f>SUM(AA370)</f>
        <v>0</v>
      </c>
      <c r="AA370" s="11"/>
      <c r="AB370" s="61">
        <f>SUM(AC370:AF370)</f>
        <v>554274669515.06006</v>
      </c>
      <c r="AC370" s="11"/>
      <c r="AD370" s="62">
        <v>11710810000</v>
      </c>
      <c r="AE370" s="62">
        <v>2646997466.6700001</v>
      </c>
      <c r="AF370" s="62">
        <v>539916862048.39001</v>
      </c>
      <c r="AG370" s="61">
        <f>SUM(AH370)</f>
        <v>0</v>
      </c>
      <c r="AH370" s="62"/>
      <c r="AI370" s="60">
        <f>AJ370+AQ370+AT370</f>
        <v>633698873802.90002</v>
      </c>
      <c r="AJ370" s="61">
        <f>SUM(AK370:AP370)</f>
        <v>175378775641.51001</v>
      </c>
      <c r="AK370" s="62">
        <v>5296977</v>
      </c>
      <c r="AL370" s="62">
        <v>8174248530.5900002</v>
      </c>
      <c r="AM370" s="11"/>
      <c r="AN370" s="62">
        <v>5368169806</v>
      </c>
      <c r="AO370" s="62">
        <v>136297023980.32001</v>
      </c>
      <c r="AP370" s="62">
        <v>25534036347.599998</v>
      </c>
      <c r="AQ370" s="61">
        <f>SUM(AR370:AS370)</f>
        <v>458320098161.39001</v>
      </c>
      <c r="AR370" s="62">
        <v>113534733750</v>
      </c>
      <c r="AS370" s="62">
        <v>344785364411.39001</v>
      </c>
      <c r="AT370" s="61">
        <f>SUM(AU370)</f>
        <v>0</v>
      </c>
      <c r="AU370" s="62"/>
      <c r="AV370" s="60">
        <f>AW370+AZ370</f>
        <v>10884445129647.967</v>
      </c>
      <c r="AW370" s="61">
        <f>SUM(AX370:AY370)</f>
        <v>10884445129647.967</v>
      </c>
      <c r="AX370" s="62">
        <v>10884445129647.967</v>
      </c>
      <c r="AY370" s="11"/>
      <c r="AZ370" s="61">
        <f>SUM(BA370)</f>
        <v>0</v>
      </c>
      <c r="BA370" s="11"/>
      <c r="BB370" s="63">
        <f>E370-(AI370+AV370)</f>
        <v>996224881.00195313</v>
      </c>
    </row>
    <row r="371" spans="1:54" ht="30" x14ac:dyDescent="0.25">
      <c r="A371" s="58" t="s">
        <v>766</v>
      </c>
      <c r="B371" s="58" t="s">
        <v>767</v>
      </c>
      <c r="C371" s="59" t="s">
        <v>1150</v>
      </c>
      <c r="D371" s="59" t="s">
        <v>1200</v>
      </c>
      <c r="E371" s="60">
        <f>F371+O371+R371+Z371+AB371+AG371</f>
        <v>-499483636065.89001</v>
      </c>
      <c r="F371" s="61">
        <f>SUM(G371:N371)</f>
        <v>-665869137775.89001</v>
      </c>
      <c r="G371" s="62">
        <v>19116857024.110001</v>
      </c>
      <c r="H371" s="11"/>
      <c r="I371" s="62">
        <v>-684985994800</v>
      </c>
      <c r="J371" s="11"/>
      <c r="K371" s="11"/>
      <c r="L371" s="11"/>
      <c r="M371" s="11"/>
      <c r="N371" s="11"/>
      <c r="O371" s="61">
        <f>SUM(P371:Q371)</f>
        <v>0</v>
      </c>
      <c r="P371" s="11"/>
      <c r="Q371" s="11"/>
      <c r="R371" s="61">
        <f>SUM(S371:Y371)</f>
        <v>166385501710</v>
      </c>
      <c r="S371" s="62">
        <v>3643123298</v>
      </c>
      <c r="T371" s="62">
        <v>59326405538</v>
      </c>
      <c r="U371" s="62">
        <v>56460078595</v>
      </c>
      <c r="V371" s="62">
        <v>41547105919</v>
      </c>
      <c r="W371" s="62">
        <v>3422286528</v>
      </c>
      <c r="X371" s="62">
        <v>1986501832</v>
      </c>
      <c r="Y371" s="11"/>
      <c r="Z371" s="61">
        <f>SUM(AA371)</f>
        <v>0</v>
      </c>
      <c r="AA371" s="11"/>
      <c r="AB371" s="61">
        <f>SUM(AC371:AF371)</f>
        <v>0</v>
      </c>
      <c r="AC371" s="11"/>
      <c r="AD371" s="11"/>
      <c r="AE371" s="11"/>
      <c r="AF371" s="11"/>
      <c r="AG371" s="61">
        <f>SUM(AH371)</f>
        <v>0</v>
      </c>
      <c r="AH371" s="11"/>
      <c r="AI371" s="60">
        <f>AJ371+AQ371+AT371</f>
        <v>38544336690</v>
      </c>
      <c r="AJ371" s="61">
        <f>SUM(AK371:AP371)</f>
        <v>38544336690</v>
      </c>
      <c r="AK371" s="62">
        <v>41444132540</v>
      </c>
      <c r="AL371" s="11"/>
      <c r="AM371" s="11"/>
      <c r="AN371" s="11"/>
      <c r="AO371" s="62">
        <v>-929541322</v>
      </c>
      <c r="AP371" s="62">
        <v>-1970254528</v>
      </c>
      <c r="AQ371" s="61">
        <f>SUM(AR371:AS371)</f>
        <v>0</v>
      </c>
      <c r="AR371" s="11"/>
      <c r="AS371" s="11"/>
      <c r="AT371" s="61">
        <f>SUM(AU371)</f>
        <v>0</v>
      </c>
      <c r="AU371" s="11"/>
      <c r="AV371" s="60">
        <f>AW371+AZ371</f>
        <v>0</v>
      </c>
      <c r="AW371" s="61">
        <f>SUM(AX371:AY371)</f>
        <v>0</v>
      </c>
      <c r="AX371" s="11"/>
      <c r="AY371" s="11"/>
      <c r="AZ371" s="61">
        <f>SUM(BA371)</f>
        <v>0</v>
      </c>
      <c r="BA371" s="11"/>
      <c r="BB371" s="63">
        <f>E371-(AI371+AV371)</f>
        <v>-538027972755.89001</v>
      </c>
    </row>
    <row r="372" spans="1:54" ht="30" x14ac:dyDescent="0.25">
      <c r="A372" s="58" t="s">
        <v>768</v>
      </c>
      <c r="B372" s="58" t="s">
        <v>769</v>
      </c>
      <c r="C372" s="59" t="s">
        <v>1150</v>
      </c>
      <c r="D372" s="59" t="s">
        <v>1200</v>
      </c>
      <c r="E372" s="60">
        <f>F372+O372+R372+Z372+AB372+AG372</f>
        <v>2123415773744.54</v>
      </c>
      <c r="F372" s="61">
        <f>SUM(G372:N372)</f>
        <v>30408174213.329983</v>
      </c>
      <c r="G372" s="62">
        <v>6939564791.1099854</v>
      </c>
      <c r="H372" s="11"/>
      <c r="I372" s="62">
        <v>16279586295.92</v>
      </c>
      <c r="J372" s="11"/>
      <c r="K372" s="11"/>
      <c r="L372" s="11"/>
      <c r="M372" s="62">
        <v>7189023126.3000002</v>
      </c>
      <c r="N372" s="11"/>
      <c r="O372" s="61">
        <f>SUM(P372:Q372)</f>
        <v>27887239013.130001</v>
      </c>
      <c r="P372" s="11"/>
      <c r="Q372" s="62">
        <v>27887239013.130001</v>
      </c>
      <c r="R372" s="61">
        <f>SUM(S372:Y372)</f>
        <v>1971071588670</v>
      </c>
      <c r="S372" s="62">
        <v>179373359183</v>
      </c>
      <c r="T372" s="62">
        <v>468954333514</v>
      </c>
      <c r="U372" s="62">
        <v>980267903806</v>
      </c>
      <c r="V372" s="62">
        <v>1111069063990</v>
      </c>
      <c r="W372" s="62">
        <v>62847394153</v>
      </c>
      <c r="X372" s="62">
        <v>19353212846</v>
      </c>
      <c r="Y372" s="62">
        <v>-850793678822</v>
      </c>
      <c r="Z372" s="61">
        <f>SUM(AA372)</f>
        <v>0</v>
      </c>
      <c r="AA372" s="11"/>
      <c r="AB372" s="61">
        <f>SUM(AC372:AF372)</f>
        <v>94048771848.080002</v>
      </c>
      <c r="AC372" s="62">
        <v>48272958175.910004</v>
      </c>
      <c r="AD372" s="62">
        <v>1261260000</v>
      </c>
      <c r="AE372" s="62">
        <v>2147252546.3299999</v>
      </c>
      <c r="AF372" s="62">
        <v>42367301125.839996</v>
      </c>
      <c r="AG372" s="61">
        <f>SUM(AH372)</f>
        <v>0</v>
      </c>
      <c r="AH372" s="62"/>
      <c r="AI372" s="60">
        <f>AJ372+AQ372+AT372</f>
        <v>326980576170.69</v>
      </c>
      <c r="AJ372" s="61">
        <f>SUM(AK372:AP372)</f>
        <v>219939412470.69</v>
      </c>
      <c r="AK372" s="62">
        <v>863777497.27999997</v>
      </c>
      <c r="AL372" s="62">
        <v>1903590344.74</v>
      </c>
      <c r="AM372" s="62">
        <v>35680391000</v>
      </c>
      <c r="AN372" s="62">
        <v>97666666.670000002</v>
      </c>
      <c r="AO372" s="11"/>
      <c r="AP372" s="62">
        <v>181393986962</v>
      </c>
      <c r="AQ372" s="61">
        <f>SUM(AR372:AS372)</f>
        <v>107041163700</v>
      </c>
      <c r="AR372" s="62">
        <v>107041163700</v>
      </c>
      <c r="AS372" s="11"/>
      <c r="AT372" s="61">
        <f>SUM(AU372)</f>
        <v>0</v>
      </c>
      <c r="AU372" s="11"/>
      <c r="AV372" s="60">
        <f>AW372+AZ372</f>
        <v>1796435197573.8999</v>
      </c>
      <c r="AW372" s="61">
        <f>SUM(AX372:AY372)</f>
        <v>1796435197573.8999</v>
      </c>
      <c r="AX372" s="62">
        <v>1796435197573.8999</v>
      </c>
      <c r="AY372" s="11"/>
      <c r="AZ372" s="61">
        <f>SUM(BA372)</f>
        <v>0</v>
      </c>
      <c r="BA372" s="11"/>
      <c r="BB372" s="63">
        <f>E372-(AI372+AV372)</f>
        <v>-4.98046875E-2</v>
      </c>
    </row>
    <row r="373" spans="1:54" ht="30" x14ac:dyDescent="0.25">
      <c r="A373" s="58" t="s">
        <v>770</v>
      </c>
      <c r="B373" s="58" t="s">
        <v>771</v>
      </c>
      <c r="C373" s="59" t="s">
        <v>1152</v>
      </c>
      <c r="D373" s="59" t="s">
        <v>1199</v>
      </c>
      <c r="E373" s="60">
        <f>F373+O373+R373+Z373+AB373+AG373</f>
        <v>2306063522202.8218</v>
      </c>
      <c r="F373" s="61">
        <f>SUM(G373:N373)</f>
        <v>52369432936.830002</v>
      </c>
      <c r="G373" s="62">
        <v>-710435057.94000053</v>
      </c>
      <c r="H373" s="11"/>
      <c r="I373" s="62">
        <v>44109307262.880005</v>
      </c>
      <c r="J373" s="11"/>
      <c r="K373" s="11"/>
      <c r="L373" s="11"/>
      <c r="M373" s="62">
        <v>8970560731.8899994</v>
      </c>
      <c r="N373" s="11"/>
      <c r="O373" s="61">
        <f>SUM(P373:Q373)</f>
        <v>58241943759.860001</v>
      </c>
      <c r="P373" s="62">
        <v>0</v>
      </c>
      <c r="Q373" s="62">
        <v>58241943759.860001</v>
      </c>
      <c r="R373" s="61">
        <f>SUM(S373:Y373)</f>
        <v>1890377933924.55</v>
      </c>
      <c r="S373" s="62">
        <v>352003697070</v>
      </c>
      <c r="T373" s="62">
        <v>441985834130.70001</v>
      </c>
      <c r="U373" s="62">
        <v>836892040155.04004</v>
      </c>
      <c r="V373" s="62">
        <v>1648860275142.7</v>
      </c>
      <c r="W373" s="62">
        <v>40826366131.410004</v>
      </c>
      <c r="X373" s="62">
        <v>305451492838.40002</v>
      </c>
      <c r="Y373" s="62">
        <v>-1735641771543.7</v>
      </c>
      <c r="Z373" s="61">
        <f>SUM(AA373)</f>
        <v>0</v>
      </c>
      <c r="AA373" s="11"/>
      <c r="AB373" s="61">
        <f>SUM(AC373:AF373)</f>
        <v>305074211581.58179</v>
      </c>
      <c r="AC373" s="11"/>
      <c r="AD373" s="11"/>
      <c r="AE373" s="62">
        <v>6342236199.2217999</v>
      </c>
      <c r="AF373" s="62">
        <v>298731975382.35999</v>
      </c>
      <c r="AG373" s="61">
        <f>SUM(AH373)</f>
        <v>0</v>
      </c>
      <c r="AH373" s="62"/>
      <c r="AI373" s="60">
        <f>AJ373+AQ373+AT373</f>
        <v>21357249106.139999</v>
      </c>
      <c r="AJ373" s="61">
        <f>SUM(AK373:AP373)</f>
        <v>21357249106.139999</v>
      </c>
      <c r="AK373" s="62">
        <v>366662107</v>
      </c>
      <c r="AL373" s="11"/>
      <c r="AM373" s="11"/>
      <c r="AN373" s="62">
        <v>322195131.67000002</v>
      </c>
      <c r="AO373" s="62">
        <v>20668391867.470001</v>
      </c>
      <c r="AP373" s="11"/>
      <c r="AQ373" s="61">
        <f>SUM(AR373:AS373)</f>
        <v>0</v>
      </c>
      <c r="AR373" s="11"/>
      <c r="AS373" s="11"/>
      <c r="AT373" s="61">
        <f>SUM(AU373)</f>
        <v>0</v>
      </c>
      <c r="AU373" s="11"/>
      <c r="AV373" s="60">
        <f>AW373+AZ373</f>
        <v>2223118274024.1001</v>
      </c>
      <c r="AW373" s="61">
        <f>SUM(AX373:AY373)</f>
        <v>2223118274024.1001</v>
      </c>
      <c r="AX373" s="62">
        <v>2223118274024.1001</v>
      </c>
      <c r="AY373" s="11"/>
      <c r="AZ373" s="61">
        <f>SUM(BA373)</f>
        <v>0</v>
      </c>
      <c r="BA373" s="11"/>
      <c r="BB373" s="63">
        <f>E373-(AI373+AV373)</f>
        <v>61587999072.581543</v>
      </c>
    </row>
    <row r="374" spans="1:54" ht="30" x14ac:dyDescent="0.25">
      <c r="A374" s="58" t="s">
        <v>772</v>
      </c>
      <c r="B374" s="58" t="s">
        <v>773</v>
      </c>
      <c r="C374" s="59" t="s">
        <v>1150</v>
      </c>
      <c r="D374" s="59" t="s">
        <v>1200</v>
      </c>
      <c r="E374" s="60">
        <f>F374+O374+R374+Z374+AB374+AG374</f>
        <v>-461759959556</v>
      </c>
      <c r="F374" s="61">
        <f>SUM(G374:N374)</f>
        <v>-672876446598</v>
      </c>
      <c r="G374" s="62">
        <v>19635995543</v>
      </c>
      <c r="H374" s="11"/>
      <c r="I374" s="62">
        <v>-692512442141</v>
      </c>
      <c r="J374" s="11"/>
      <c r="K374" s="11"/>
      <c r="L374" s="11"/>
      <c r="M374" s="11"/>
      <c r="N374" s="11"/>
      <c r="O374" s="61">
        <f>SUM(P374:Q374)</f>
        <v>0</v>
      </c>
      <c r="P374" s="11"/>
      <c r="Q374" s="11"/>
      <c r="R374" s="61">
        <f>SUM(S374:Y374)</f>
        <v>211116487042</v>
      </c>
      <c r="S374" s="11"/>
      <c r="T374" s="62">
        <v>47775897868</v>
      </c>
      <c r="U374" s="62">
        <v>65535748897</v>
      </c>
      <c r="V374" s="62">
        <v>92440328432</v>
      </c>
      <c r="W374" s="62">
        <v>672895955</v>
      </c>
      <c r="X374" s="62">
        <v>4691615890</v>
      </c>
      <c r="Y374" s="11"/>
      <c r="Z374" s="61">
        <f>SUM(AA374)</f>
        <v>0</v>
      </c>
      <c r="AA374" s="11"/>
      <c r="AB374" s="61">
        <f>SUM(AC374:AF374)</f>
        <v>0</v>
      </c>
      <c r="AC374" s="11"/>
      <c r="AD374" s="11"/>
      <c r="AE374" s="11"/>
      <c r="AF374" s="11"/>
      <c r="AG374" s="61">
        <f>SUM(AH374)</f>
        <v>0</v>
      </c>
      <c r="AH374" s="11"/>
      <c r="AI374" s="60">
        <f>AJ374+AQ374+AT374</f>
        <v>-2341387558</v>
      </c>
      <c r="AJ374" s="61">
        <f>SUM(AK374:AP374)</f>
        <v>-2341387558</v>
      </c>
      <c r="AK374" s="62">
        <v>-2217310233</v>
      </c>
      <c r="AL374" s="11"/>
      <c r="AM374" s="11"/>
      <c r="AN374" s="11"/>
      <c r="AO374" s="62">
        <v>-124077325</v>
      </c>
      <c r="AP374" s="11"/>
      <c r="AQ374" s="61">
        <f>SUM(AR374:AS374)</f>
        <v>0</v>
      </c>
      <c r="AR374" s="11"/>
      <c r="AS374" s="11"/>
      <c r="AT374" s="61">
        <f>SUM(AU374)</f>
        <v>0</v>
      </c>
      <c r="AU374" s="11"/>
      <c r="AV374" s="60">
        <f>AW374+AZ374</f>
        <v>0</v>
      </c>
      <c r="AW374" s="61">
        <f>SUM(AX374:AY374)</f>
        <v>0</v>
      </c>
      <c r="AX374" s="11"/>
      <c r="AY374" s="11"/>
      <c r="AZ374" s="61">
        <f>SUM(BA374)</f>
        <v>0</v>
      </c>
      <c r="BA374" s="11"/>
      <c r="BB374" s="63">
        <f>E374-(AI374+AV374)</f>
        <v>-459418571998</v>
      </c>
    </row>
    <row r="375" spans="1:54" ht="30" x14ac:dyDescent="0.25">
      <c r="A375" s="58" t="s">
        <v>774</v>
      </c>
      <c r="B375" s="58" t="s">
        <v>775</v>
      </c>
      <c r="C375" s="59" t="s">
        <v>1150</v>
      </c>
      <c r="D375" s="59" t="s">
        <v>1199</v>
      </c>
      <c r="E375" s="60">
        <f>F375+O375+R375+Z375+AB375+AG375</f>
        <v>5336409674921.4268</v>
      </c>
      <c r="F375" s="61">
        <f>SUM(G375:N375)</f>
        <v>257656580128.85001</v>
      </c>
      <c r="G375" s="62">
        <v>101338575370.93001</v>
      </c>
      <c r="H375" s="11"/>
      <c r="I375" s="62">
        <v>131209605772.25999</v>
      </c>
      <c r="J375" s="11"/>
      <c r="K375" s="11"/>
      <c r="L375" s="62">
        <v>4180035923</v>
      </c>
      <c r="M375" s="62">
        <v>20928363062.66</v>
      </c>
      <c r="N375" s="11"/>
      <c r="O375" s="61">
        <f>SUM(P375:Q375)</f>
        <v>122910450727.8</v>
      </c>
      <c r="P375" s="11"/>
      <c r="Q375" s="62">
        <v>122910450727.8</v>
      </c>
      <c r="R375" s="61">
        <f>SUM(S375:Y375)</f>
        <v>4944420397268.5098</v>
      </c>
      <c r="S375" s="62">
        <v>2622045263436</v>
      </c>
      <c r="T375" s="62">
        <v>465906843995.47998</v>
      </c>
      <c r="U375" s="62">
        <v>877866891628.70996</v>
      </c>
      <c r="V375" s="62">
        <v>1949468343162.7</v>
      </c>
      <c r="W375" s="62">
        <v>91214119907.119995</v>
      </c>
      <c r="X375" s="62">
        <v>265692650591.29999</v>
      </c>
      <c r="Y375" s="62">
        <v>-1327773715452.8</v>
      </c>
      <c r="Z375" s="61">
        <f>SUM(AA375)</f>
        <v>0</v>
      </c>
      <c r="AA375" s="11"/>
      <c r="AB375" s="61">
        <f>SUM(AC375:AF375)</f>
        <v>11422246796.2666</v>
      </c>
      <c r="AC375" s="62">
        <v>2724076535.7600002</v>
      </c>
      <c r="AD375" s="62">
        <v>748590630.85000002</v>
      </c>
      <c r="AE375" s="62">
        <v>3993739240.9966002</v>
      </c>
      <c r="AF375" s="62">
        <v>3955840388.6599998</v>
      </c>
      <c r="AG375" s="61">
        <f>SUM(AH375)</f>
        <v>0</v>
      </c>
      <c r="AH375" s="62"/>
      <c r="AI375" s="60">
        <f>AJ375+AQ375+AT375</f>
        <v>159823120520.70001</v>
      </c>
      <c r="AJ375" s="61">
        <f>SUM(AK375:AP375)</f>
        <v>152909231632.15002</v>
      </c>
      <c r="AK375" s="62">
        <v>88869355</v>
      </c>
      <c r="AL375" s="11"/>
      <c r="AM375" s="62">
        <v>4366666666.4499998</v>
      </c>
      <c r="AN375" s="62">
        <v>24058198279.509998</v>
      </c>
      <c r="AO375" s="62">
        <v>41648362051.889999</v>
      </c>
      <c r="AP375" s="62">
        <v>82747135279.300003</v>
      </c>
      <c r="AQ375" s="61">
        <f>SUM(AR375:AS375)</f>
        <v>6913888888.5500002</v>
      </c>
      <c r="AR375" s="62">
        <v>6913888888.5500002</v>
      </c>
      <c r="AS375" s="11"/>
      <c r="AT375" s="61">
        <f>SUM(AU375)</f>
        <v>0</v>
      </c>
      <c r="AU375" s="11"/>
      <c r="AV375" s="60">
        <f>AW375+AZ375</f>
        <v>5176586554400.7002</v>
      </c>
      <c r="AW375" s="61">
        <f>SUM(AX375:AY375)</f>
        <v>5176586554400.7002</v>
      </c>
      <c r="AX375" s="62">
        <v>5176586554400.7002</v>
      </c>
      <c r="AY375" s="11"/>
      <c r="AZ375" s="61">
        <f>SUM(BA375)</f>
        <v>0</v>
      </c>
      <c r="BA375" s="11"/>
      <c r="BB375" s="63">
        <f>E375-(AI375+AV375)</f>
        <v>2.63671875E-2</v>
      </c>
    </row>
    <row r="376" spans="1:54" ht="30" x14ac:dyDescent="0.25">
      <c r="A376" s="58" t="s">
        <v>776</v>
      </c>
      <c r="B376" s="58" t="s">
        <v>1177</v>
      </c>
      <c r="C376" s="59" t="s">
        <v>1152</v>
      </c>
      <c r="D376" s="59" t="s">
        <v>1199</v>
      </c>
      <c r="E376" s="60">
        <f>F376+O376+R376+Z376+AB376+AG376</f>
        <v>2420857450121.2607</v>
      </c>
      <c r="F376" s="61">
        <f>SUM(G376:N376)</f>
        <v>102891722052.98999</v>
      </c>
      <c r="G376" s="62">
        <v>78271746952.179993</v>
      </c>
      <c r="H376" s="11"/>
      <c r="I376" s="62">
        <v>8336961742.0900002</v>
      </c>
      <c r="J376" s="11"/>
      <c r="K376" s="11"/>
      <c r="L376" s="11"/>
      <c r="M376" s="62">
        <v>16283013358.719999</v>
      </c>
      <c r="N376" s="11"/>
      <c r="O376" s="61">
        <f>SUM(P376:Q376)</f>
        <v>85595402235</v>
      </c>
      <c r="P376" s="11"/>
      <c r="Q376" s="62">
        <v>85595402235</v>
      </c>
      <c r="R376" s="61">
        <f>SUM(S376:Y376)</f>
        <v>2025837600031.4707</v>
      </c>
      <c r="S376" s="62">
        <v>679742209624.56006</v>
      </c>
      <c r="T376" s="62">
        <v>399599207255.47998</v>
      </c>
      <c r="U376" s="62">
        <v>699588942542.04004</v>
      </c>
      <c r="V376" s="62">
        <v>1056339753980</v>
      </c>
      <c r="W376" s="62">
        <v>91836683919.470001</v>
      </c>
      <c r="X376" s="62">
        <v>41051120871.989998</v>
      </c>
      <c r="Y376" s="62">
        <v>-942320318162.06995</v>
      </c>
      <c r="Z376" s="61">
        <f>SUM(AA376)</f>
        <v>0</v>
      </c>
      <c r="AA376" s="11"/>
      <c r="AB376" s="61">
        <f>SUM(AC376:AF376)</f>
        <v>206532725801.79999</v>
      </c>
      <c r="AC376" s="62">
        <v>360516003</v>
      </c>
      <c r="AD376" s="11"/>
      <c r="AE376" s="62">
        <v>1576667369.4000001</v>
      </c>
      <c r="AF376" s="62">
        <v>204595542429.39999</v>
      </c>
      <c r="AG376" s="61">
        <f>SUM(AH376)</f>
        <v>0</v>
      </c>
      <c r="AH376" s="62"/>
      <c r="AI376" s="60">
        <f>AJ376+AQ376+AT376</f>
        <v>12429852236.139999</v>
      </c>
      <c r="AJ376" s="61">
        <f>SUM(AK376:AP376)</f>
        <v>12429852236.139999</v>
      </c>
      <c r="AK376" s="62">
        <v>1791963195.1800001</v>
      </c>
      <c r="AL376" s="11"/>
      <c r="AM376" s="11"/>
      <c r="AN376" s="62">
        <v>155794162.66</v>
      </c>
      <c r="AO376" s="62">
        <v>10482094878.299999</v>
      </c>
      <c r="AP376" s="11"/>
      <c r="AQ376" s="61">
        <f>SUM(AR376:AS376)</f>
        <v>0</v>
      </c>
      <c r="AR376" s="11"/>
      <c r="AS376" s="11"/>
      <c r="AT376" s="61">
        <f>SUM(AU376)</f>
        <v>0</v>
      </c>
      <c r="AU376" s="11"/>
      <c r="AV376" s="60">
        <f>AW376+AZ376</f>
        <v>2439794735040.5298</v>
      </c>
      <c r="AW376" s="61">
        <f>SUM(AX376:AY376)</f>
        <v>2439794735040.5298</v>
      </c>
      <c r="AX376" s="62">
        <v>2363314951283.5298</v>
      </c>
      <c r="AY376" s="62">
        <v>76479783757</v>
      </c>
      <c r="AZ376" s="61">
        <f>SUM(BA376)</f>
        <v>0</v>
      </c>
      <c r="BA376" s="62"/>
      <c r="BB376" s="63">
        <f>E376-(AI376+AV376)</f>
        <v>-31367137155.40918</v>
      </c>
    </row>
    <row r="377" spans="1:54" ht="45" x14ac:dyDescent="0.25">
      <c r="A377" s="58" t="s">
        <v>778</v>
      </c>
      <c r="B377" s="58" t="s">
        <v>779</v>
      </c>
      <c r="C377" s="59" t="s">
        <v>1150</v>
      </c>
      <c r="D377" s="59" t="s">
        <v>1199</v>
      </c>
      <c r="E377" s="60">
        <f>F377+O377+R377+Z377+AB377+AG377</f>
        <v>2128180334031.1497</v>
      </c>
      <c r="F377" s="61">
        <f>SUM(G377:N377)</f>
        <v>24610998384.529999</v>
      </c>
      <c r="G377" s="62">
        <v>6220932408.9099998</v>
      </c>
      <c r="H377" s="11"/>
      <c r="I377" s="62">
        <v>10146664087.619999</v>
      </c>
      <c r="J377" s="11"/>
      <c r="K377" s="11"/>
      <c r="L377" s="11"/>
      <c r="M377" s="62">
        <v>8243401888</v>
      </c>
      <c r="N377" s="11"/>
      <c r="O377" s="61">
        <f>SUM(P377:Q377)</f>
        <v>109346986620.60001</v>
      </c>
      <c r="P377" s="11"/>
      <c r="Q377" s="62">
        <v>109346986620.60001</v>
      </c>
      <c r="R377" s="61">
        <f>SUM(S377:Y377)</f>
        <v>1934597773896.4897</v>
      </c>
      <c r="S377" s="62">
        <v>73854570804</v>
      </c>
      <c r="T377" s="62">
        <v>438925255854.21002</v>
      </c>
      <c r="U377" s="62">
        <v>1059297639929.9</v>
      </c>
      <c r="V377" s="62">
        <v>1529755635325.2</v>
      </c>
      <c r="W377" s="62">
        <v>44031619976.779999</v>
      </c>
      <c r="X377" s="62">
        <v>4072572486</v>
      </c>
      <c r="Y377" s="62">
        <v>-1215339520479.6001</v>
      </c>
      <c r="Z377" s="61">
        <f>SUM(AA377)</f>
        <v>0</v>
      </c>
      <c r="AA377" s="11"/>
      <c r="AB377" s="61">
        <f>SUM(AC377:AF377)</f>
        <v>59624575129.529999</v>
      </c>
      <c r="AC377" s="62">
        <v>3712838800</v>
      </c>
      <c r="AD377" s="11"/>
      <c r="AE377" s="62">
        <v>12417544784.400002</v>
      </c>
      <c r="AF377" s="62">
        <v>43494191545.129997</v>
      </c>
      <c r="AG377" s="61">
        <f>SUM(AH377)</f>
        <v>0</v>
      </c>
      <c r="AH377" s="62"/>
      <c r="AI377" s="60">
        <f>AJ377+AQ377+AT377</f>
        <v>135493544009.78</v>
      </c>
      <c r="AJ377" s="61">
        <f>SUM(AK377:AP377)</f>
        <v>135493544009.78</v>
      </c>
      <c r="AK377" s="62">
        <v>2772995699</v>
      </c>
      <c r="AL377" s="62">
        <v>215551196</v>
      </c>
      <c r="AM377" s="62">
        <v>22492205476</v>
      </c>
      <c r="AN377" s="62">
        <v>401401640</v>
      </c>
      <c r="AO377" s="62">
        <v>37559250970.300003</v>
      </c>
      <c r="AP377" s="62">
        <v>72052139028.479996</v>
      </c>
      <c r="AQ377" s="61">
        <f>SUM(AR377:AS377)</f>
        <v>0</v>
      </c>
      <c r="AR377" s="11"/>
      <c r="AS377" s="11"/>
      <c r="AT377" s="61">
        <f>SUM(AU377)</f>
        <v>0</v>
      </c>
      <c r="AU377" s="11"/>
      <c r="AV377" s="60">
        <f>AW377+AZ377</f>
        <v>1992686790021.3999</v>
      </c>
      <c r="AW377" s="61">
        <f>SUM(AX377:AY377)</f>
        <v>1992686790021.3999</v>
      </c>
      <c r="AX377" s="62">
        <v>1992686790021.3999</v>
      </c>
      <c r="AY377" s="11"/>
      <c r="AZ377" s="61">
        <f>SUM(BA377)</f>
        <v>0</v>
      </c>
      <c r="BA377" s="11"/>
      <c r="BB377" s="63">
        <f>E377-(AI377+AV377)</f>
        <v>-3.02734375E-2</v>
      </c>
    </row>
    <row r="378" spans="1:54" ht="45" x14ac:dyDescent="0.25">
      <c r="A378" s="58" t="s">
        <v>780</v>
      </c>
      <c r="B378" s="58" t="s">
        <v>781</v>
      </c>
      <c r="C378" s="59" t="s">
        <v>1150</v>
      </c>
      <c r="D378" s="59" t="s">
        <v>1199</v>
      </c>
      <c r="E378" s="60">
        <f>F378+O378+R378+Z378+AB378+AG378</f>
        <v>1892025182643.821</v>
      </c>
      <c r="F378" s="61">
        <f>SUM(G378:N378)</f>
        <v>59568715387.431</v>
      </c>
      <c r="G378" s="62">
        <v>45168360595.989998</v>
      </c>
      <c r="H378" s="11"/>
      <c r="I378" s="62">
        <v>9601524705.3609982</v>
      </c>
      <c r="J378" s="11"/>
      <c r="K378" s="11"/>
      <c r="L378" s="62">
        <v>43333333</v>
      </c>
      <c r="M378" s="62">
        <v>4755496753.0799999</v>
      </c>
      <c r="N378" s="11"/>
      <c r="O378" s="61">
        <f>SUM(P378:Q378)</f>
        <v>39720796300</v>
      </c>
      <c r="P378" s="11"/>
      <c r="Q378" s="62">
        <v>39720796300</v>
      </c>
      <c r="R378" s="61">
        <f>SUM(S378:Y378)</f>
        <v>1685512805902.4302</v>
      </c>
      <c r="S378" s="62">
        <v>89785789461</v>
      </c>
      <c r="T378" s="62">
        <v>337992465003.14001</v>
      </c>
      <c r="U378" s="62">
        <v>616274939431.70996</v>
      </c>
      <c r="V378" s="62">
        <v>1128865211458.5</v>
      </c>
      <c r="W378" s="62">
        <v>42194246918.589996</v>
      </c>
      <c r="X378" s="62">
        <v>185209535774.35001</v>
      </c>
      <c r="Y378" s="62">
        <v>-714809382144.85999</v>
      </c>
      <c r="Z378" s="61">
        <f>SUM(AA378)</f>
        <v>0</v>
      </c>
      <c r="AA378" s="11"/>
      <c r="AB378" s="61">
        <f>SUM(AC378:AF378)</f>
        <v>107222865053.95999</v>
      </c>
      <c r="AC378" s="62">
        <v>66689362122</v>
      </c>
      <c r="AD378" s="11"/>
      <c r="AE378" s="62">
        <v>65976145</v>
      </c>
      <c r="AF378" s="62">
        <v>40467526786.959999</v>
      </c>
      <c r="AG378" s="61">
        <f>SUM(AH378)</f>
        <v>0</v>
      </c>
      <c r="AH378" s="62"/>
      <c r="AI378" s="60">
        <f>AJ378+AQ378+AT378</f>
        <v>92943259500.860001</v>
      </c>
      <c r="AJ378" s="61">
        <f>SUM(AK378:AP378)</f>
        <v>27473698536.860001</v>
      </c>
      <c r="AK378" s="62">
        <v>461119336</v>
      </c>
      <c r="AL378" s="11"/>
      <c r="AM378" s="11"/>
      <c r="AN378" s="11"/>
      <c r="AO378" s="62">
        <v>11245774833</v>
      </c>
      <c r="AP378" s="62">
        <v>15766804367.860001</v>
      </c>
      <c r="AQ378" s="61">
        <f>SUM(AR378:AS378)</f>
        <v>65469560964</v>
      </c>
      <c r="AR378" s="62">
        <v>65469560964</v>
      </c>
      <c r="AS378" s="11"/>
      <c r="AT378" s="61">
        <f>SUM(AU378)</f>
        <v>0</v>
      </c>
      <c r="AU378" s="11"/>
      <c r="AV378" s="60">
        <f>AW378+AZ378</f>
        <v>1712873088821</v>
      </c>
      <c r="AW378" s="61">
        <f>SUM(AX378:AY378)</f>
        <v>1712873088821</v>
      </c>
      <c r="AX378" s="62">
        <v>1712873088821</v>
      </c>
      <c r="AY378" s="11"/>
      <c r="AZ378" s="61">
        <f>SUM(BA378)</f>
        <v>0</v>
      </c>
      <c r="BA378" s="11"/>
      <c r="BB378" s="63">
        <f>E378-(AI378+AV378)</f>
        <v>86208834321.960938</v>
      </c>
    </row>
    <row r="379" spans="1:54" ht="45" x14ac:dyDescent="0.25">
      <c r="A379" s="58" t="s">
        <v>782</v>
      </c>
      <c r="B379" s="58" t="s">
        <v>783</v>
      </c>
      <c r="C379" s="59" t="s">
        <v>1152</v>
      </c>
      <c r="D379" s="59" t="s">
        <v>1199</v>
      </c>
      <c r="E379" s="60">
        <f>F379+O379+R379+Z379+AB379+AG379</f>
        <v>1803331206450.5999</v>
      </c>
      <c r="F379" s="61">
        <f>SUM(G379:N379)</f>
        <v>63220160025.029999</v>
      </c>
      <c r="G379" s="62">
        <v>48317996662.800003</v>
      </c>
      <c r="H379" s="11"/>
      <c r="I379" s="62">
        <v>6997642022.9899998</v>
      </c>
      <c r="J379" s="11"/>
      <c r="K379" s="11"/>
      <c r="L379" s="62">
        <v>60875000</v>
      </c>
      <c r="M379" s="62">
        <v>7843646339.2399998</v>
      </c>
      <c r="N379" s="11"/>
      <c r="O379" s="61">
        <f>SUM(P379:Q379)</f>
        <v>112921192555.63</v>
      </c>
      <c r="P379" s="11"/>
      <c r="Q379" s="62">
        <v>112921192555.63</v>
      </c>
      <c r="R379" s="61">
        <f>SUM(S379:Y379)</f>
        <v>1598002486321.9399</v>
      </c>
      <c r="S379" s="62">
        <v>68243227566</v>
      </c>
      <c r="T379" s="62">
        <v>442123460176.38</v>
      </c>
      <c r="U379" s="62">
        <v>722238460470.91003</v>
      </c>
      <c r="V379" s="62">
        <v>1338576816386</v>
      </c>
      <c r="W379" s="62">
        <v>26834463132.75</v>
      </c>
      <c r="X379" s="62">
        <v>78559377200</v>
      </c>
      <c r="Y379" s="62">
        <v>-1078573318610.1</v>
      </c>
      <c r="Z379" s="61">
        <f>SUM(AA379)</f>
        <v>0</v>
      </c>
      <c r="AA379" s="11"/>
      <c r="AB379" s="61">
        <f>SUM(AC379:AF379)</f>
        <v>29187367548</v>
      </c>
      <c r="AC379" s="11"/>
      <c r="AD379" s="11"/>
      <c r="AE379" s="62">
        <v>27959586375</v>
      </c>
      <c r="AF379" s="62">
        <v>1227781173</v>
      </c>
      <c r="AG379" s="61">
        <f>SUM(AH379)</f>
        <v>0</v>
      </c>
      <c r="AH379" s="62"/>
      <c r="AI379" s="60">
        <f>AJ379+AQ379+AT379</f>
        <v>5408272636.4400005</v>
      </c>
      <c r="AJ379" s="61">
        <f>SUM(AK379:AP379)</f>
        <v>5408272636.4400005</v>
      </c>
      <c r="AK379" s="62">
        <v>340738055</v>
      </c>
      <c r="AL379" s="11"/>
      <c r="AM379" s="62">
        <v>326616991.44</v>
      </c>
      <c r="AN379" s="11"/>
      <c r="AO379" s="62">
        <v>3360520318</v>
      </c>
      <c r="AP379" s="62">
        <v>1380397272</v>
      </c>
      <c r="AQ379" s="61">
        <f>SUM(AR379:AS379)</f>
        <v>0</v>
      </c>
      <c r="AR379" s="11"/>
      <c r="AS379" s="11"/>
      <c r="AT379" s="61">
        <f>SUM(AU379)</f>
        <v>0</v>
      </c>
      <c r="AU379" s="11"/>
      <c r="AV379" s="60">
        <f>AW379+AZ379</f>
        <v>1797922933814.2</v>
      </c>
      <c r="AW379" s="61">
        <f>SUM(AX379:AY379)</f>
        <v>1797922933814.2</v>
      </c>
      <c r="AX379" s="62">
        <v>1797922933814.2</v>
      </c>
      <c r="AY379" s="11"/>
      <c r="AZ379" s="61">
        <f>SUM(BA379)</f>
        <v>0</v>
      </c>
      <c r="BA379" s="11"/>
      <c r="BB379" s="63">
        <f>E379-(AI379+AV379)</f>
        <v>-4.00390625E-2</v>
      </c>
    </row>
    <row r="380" spans="1:54" ht="45" x14ac:dyDescent="0.25">
      <c r="A380" s="58" t="s">
        <v>784</v>
      </c>
      <c r="B380" s="58" t="s">
        <v>785</v>
      </c>
      <c r="C380" s="59" t="s">
        <v>1152</v>
      </c>
      <c r="D380" s="59" t="s">
        <v>1200</v>
      </c>
      <c r="E380" s="60">
        <f>F380+O380+R380+Z380+AB380+AG380</f>
        <v>1895819163317.1096</v>
      </c>
      <c r="F380" s="61">
        <f>SUM(G380:N380)</f>
        <v>56888780963.789993</v>
      </c>
      <c r="G380" s="62">
        <v>30200997847.23</v>
      </c>
      <c r="H380" s="11"/>
      <c r="I380" s="62">
        <v>8439803339.4700012</v>
      </c>
      <c r="J380" s="11"/>
      <c r="K380" s="11"/>
      <c r="L380" s="11"/>
      <c r="M380" s="62">
        <v>18247979777.09</v>
      </c>
      <c r="N380" s="11"/>
      <c r="O380" s="61">
        <f>SUM(P380:Q380)</f>
        <v>55227845271.57</v>
      </c>
      <c r="P380" s="11"/>
      <c r="Q380" s="62">
        <v>55227845271.57</v>
      </c>
      <c r="R380" s="61">
        <f>SUM(S380:Y380)</f>
        <v>1512923502151.5698</v>
      </c>
      <c r="S380" s="62">
        <v>187374175589.84</v>
      </c>
      <c r="T380" s="62">
        <v>367601516328.60999</v>
      </c>
      <c r="U380" s="62">
        <v>644789892183.35999</v>
      </c>
      <c r="V380" s="62">
        <v>1215677792400.7</v>
      </c>
      <c r="W380" s="62">
        <v>19540912133.939999</v>
      </c>
      <c r="X380" s="62">
        <v>38037912341.25</v>
      </c>
      <c r="Y380" s="62">
        <v>-960098698826.13</v>
      </c>
      <c r="Z380" s="61">
        <f>SUM(AA380)</f>
        <v>0</v>
      </c>
      <c r="AA380" s="11"/>
      <c r="AB380" s="61">
        <f>SUM(AC380:AF380)</f>
        <v>270779034930.17999</v>
      </c>
      <c r="AC380" s="62">
        <v>2691138000</v>
      </c>
      <c r="AD380" s="62">
        <v>104174869169.52</v>
      </c>
      <c r="AE380" s="62">
        <v>20177536102</v>
      </c>
      <c r="AF380" s="62">
        <v>143735491658.66</v>
      </c>
      <c r="AG380" s="61">
        <f>SUM(AH380)</f>
        <v>0</v>
      </c>
      <c r="AH380" s="62"/>
      <c r="AI380" s="60">
        <f>AJ380+AQ380+AT380</f>
        <v>66405491410</v>
      </c>
      <c r="AJ380" s="61">
        <f>SUM(AK380:AP380)</f>
        <v>6168124109</v>
      </c>
      <c r="AK380" s="62">
        <v>73226839</v>
      </c>
      <c r="AL380" s="11"/>
      <c r="AM380" s="11"/>
      <c r="AN380" s="11"/>
      <c r="AO380" s="62">
        <v>5899803243</v>
      </c>
      <c r="AP380" s="62">
        <v>195094027</v>
      </c>
      <c r="AQ380" s="61">
        <f>SUM(AR380:AS380)</f>
        <v>60237367301</v>
      </c>
      <c r="AR380" s="62">
        <v>60237367301</v>
      </c>
      <c r="AS380" s="11"/>
      <c r="AT380" s="61">
        <f>SUM(AU380)</f>
        <v>0</v>
      </c>
      <c r="AU380" s="11"/>
      <c r="AV380" s="60">
        <f>AW380+AZ380</f>
        <v>1829413671907.1399</v>
      </c>
      <c r="AW380" s="61">
        <f>SUM(AX380:AY380)</f>
        <v>1829413671907.1399</v>
      </c>
      <c r="AX380" s="62">
        <v>1829413671907.1399</v>
      </c>
      <c r="AY380" s="11"/>
      <c r="AZ380" s="61">
        <f>SUM(BA380)</f>
        <v>0</v>
      </c>
      <c r="BA380" s="11"/>
      <c r="BB380" s="63">
        <f>E380-(AI380+AV380)</f>
        <v>-3.02734375E-2</v>
      </c>
    </row>
    <row r="381" spans="1:54" ht="45" x14ac:dyDescent="0.25">
      <c r="A381" s="58" t="s">
        <v>786</v>
      </c>
      <c r="B381" s="58" t="s">
        <v>787</v>
      </c>
      <c r="C381" s="59" t="s">
        <v>1152</v>
      </c>
      <c r="D381" s="59" t="s">
        <v>1200</v>
      </c>
      <c r="E381" s="60">
        <f>F381+O381+R381+Z381+AB381+AG381</f>
        <v>1433166642424.52</v>
      </c>
      <c r="F381" s="61">
        <f>SUM(G381:N381)</f>
        <v>101285434737.44</v>
      </c>
      <c r="G381" s="62">
        <v>77721292249</v>
      </c>
      <c r="H381" s="11"/>
      <c r="I381" s="62">
        <v>21282896454.48</v>
      </c>
      <c r="J381" s="11"/>
      <c r="K381" s="11"/>
      <c r="L381" s="11"/>
      <c r="M381" s="62">
        <v>2281246033.96</v>
      </c>
      <c r="N381" s="11"/>
      <c r="O381" s="61">
        <f>SUM(P381:Q381)</f>
        <v>17298797402</v>
      </c>
      <c r="P381" s="11"/>
      <c r="Q381" s="62">
        <v>17298797402</v>
      </c>
      <c r="R381" s="61">
        <f>SUM(S381:Y381)</f>
        <v>1239345638925.6602</v>
      </c>
      <c r="S381" s="62">
        <v>63157984798</v>
      </c>
      <c r="T381" s="62">
        <v>434939097513.52002</v>
      </c>
      <c r="U381" s="62">
        <v>779626509394.94006</v>
      </c>
      <c r="V381" s="62">
        <v>879612227251.89001</v>
      </c>
      <c r="W381" s="62">
        <v>45489313224</v>
      </c>
      <c r="X381" s="62">
        <v>1684496000</v>
      </c>
      <c r="Y381" s="62">
        <v>-965163989256.68994</v>
      </c>
      <c r="Z381" s="61">
        <f>SUM(AA381)</f>
        <v>0</v>
      </c>
      <c r="AA381" s="11"/>
      <c r="AB381" s="61">
        <f>SUM(AC381:AF381)</f>
        <v>75236771359.419998</v>
      </c>
      <c r="AC381" s="11"/>
      <c r="AD381" s="11"/>
      <c r="AE381" s="62">
        <v>1846626400</v>
      </c>
      <c r="AF381" s="62">
        <v>73390144959.419998</v>
      </c>
      <c r="AG381" s="61">
        <f>SUM(AH381)</f>
        <v>0</v>
      </c>
      <c r="AH381" s="62"/>
      <c r="AI381" s="60">
        <f>AJ381+AQ381+AT381</f>
        <v>4378930557</v>
      </c>
      <c r="AJ381" s="61">
        <f>SUM(AK381:AP381)</f>
        <v>4378930557</v>
      </c>
      <c r="AK381" s="62">
        <v>2633093006</v>
      </c>
      <c r="AL381" s="11"/>
      <c r="AM381" s="11"/>
      <c r="AN381" s="11"/>
      <c r="AO381" s="62">
        <v>23760000</v>
      </c>
      <c r="AP381" s="62">
        <v>1722077551</v>
      </c>
      <c r="AQ381" s="61">
        <f>SUM(AR381:AS381)</f>
        <v>0</v>
      </c>
      <c r="AR381" s="11"/>
      <c r="AS381" s="11"/>
      <c r="AT381" s="61">
        <f>SUM(AU381)</f>
        <v>0</v>
      </c>
      <c r="AU381" s="11"/>
      <c r="AV381" s="60">
        <f>AW381+AZ381</f>
        <v>1428787711867.521</v>
      </c>
      <c r="AW381" s="61">
        <f>SUM(AX381:AY381)</f>
        <v>1428787711867.521</v>
      </c>
      <c r="AX381" s="62">
        <v>1428787711867.521</v>
      </c>
      <c r="AY381" s="11"/>
      <c r="AZ381" s="61">
        <f>SUM(BA381)</f>
        <v>0</v>
      </c>
      <c r="BA381" s="11"/>
      <c r="BB381" s="63">
        <f>E381-(AI381+AV381)</f>
        <v>0</v>
      </c>
    </row>
    <row r="382" spans="1:54" ht="45" x14ac:dyDescent="0.25">
      <c r="A382" s="58" t="s">
        <v>788</v>
      </c>
      <c r="B382" s="58" t="s">
        <v>789</v>
      </c>
      <c r="C382" s="59" t="s">
        <v>1150</v>
      </c>
      <c r="D382" s="59" t="s">
        <v>1200</v>
      </c>
      <c r="E382" s="60">
        <f>F382+O382+R382+Z382+AB382+AG382</f>
        <v>1393236277455.6145</v>
      </c>
      <c r="F382" s="61">
        <f>SUM(G382:N382)</f>
        <v>9316057820.6700001</v>
      </c>
      <c r="G382" s="62">
        <v>2735696568.3499994</v>
      </c>
      <c r="H382" s="11"/>
      <c r="I382" s="62">
        <v>3511753651</v>
      </c>
      <c r="J382" s="11"/>
      <c r="K382" s="11"/>
      <c r="L382" s="11"/>
      <c r="M382" s="62">
        <v>3068607601.3200002</v>
      </c>
      <c r="N382" s="11"/>
      <c r="O382" s="61">
        <f>SUM(P382:Q382)</f>
        <v>0</v>
      </c>
      <c r="P382" s="11"/>
      <c r="Q382" s="11"/>
      <c r="R382" s="61">
        <f>SUM(S382:Y382)</f>
        <v>1383920219634.9446</v>
      </c>
      <c r="S382" s="62">
        <v>108165659791.16611</v>
      </c>
      <c r="T382" s="62">
        <v>274383694628.6564</v>
      </c>
      <c r="U382" s="62">
        <v>756300026797.46313</v>
      </c>
      <c r="V382" s="62">
        <v>919107489194.14575</v>
      </c>
      <c r="W382" s="62">
        <v>8230216849.46</v>
      </c>
      <c r="X382" s="62">
        <v>16708746083.07</v>
      </c>
      <c r="Y382" s="62">
        <v>-698975613709.01685</v>
      </c>
      <c r="Z382" s="61">
        <f>SUM(AA382)</f>
        <v>0</v>
      </c>
      <c r="AA382" s="11"/>
      <c r="AB382" s="61">
        <f>SUM(AC382:AF382)</f>
        <v>0</v>
      </c>
      <c r="AC382" s="11"/>
      <c r="AD382" s="11"/>
      <c r="AE382" s="11"/>
      <c r="AF382" s="11"/>
      <c r="AG382" s="61">
        <f>SUM(AH382)</f>
        <v>0</v>
      </c>
      <c r="AH382" s="11"/>
      <c r="AI382" s="60">
        <f>AJ382+AQ382+AT382</f>
        <v>-87664281423.949997</v>
      </c>
      <c r="AJ382" s="61">
        <f>SUM(AK382:AP382)</f>
        <v>-87664281423.949997</v>
      </c>
      <c r="AK382" s="62">
        <v>6823827298.0500002</v>
      </c>
      <c r="AL382" s="11"/>
      <c r="AM382" s="11"/>
      <c r="AN382" s="11"/>
      <c r="AO382" s="62">
        <v>-75760495877</v>
      </c>
      <c r="AP382" s="62">
        <v>-18727612845</v>
      </c>
      <c r="AQ382" s="61">
        <f>SUM(AR382:AS382)</f>
        <v>0</v>
      </c>
      <c r="AR382" s="11"/>
      <c r="AS382" s="11"/>
      <c r="AT382" s="61">
        <f>SUM(AU382)</f>
        <v>0</v>
      </c>
      <c r="AU382" s="11"/>
      <c r="AV382" s="60">
        <f>AW382+AZ382</f>
        <v>1304849487289.5645</v>
      </c>
      <c r="AW382" s="61">
        <f>SUM(AX382:AY382)</f>
        <v>1304849487289.5645</v>
      </c>
      <c r="AX382" s="62">
        <v>1304849487289.5645</v>
      </c>
      <c r="AY382" s="11"/>
      <c r="AZ382" s="61">
        <f>SUM(BA382)</f>
        <v>0</v>
      </c>
      <c r="BA382" s="11"/>
      <c r="BB382" s="63">
        <f>E382-(AI382+AV382)</f>
        <v>176051071590</v>
      </c>
    </row>
    <row r="383" spans="1:54" ht="60" x14ac:dyDescent="0.25">
      <c r="A383" s="58" t="s">
        <v>790</v>
      </c>
      <c r="B383" s="58" t="s">
        <v>791</v>
      </c>
      <c r="C383" s="59" t="s">
        <v>1150</v>
      </c>
      <c r="D383" s="59" t="s">
        <v>1200</v>
      </c>
      <c r="E383" s="60">
        <f>F383+O383+R383+Z383+AB383+AG383</f>
        <v>1061760054244.7299</v>
      </c>
      <c r="F383" s="61">
        <f>SUM(G383:N383)</f>
        <v>31017840043.879997</v>
      </c>
      <c r="G383" s="62">
        <v>22097585679</v>
      </c>
      <c r="H383" s="11"/>
      <c r="I383" s="62">
        <v>2929558330.4799995</v>
      </c>
      <c r="J383" s="11"/>
      <c r="K383" s="11"/>
      <c r="L383" s="62">
        <v>7500000</v>
      </c>
      <c r="M383" s="62">
        <v>5983196034.3999996</v>
      </c>
      <c r="N383" s="11"/>
      <c r="O383" s="61">
        <f>SUM(P383:Q383)</f>
        <v>7500000000</v>
      </c>
      <c r="P383" s="11"/>
      <c r="Q383" s="62">
        <v>7500000000</v>
      </c>
      <c r="R383" s="61">
        <f>SUM(S383:Y383)</f>
        <v>971961001151.84985</v>
      </c>
      <c r="S383" s="62">
        <v>43129920130</v>
      </c>
      <c r="T383" s="62">
        <v>231750925888.38</v>
      </c>
      <c r="U383" s="62">
        <v>388965222922</v>
      </c>
      <c r="V383" s="62">
        <v>794422283037</v>
      </c>
      <c r="W383" s="62">
        <v>9366484910.7399998</v>
      </c>
      <c r="X383" s="62">
        <v>5409546008</v>
      </c>
      <c r="Y383" s="62">
        <v>-501083381744.26996</v>
      </c>
      <c r="Z383" s="61">
        <f>SUM(AA383)</f>
        <v>0</v>
      </c>
      <c r="AA383" s="11"/>
      <c r="AB383" s="61">
        <f>SUM(AC383:AF383)</f>
        <v>51281213049</v>
      </c>
      <c r="AC383" s="11"/>
      <c r="AD383" s="11"/>
      <c r="AE383" s="62">
        <v>47814658400</v>
      </c>
      <c r="AF383" s="62">
        <v>3466554649</v>
      </c>
      <c r="AG383" s="61">
        <f>SUM(AH383)</f>
        <v>0</v>
      </c>
      <c r="AH383" s="62"/>
      <c r="AI383" s="60">
        <f>AJ383+AQ383+AT383</f>
        <v>10330826792</v>
      </c>
      <c r="AJ383" s="61">
        <f>SUM(AK383:AP383)</f>
        <v>10330826792</v>
      </c>
      <c r="AK383" s="62">
        <v>176952236</v>
      </c>
      <c r="AL383" s="11"/>
      <c r="AM383" s="11"/>
      <c r="AN383" s="11"/>
      <c r="AO383" s="62">
        <v>8695500</v>
      </c>
      <c r="AP383" s="62">
        <v>10145179056</v>
      </c>
      <c r="AQ383" s="61">
        <f>SUM(AR383:AS383)</f>
        <v>0</v>
      </c>
      <c r="AR383" s="11"/>
      <c r="AS383" s="11"/>
      <c r="AT383" s="61">
        <f>SUM(AU383)</f>
        <v>0</v>
      </c>
      <c r="AU383" s="11"/>
      <c r="AV383" s="60">
        <f>AW383+AZ383</f>
        <v>1051429227452.73</v>
      </c>
      <c r="AW383" s="61">
        <f>SUM(AX383:AY383)</f>
        <v>1051429227452.73</v>
      </c>
      <c r="AX383" s="62">
        <v>1051429227452.73</v>
      </c>
      <c r="AY383" s="11"/>
      <c r="AZ383" s="61">
        <f>SUM(BA383)</f>
        <v>0</v>
      </c>
      <c r="BA383" s="11"/>
      <c r="BB383" s="63">
        <f>E383-(AI383+AV383)</f>
        <v>0</v>
      </c>
    </row>
    <row r="384" spans="1:54" ht="45" x14ac:dyDescent="0.25">
      <c r="A384" s="58" t="s">
        <v>792</v>
      </c>
      <c r="B384" s="58" t="s">
        <v>793</v>
      </c>
      <c r="C384" s="59" t="s">
        <v>1150</v>
      </c>
      <c r="D384" s="59" t="s">
        <v>1200</v>
      </c>
      <c r="E384" s="60">
        <f>F384+O384+R384+Z384+AB384+AG384</f>
        <v>1291707495606.72</v>
      </c>
      <c r="F384" s="61">
        <f>SUM(G384:N384)</f>
        <v>68784081365.790009</v>
      </c>
      <c r="G384" s="62">
        <v>47666565011.850006</v>
      </c>
      <c r="H384" s="11"/>
      <c r="I384" s="62">
        <v>12915616016.990002</v>
      </c>
      <c r="J384" s="11"/>
      <c r="K384" s="11"/>
      <c r="L384" s="11"/>
      <c r="M384" s="62">
        <v>8201900336.9499998</v>
      </c>
      <c r="N384" s="11"/>
      <c r="O384" s="61">
        <f>SUM(P384:Q384)</f>
        <v>45843827706.370003</v>
      </c>
      <c r="P384" s="11"/>
      <c r="Q384" s="62">
        <v>45843827706.370003</v>
      </c>
      <c r="R384" s="61">
        <f>SUM(S384:Y384)</f>
        <v>1165429084762.6301</v>
      </c>
      <c r="S384" s="62">
        <v>66241226927</v>
      </c>
      <c r="T384" s="62">
        <v>225250402279.53</v>
      </c>
      <c r="U384" s="62">
        <v>567196307465.54004</v>
      </c>
      <c r="V384" s="62">
        <v>680549830248.90002</v>
      </c>
      <c r="W384" s="62">
        <v>20246865861.700001</v>
      </c>
      <c r="X384" s="62">
        <v>17389700306.459999</v>
      </c>
      <c r="Y384" s="62">
        <v>-411445248326.5</v>
      </c>
      <c r="Z384" s="61">
        <f>SUM(AA384)</f>
        <v>0</v>
      </c>
      <c r="AA384" s="11"/>
      <c r="AB384" s="61">
        <f>SUM(AC384:AF384)</f>
        <v>11650501771.93</v>
      </c>
      <c r="AC384" s="11"/>
      <c r="AD384" s="11"/>
      <c r="AE384" s="62">
        <v>1873019232.9300001</v>
      </c>
      <c r="AF384" s="62">
        <v>9777482539</v>
      </c>
      <c r="AG384" s="61">
        <f>SUM(AH384)</f>
        <v>0</v>
      </c>
      <c r="AH384" s="62"/>
      <c r="AI384" s="60">
        <f>AJ384+AQ384+AT384</f>
        <v>1602531294.4100001</v>
      </c>
      <c r="AJ384" s="61">
        <f>SUM(AK384:AP384)</f>
        <v>1602531294.4100001</v>
      </c>
      <c r="AK384" s="62">
        <v>507001345.41000003</v>
      </c>
      <c r="AL384" s="11"/>
      <c r="AM384" s="11"/>
      <c r="AN384" s="11"/>
      <c r="AO384" s="62">
        <v>526161240</v>
      </c>
      <c r="AP384" s="62">
        <v>569368709</v>
      </c>
      <c r="AQ384" s="61">
        <f>SUM(AR384:AS384)</f>
        <v>0</v>
      </c>
      <c r="AR384" s="11"/>
      <c r="AS384" s="11"/>
      <c r="AT384" s="61">
        <f>SUM(AU384)</f>
        <v>0</v>
      </c>
      <c r="AU384" s="11"/>
      <c r="AV384" s="60">
        <f>AW384+AZ384</f>
        <v>1290104964312.3</v>
      </c>
      <c r="AW384" s="61">
        <f>SUM(AX384:AY384)</f>
        <v>1290104964312.3</v>
      </c>
      <c r="AX384" s="62">
        <v>1290104964312.3</v>
      </c>
      <c r="AY384" s="11"/>
      <c r="AZ384" s="61">
        <f>SUM(BA384)</f>
        <v>0</v>
      </c>
      <c r="BA384" s="11"/>
      <c r="BB384" s="63">
        <f>E384-(AI384+AV384)</f>
        <v>1.0009765625E-2</v>
      </c>
    </row>
    <row r="385" spans="1:54" ht="45" x14ac:dyDescent="0.25">
      <c r="A385" s="58" t="s">
        <v>794</v>
      </c>
      <c r="B385" s="58" t="s">
        <v>795</v>
      </c>
      <c r="C385" s="59" t="s">
        <v>1150</v>
      </c>
      <c r="D385" s="59" t="s">
        <v>1200</v>
      </c>
      <c r="E385" s="60">
        <f>F385+O385+R385+Z385+AB385+AG385</f>
        <v>1168207840169.9399</v>
      </c>
      <c r="F385" s="61">
        <f>SUM(G385:N385)</f>
        <v>68306607149.650002</v>
      </c>
      <c r="G385" s="62">
        <v>58566727870</v>
      </c>
      <c r="H385" s="11"/>
      <c r="I385" s="62">
        <v>3784426347.9099998</v>
      </c>
      <c r="J385" s="11"/>
      <c r="K385" s="11"/>
      <c r="L385" s="11"/>
      <c r="M385" s="62">
        <v>5955452931.7399998</v>
      </c>
      <c r="N385" s="11"/>
      <c r="O385" s="61">
        <f>SUM(P385:Q385)</f>
        <v>3500000000</v>
      </c>
      <c r="P385" s="11"/>
      <c r="Q385" s="62">
        <v>3500000000</v>
      </c>
      <c r="R385" s="61">
        <f>SUM(S385:Y385)</f>
        <v>1095693458857.96</v>
      </c>
      <c r="S385" s="62">
        <v>8049400473</v>
      </c>
      <c r="T385" s="62">
        <v>160251538103</v>
      </c>
      <c r="U385" s="62">
        <v>311781592461</v>
      </c>
      <c r="V385" s="62">
        <v>1000908223728</v>
      </c>
      <c r="W385" s="62">
        <v>21422271967</v>
      </c>
      <c r="X385" s="62">
        <v>8063387662</v>
      </c>
      <c r="Y385" s="62">
        <v>-414782955536.03998</v>
      </c>
      <c r="Z385" s="61">
        <f>SUM(AA385)</f>
        <v>0</v>
      </c>
      <c r="AA385" s="11"/>
      <c r="AB385" s="61">
        <f>SUM(AC385:AF385)</f>
        <v>707774162.32999992</v>
      </c>
      <c r="AC385" s="11"/>
      <c r="AD385" s="62">
        <v>21716502</v>
      </c>
      <c r="AE385" s="62">
        <v>274071458.32999998</v>
      </c>
      <c r="AF385" s="62">
        <v>411986202</v>
      </c>
      <c r="AG385" s="61">
        <f>SUM(AH385)</f>
        <v>0</v>
      </c>
      <c r="AH385" s="62"/>
      <c r="AI385" s="60">
        <f>AJ385+AQ385+AT385</f>
        <v>3616339636</v>
      </c>
      <c r="AJ385" s="61">
        <f>SUM(AK385:AP385)</f>
        <v>3616339636</v>
      </c>
      <c r="AK385" s="62">
        <v>397205225</v>
      </c>
      <c r="AL385" s="11"/>
      <c r="AM385" s="11"/>
      <c r="AN385" s="11"/>
      <c r="AO385" s="62">
        <v>16071086</v>
      </c>
      <c r="AP385" s="62">
        <v>3203063325</v>
      </c>
      <c r="AQ385" s="61">
        <f>SUM(AR385:AS385)</f>
        <v>0</v>
      </c>
      <c r="AR385" s="11"/>
      <c r="AS385" s="11"/>
      <c r="AT385" s="61">
        <f>SUM(AU385)</f>
        <v>0</v>
      </c>
      <c r="AU385" s="11"/>
      <c r="AV385" s="60">
        <f>AW385+AZ385</f>
        <v>1164591500533.8999</v>
      </c>
      <c r="AW385" s="61">
        <f>SUM(AX385:AY385)</f>
        <v>1164591500533.8999</v>
      </c>
      <c r="AX385" s="11"/>
      <c r="AY385" s="62">
        <v>1164591500533.8999</v>
      </c>
      <c r="AZ385" s="61">
        <f>SUM(BA385)</f>
        <v>0</v>
      </c>
      <c r="BA385" s="62"/>
      <c r="BB385" s="63">
        <f>E385-(AI385+AV385)</f>
        <v>4.00390625E-2</v>
      </c>
    </row>
    <row r="386" spans="1:54" ht="45" x14ac:dyDescent="0.25">
      <c r="A386" s="58" t="s">
        <v>796</v>
      </c>
      <c r="B386" s="58" t="s">
        <v>797</v>
      </c>
      <c r="C386" s="59" t="s">
        <v>1150</v>
      </c>
      <c r="D386" s="59" t="s">
        <v>1200</v>
      </c>
      <c r="E386" s="60">
        <f>F386+O386+R386+Z386+AB386+AG386</f>
        <v>1871553957761.0801</v>
      </c>
      <c r="F386" s="61">
        <f>SUM(G386:N386)</f>
        <v>87585478999.25</v>
      </c>
      <c r="G386" s="62">
        <v>76717395101.550003</v>
      </c>
      <c r="H386" s="11"/>
      <c r="I386" s="62">
        <v>5166524940.9200001</v>
      </c>
      <c r="J386" s="11"/>
      <c r="K386" s="11"/>
      <c r="L386" s="62">
        <v>43450410.409999996</v>
      </c>
      <c r="M386" s="62">
        <v>5658108546.3699999</v>
      </c>
      <c r="N386" s="11"/>
      <c r="O386" s="61">
        <f>SUM(P386:Q386)</f>
        <v>17679918891</v>
      </c>
      <c r="P386" s="11"/>
      <c r="Q386" s="62">
        <v>17679918891</v>
      </c>
      <c r="R386" s="61">
        <f>SUM(S386:Y386)</f>
        <v>1737296761106.75</v>
      </c>
      <c r="S386" s="62">
        <v>733090725080.18994</v>
      </c>
      <c r="T386" s="62">
        <v>202145932069.57999</v>
      </c>
      <c r="U386" s="62">
        <v>369671872207.19</v>
      </c>
      <c r="V386" s="62">
        <v>917568998737.75</v>
      </c>
      <c r="W386" s="62">
        <v>20314246638.830002</v>
      </c>
      <c r="X386" s="62">
        <v>4992593774</v>
      </c>
      <c r="Y386" s="62">
        <v>-510487607400.79004</v>
      </c>
      <c r="Z386" s="61">
        <f>SUM(AA386)</f>
        <v>0</v>
      </c>
      <c r="AA386" s="11"/>
      <c r="AB386" s="61">
        <f>SUM(AC386:AF386)</f>
        <v>28991798764.080002</v>
      </c>
      <c r="AC386" s="11"/>
      <c r="AD386" s="11"/>
      <c r="AE386" s="62">
        <v>755043801</v>
      </c>
      <c r="AF386" s="62">
        <v>28236754963.080002</v>
      </c>
      <c r="AG386" s="61">
        <f>SUM(AH386)</f>
        <v>0</v>
      </c>
      <c r="AH386" s="62"/>
      <c r="AI386" s="60">
        <f>AJ386+AQ386+AT386</f>
        <v>1102419545.97</v>
      </c>
      <c r="AJ386" s="61">
        <f>SUM(AK386:AP386)</f>
        <v>1102419545.97</v>
      </c>
      <c r="AK386" s="62">
        <v>24668025.550000001</v>
      </c>
      <c r="AL386" s="11"/>
      <c r="AM386" s="11"/>
      <c r="AN386" s="62">
        <v>5775000</v>
      </c>
      <c r="AO386" s="62">
        <v>47178721.520000003</v>
      </c>
      <c r="AP386" s="62">
        <v>1024797798.9</v>
      </c>
      <c r="AQ386" s="61">
        <f>SUM(AR386:AS386)</f>
        <v>0</v>
      </c>
      <c r="AR386" s="11"/>
      <c r="AS386" s="11"/>
      <c r="AT386" s="61">
        <f>SUM(AU386)</f>
        <v>0</v>
      </c>
      <c r="AU386" s="11"/>
      <c r="AV386" s="60">
        <f>AW386+AZ386</f>
        <v>1870451538215.1101</v>
      </c>
      <c r="AW386" s="61">
        <f>SUM(AX386:AY386)</f>
        <v>1870451538215.1101</v>
      </c>
      <c r="AX386" s="62">
        <v>1870451538215.1101</v>
      </c>
      <c r="AY386" s="11"/>
      <c r="AZ386" s="61">
        <f>SUM(BA386)</f>
        <v>0</v>
      </c>
      <c r="BA386" s="11"/>
      <c r="BB386" s="63">
        <f>E386-(AI386+AV386)</f>
        <v>0</v>
      </c>
    </row>
    <row r="387" spans="1:54" ht="45" x14ac:dyDescent="0.25">
      <c r="A387" s="58" t="s">
        <v>798</v>
      </c>
      <c r="B387" s="58" t="s">
        <v>799</v>
      </c>
      <c r="C387" s="59" t="s">
        <v>1152</v>
      </c>
      <c r="D387" s="59" t="s">
        <v>1200</v>
      </c>
      <c r="E387" s="60">
        <f>F387+O387+R387+Z387+AB387+AG387</f>
        <v>1145458106012.03</v>
      </c>
      <c r="F387" s="61">
        <f>SUM(G387:N387)</f>
        <v>44319596211.760002</v>
      </c>
      <c r="G387" s="62">
        <v>32103495587.900002</v>
      </c>
      <c r="H387" s="11"/>
      <c r="I387" s="62">
        <v>3461043025.4400001</v>
      </c>
      <c r="J387" s="11"/>
      <c r="K387" s="11"/>
      <c r="L387" s="11"/>
      <c r="M387" s="62">
        <v>8755057598.4200001</v>
      </c>
      <c r="N387" s="11"/>
      <c r="O387" s="61">
        <f>SUM(P387:Q387)</f>
        <v>71258635108.169998</v>
      </c>
      <c r="P387" s="11"/>
      <c r="Q387" s="62">
        <v>71258635108.169998</v>
      </c>
      <c r="R387" s="61">
        <f>SUM(S387:Y387)</f>
        <v>1025651858793.3701</v>
      </c>
      <c r="S387" s="62">
        <v>99957877964.679993</v>
      </c>
      <c r="T387" s="62">
        <v>177684735144.76999</v>
      </c>
      <c r="U387" s="62">
        <v>290563027549.46002</v>
      </c>
      <c r="V387" s="62">
        <v>665635815447.30005</v>
      </c>
      <c r="W387" s="62">
        <v>28861536105.599998</v>
      </c>
      <c r="X387" s="62">
        <v>25447672046</v>
      </c>
      <c r="Y387" s="62">
        <v>-262498805464.44</v>
      </c>
      <c r="Z387" s="61">
        <f>SUM(AA387)</f>
        <v>0</v>
      </c>
      <c r="AA387" s="11"/>
      <c r="AB387" s="61">
        <f>SUM(AC387:AF387)</f>
        <v>4228015898.73</v>
      </c>
      <c r="AC387" s="11"/>
      <c r="AD387" s="11"/>
      <c r="AE387" s="62">
        <v>3326920598.04</v>
      </c>
      <c r="AF387" s="62">
        <v>901095300.69000006</v>
      </c>
      <c r="AG387" s="61">
        <f>SUM(AH387)</f>
        <v>0</v>
      </c>
      <c r="AH387" s="62"/>
      <c r="AI387" s="60">
        <f>AJ387+AQ387+AT387</f>
        <v>7666723816.8299999</v>
      </c>
      <c r="AJ387" s="61">
        <f>SUM(AK387:AP387)</f>
        <v>7666723816.8299999</v>
      </c>
      <c r="AK387" s="62">
        <v>245644138.5</v>
      </c>
      <c r="AL387" s="11"/>
      <c r="AM387" s="62">
        <v>1358549500</v>
      </c>
      <c r="AN387" s="62">
        <v>58333333.329999998</v>
      </c>
      <c r="AO387" s="62">
        <v>5688111700</v>
      </c>
      <c r="AP387" s="62">
        <v>316085145</v>
      </c>
      <c r="AQ387" s="61">
        <f>SUM(AR387:AS387)</f>
        <v>0</v>
      </c>
      <c r="AR387" s="11"/>
      <c r="AS387" s="11"/>
      <c r="AT387" s="61">
        <f>SUM(AU387)</f>
        <v>0</v>
      </c>
      <c r="AU387" s="11"/>
      <c r="AV387" s="60">
        <f>AW387+AZ387</f>
        <v>1137791382195.2</v>
      </c>
      <c r="AW387" s="61">
        <f>SUM(AX387:AY387)</f>
        <v>1137791382195.2</v>
      </c>
      <c r="AX387" s="62">
        <v>1137791382195.2</v>
      </c>
      <c r="AY387" s="11"/>
      <c r="AZ387" s="61">
        <f>SUM(BA387)</f>
        <v>0</v>
      </c>
      <c r="BA387" s="11"/>
      <c r="BB387" s="63">
        <f>E387-(AI387+AV387)</f>
        <v>0</v>
      </c>
    </row>
    <row r="388" spans="1:54" ht="30" x14ac:dyDescent="0.25">
      <c r="A388" s="58" t="s">
        <v>800</v>
      </c>
      <c r="B388" s="58" t="s">
        <v>1178</v>
      </c>
      <c r="C388" s="59" t="s">
        <v>1152</v>
      </c>
      <c r="D388" s="59" t="s">
        <v>1199</v>
      </c>
      <c r="E388" s="60">
        <f>F388+O388+R388+Z388+AB388+AG388</f>
        <v>10515561974477.191</v>
      </c>
      <c r="F388" s="61">
        <f>SUM(G388:N388)</f>
        <v>375703308559.42999</v>
      </c>
      <c r="G388" s="62">
        <v>191594109904.54001</v>
      </c>
      <c r="H388" s="11"/>
      <c r="I388" s="62">
        <v>57093747376.949997</v>
      </c>
      <c r="J388" s="11"/>
      <c r="K388" s="11"/>
      <c r="L388" s="62">
        <v>412064314.43000001</v>
      </c>
      <c r="M388" s="62">
        <v>126603386963.50999</v>
      </c>
      <c r="N388" s="11"/>
      <c r="O388" s="61">
        <f>SUM(P388:Q388)</f>
        <v>1373168127148.5</v>
      </c>
      <c r="P388" s="11"/>
      <c r="Q388" s="62">
        <v>1373168127148.5</v>
      </c>
      <c r="R388" s="61">
        <f>SUM(S388:Y388)</f>
        <v>7896043889759.6514</v>
      </c>
      <c r="S388" s="62">
        <v>4543910245603.2002</v>
      </c>
      <c r="T388" s="62">
        <v>1689371955634.8</v>
      </c>
      <c r="U388" s="62">
        <v>2234184022217.7998</v>
      </c>
      <c r="V388" s="62">
        <v>2951716071415.1001</v>
      </c>
      <c r="W388" s="62">
        <v>48818604458.25</v>
      </c>
      <c r="X388" s="62">
        <v>21711749703.799999</v>
      </c>
      <c r="Y388" s="62">
        <v>-3593668759273.2998</v>
      </c>
      <c r="Z388" s="61">
        <f>SUM(AA388)</f>
        <v>0</v>
      </c>
      <c r="AA388" s="11"/>
      <c r="AB388" s="61">
        <f>SUM(AC388:AF388)</f>
        <v>870646649009.61011</v>
      </c>
      <c r="AC388" s="11"/>
      <c r="AD388" s="62">
        <v>706637729710.53003</v>
      </c>
      <c r="AE388" s="62">
        <v>5343655425.6499996</v>
      </c>
      <c r="AF388" s="62">
        <v>158665263873.42999</v>
      </c>
      <c r="AG388" s="61">
        <f>SUM(AH388)</f>
        <v>0</v>
      </c>
      <c r="AH388" s="62"/>
      <c r="AI388" s="60">
        <f>AJ388+AQ388+AT388</f>
        <v>160015626310.79001</v>
      </c>
      <c r="AJ388" s="61">
        <f>SUM(AK388:AP388)</f>
        <v>160015626310.79001</v>
      </c>
      <c r="AK388" s="11"/>
      <c r="AL388" s="11"/>
      <c r="AM388" s="11"/>
      <c r="AN388" s="62">
        <v>17074334451.559999</v>
      </c>
      <c r="AO388" s="62">
        <v>139135945622.57001</v>
      </c>
      <c r="AP388" s="62">
        <v>3805346236.6599998</v>
      </c>
      <c r="AQ388" s="61">
        <f>SUM(AR388:AS388)</f>
        <v>0</v>
      </c>
      <c r="AR388" s="11"/>
      <c r="AS388" s="11"/>
      <c r="AT388" s="61">
        <f>SUM(AU388)</f>
        <v>0</v>
      </c>
      <c r="AU388" s="11"/>
      <c r="AV388" s="60">
        <f>AW388+AZ388</f>
        <v>10355546348165</v>
      </c>
      <c r="AW388" s="61">
        <f>SUM(AX388:AY388)</f>
        <v>10355546348165</v>
      </c>
      <c r="AX388" s="62">
        <v>10355546348165</v>
      </c>
      <c r="AY388" s="11"/>
      <c r="AZ388" s="61">
        <f>SUM(BA388)</f>
        <v>0</v>
      </c>
      <c r="BA388" s="11"/>
      <c r="BB388" s="63">
        <f>E388-(AI388+AV388)</f>
        <v>1.40234375</v>
      </c>
    </row>
    <row r="389" spans="1:54" ht="30" x14ac:dyDescent="0.25">
      <c r="A389" s="58" t="s">
        <v>801</v>
      </c>
      <c r="B389" s="58" t="s">
        <v>802</v>
      </c>
      <c r="C389" s="59" t="s">
        <v>1152</v>
      </c>
      <c r="D389" s="59" t="s">
        <v>1200</v>
      </c>
      <c r="E389" s="60">
        <f>F389+O389+R389+Z389+AB389+AG389</f>
        <v>17539053614110.219</v>
      </c>
      <c r="F389" s="61">
        <f>SUM(G389:N389)</f>
        <v>1110302716433.2002</v>
      </c>
      <c r="G389" s="62">
        <v>308206258909.64001</v>
      </c>
      <c r="H389" s="11"/>
      <c r="I389" s="62">
        <v>537209880470.92004</v>
      </c>
      <c r="J389" s="11"/>
      <c r="K389" s="11"/>
      <c r="L389" s="62">
        <v>10999745322.639999</v>
      </c>
      <c r="M389" s="62">
        <v>253886831730</v>
      </c>
      <c r="N389" s="11"/>
      <c r="O389" s="61">
        <f>SUM(P389:Q389)</f>
        <v>1809217432836.8</v>
      </c>
      <c r="P389" s="62">
        <v>20301128613</v>
      </c>
      <c r="Q389" s="62">
        <v>1788916304223.8</v>
      </c>
      <c r="R389" s="61">
        <f>SUM(S389:Y389)</f>
        <v>14151604125304.52</v>
      </c>
      <c r="S389" s="62">
        <v>8965273438281.1992</v>
      </c>
      <c r="T389" s="62">
        <v>1965767838020.3999</v>
      </c>
      <c r="U389" s="62">
        <v>3118070925766.1001</v>
      </c>
      <c r="V389" s="62">
        <v>3687875439831.7998</v>
      </c>
      <c r="W389" s="62">
        <v>87024314094.110001</v>
      </c>
      <c r="X389" s="62">
        <v>40897280444.209999</v>
      </c>
      <c r="Y389" s="62">
        <v>-3713305111133.2998</v>
      </c>
      <c r="Z389" s="61">
        <f>SUM(AA389)</f>
        <v>0</v>
      </c>
      <c r="AA389" s="11"/>
      <c r="AB389" s="61">
        <f>SUM(AC389:AF389)</f>
        <v>467929339535.70001</v>
      </c>
      <c r="AC389" s="11"/>
      <c r="AD389" s="11"/>
      <c r="AE389" s="62">
        <v>1957146016</v>
      </c>
      <c r="AF389" s="62">
        <v>465972193519.70001</v>
      </c>
      <c r="AG389" s="61">
        <f>SUM(AH389)</f>
        <v>0</v>
      </c>
      <c r="AH389" s="62"/>
      <c r="AI389" s="60">
        <f>AJ389+AQ389+AT389</f>
        <v>64320338290.790001</v>
      </c>
      <c r="AJ389" s="61">
        <f>SUM(AK389:AP389)</f>
        <v>64320338290.790001</v>
      </c>
      <c r="AK389" s="62">
        <v>45050126</v>
      </c>
      <c r="AL389" s="11"/>
      <c r="AM389" s="11"/>
      <c r="AN389" s="62">
        <v>16259340970.08</v>
      </c>
      <c r="AO389" s="62">
        <v>47992834908.709999</v>
      </c>
      <c r="AP389" s="62">
        <v>23112286</v>
      </c>
      <c r="AQ389" s="61">
        <f>SUM(AR389:AS389)</f>
        <v>0</v>
      </c>
      <c r="AR389" s="11"/>
      <c r="AS389" s="11"/>
      <c r="AT389" s="61">
        <f>SUM(AU389)</f>
        <v>0</v>
      </c>
      <c r="AU389" s="11"/>
      <c r="AV389" s="60">
        <f>AW389+AZ389</f>
        <v>17474733275819</v>
      </c>
      <c r="AW389" s="61">
        <f>SUM(AX389:AY389)</f>
        <v>17474733275819</v>
      </c>
      <c r="AX389" s="62">
        <v>17474733275819</v>
      </c>
      <c r="AY389" s="11"/>
      <c r="AZ389" s="61">
        <f>SUM(BA389)</f>
        <v>0</v>
      </c>
      <c r="BA389" s="11"/>
      <c r="BB389" s="63">
        <f>E389-(AI389+AV389)</f>
        <v>0.4296875</v>
      </c>
    </row>
    <row r="390" spans="1:54" ht="30" x14ac:dyDescent="0.25">
      <c r="A390" s="58" t="s">
        <v>803</v>
      </c>
      <c r="B390" s="58" t="s">
        <v>804</v>
      </c>
      <c r="C390" s="59" t="s">
        <v>1152</v>
      </c>
      <c r="D390" s="59" t="s">
        <v>1199</v>
      </c>
      <c r="E390" s="60">
        <f>F390+O390+R390+Z390+AB390+AG390</f>
        <v>1268162017043.231</v>
      </c>
      <c r="F390" s="61">
        <f>SUM(G390:N390)</f>
        <v>100753025829.54099</v>
      </c>
      <c r="G390" s="62">
        <v>65119688302.460999</v>
      </c>
      <c r="H390" s="11"/>
      <c r="I390" s="62">
        <v>23041675970.239998</v>
      </c>
      <c r="J390" s="11"/>
      <c r="K390" s="11"/>
      <c r="L390" s="62">
        <v>90116387.260000005</v>
      </c>
      <c r="M390" s="62">
        <v>12501545169.58</v>
      </c>
      <c r="N390" s="11"/>
      <c r="O390" s="61">
        <f>SUM(P390:Q390)</f>
        <v>60945480296.400002</v>
      </c>
      <c r="P390" s="62">
        <v>324241678.63999999</v>
      </c>
      <c r="Q390" s="62">
        <v>60621238617.760002</v>
      </c>
      <c r="R390" s="61">
        <f>SUM(S390:Y390)</f>
        <v>1097732453675.79</v>
      </c>
      <c r="S390" s="62">
        <v>162031428899</v>
      </c>
      <c r="T390" s="62">
        <v>302010208697.90002</v>
      </c>
      <c r="U390" s="62">
        <v>425002132404.77002</v>
      </c>
      <c r="V390" s="62">
        <v>1137775532102</v>
      </c>
      <c r="W390" s="62">
        <v>71814656256.960007</v>
      </c>
      <c r="X390" s="62">
        <v>6121972638.3599997</v>
      </c>
      <c r="Y390" s="62">
        <v>-1007023477323.2</v>
      </c>
      <c r="Z390" s="61">
        <f>SUM(AA390)</f>
        <v>0</v>
      </c>
      <c r="AA390" s="11"/>
      <c r="AB390" s="61">
        <f>SUM(AC390:AF390)</f>
        <v>8731057241.5</v>
      </c>
      <c r="AC390" s="11"/>
      <c r="AD390" s="11"/>
      <c r="AE390" s="62">
        <v>263881666.66999999</v>
      </c>
      <c r="AF390" s="62">
        <v>8467175574.8299999</v>
      </c>
      <c r="AG390" s="61">
        <f>SUM(AH390)</f>
        <v>0</v>
      </c>
      <c r="AH390" s="62"/>
      <c r="AI390" s="60">
        <f>AJ390+AQ390+AT390</f>
        <v>23311871090.130001</v>
      </c>
      <c r="AJ390" s="61">
        <f>SUM(AK390:AP390)</f>
        <v>23311871090.130001</v>
      </c>
      <c r="AK390" s="62">
        <v>6757161</v>
      </c>
      <c r="AL390" s="11"/>
      <c r="AM390" s="11"/>
      <c r="AN390" s="62">
        <v>60767838.479999997</v>
      </c>
      <c r="AO390" s="62">
        <v>23226776983.5</v>
      </c>
      <c r="AP390" s="62">
        <v>17569107.149999999</v>
      </c>
      <c r="AQ390" s="61">
        <f>SUM(AR390:AS390)</f>
        <v>0</v>
      </c>
      <c r="AR390" s="11"/>
      <c r="AS390" s="11"/>
      <c r="AT390" s="61">
        <f>SUM(AU390)</f>
        <v>0</v>
      </c>
      <c r="AU390" s="11"/>
      <c r="AV390" s="60">
        <f>AW390+AZ390</f>
        <v>1244850145953.2</v>
      </c>
      <c r="AW390" s="61">
        <f>SUM(AX390:AY390)</f>
        <v>1244850145953.2</v>
      </c>
      <c r="AX390" s="62">
        <v>1244850145953.2</v>
      </c>
      <c r="AY390" s="11"/>
      <c r="AZ390" s="61">
        <f>SUM(BA390)</f>
        <v>0</v>
      </c>
      <c r="BA390" s="11"/>
      <c r="BB390" s="63">
        <f>E390-(AI390+AV390)</f>
        <v>-9.8876953125E-2</v>
      </c>
    </row>
    <row r="391" spans="1:54" ht="30" x14ac:dyDescent="0.25">
      <c r="A391" s="58" t="s">
        <v>805</v>
      </c>
      <c r="B391" s="58" t="s">
        <v>806</v>
      </c>
      <c r="C391" s="59" t="s">
        <v>1152</v>
      </c>
      <c r="D391" s="59" t="s">
        <v>1200</v>
      </c>
      <c r="E391" s="60">
        <f>F391+O391+R391+Z391+AB391+AG391</f>
        <v>2780755317279.5</v>
      </c>
      <c r="F391" s="61">
        <f>SUM(G391:N391)</f>
        <v>191010576517.96997</v>
      </c>
      <c r="G391" s="62">
        <v>68551734375.519997</v>
      </c>
      <c r="H391" s="11"/>
      <c r="I391" s="62">
        <v>86658733964.619995</v>
      </c>
      <c r="J391" s="11"/>
      <c r="K391" s="11"/>
      <c r="L391" s="62">
        <v>59974108.68</v>
      </c>
      <c r="M391" s="62">
        <v>35740134069.150002</v>
      </c>
      <c r="N391" s="11"/>
      <c r="O391" s="61">
        <f>SUM(P391:Q391)</f>
        <v>202576615875.48999</v>
      </c>
      <c r="P391" s="62">
        <v>366690025</v>
      </c>
      <c r="Q391" s="62">
        <v>202209925850.48999</v>
      </c>
      <c r="R391" s="61">
        <f>SUM(S391:Y391)</f>
        <v>2315873891571.0698</v>
      </c>
      <c r="S391" s="62">
        <v>618717715325.67004</v>
      </c>
      <c r="T391" s="62">
        <v>638517628408.97998</v>
      </c>
      <c r="U391" s="62">
        <v>1103815372611.8999</v>
      </c>
      <c r="V391" s="62">
        <v>1156818697713.1001</v>
      </c>
      <c r="W391" s="62">
        <v>108146910004.48</v>
      </c>
      <c r="X391" s="62">
        <v>24086600679.040001</v>
      </c>
      <c r="Y391" s="62">
        <v>-1334229033172.1001</v>
      </c>
      <c r="Z391" s="61">
        <f>SUM(AA391)</f>
        <v>0</v>
      </c>
      <c r="AA391" s="11"/>
      <c r="AB391" s="61">
        <f>SUM(AC391:AF391)</f>
        <v>71294233314.970001</v>
      </c>
      <c r="AC391" s="62">
        <v>32263625.010000002</v>
      </c>
      <c r="AD391" s="62">
        <v>16149863120</v>
      </c>
      <c r="AE391" s="62">
        <v>592517810</v>
      </c>
      <c r="AF391" s="62">
        <v>54519588759.959999</v>
      </c>
      <c r="AG391" s="61">
        <f>SUM(AH391)</f>
        <v>0</v>
      </c>
      <c r="AH391" s="62"/>
      <c r="AI391" s="60">
        <f>AJ391+AQ391+AT391</f>
        <v>28888073443.939999</v>
      </c>
      <c r="AJ391" s="61">
        <f>SUM(AK391:AP391)</f>
        <v>28888073443.939999</v>
      </c>
      <c r="AK391" s="11"/>
      <c r="AL391" s="11"/>
      <c r="AM391" s="11"/>
      <c r="AN391" s="62">
        <v>1406450321.3</v>
      </c>
      <c r="AO391" s="62">
        <v>27481581272.639999</v>
      </c>
      <c r="AP391" s="62">
        <v>41850</v>
      </c>
      <c r="AQ391" s="61">
        <f>SUM(AR391:AS391)</f>
        <v>0</v>
      </c>
      <c r="AR391" s="11"/>
      <c r="AS391" s="11"/>
      <c r="AT391" s="61">
        <f>SUM(AU391)</f>
        <v>0</v>
      </c>
      <c r="AU391" s="11"/>
      <c r="AV391" s="60">
        <f>AW391+AZ391</f>
        <v>2751867243835.6001</v>
      </c>
      <c r="AW391" s="61">
        <f>SUM(AX391:AY391)</f>
        <v>2751867243835.6001</v>
      </c>
      <c r="AX391" s="62">
        <v>2751867243835.6001</v>
      </c>
      <c r="AY391" s="11"/>
      <c r="AZ391" s="61">
        <f>SUM(BA391)</f>
        <v>0</v>
      </c>
      <c r="BA391" s="11"/>
      <c r="BB391" s="63">
        <f>E391-(AI391+AV391)</f>
        <v>-4.00390625E-2</v>
      </c>
    </row>
    <row r="392" spans="1:54" ht="30" x14ac:dyDescent="0.25">
      <c r="A392" s="58" t="s">
        <v>807</v>
      </c>
      <c r="B392" s="58" t="s">
        <v>808</v>
      </c>
      <c r="C392" s="59" t="s">
        <v>1152</v>
      </c>
      <c r="D392" s="59" t="s">
        <v>1199</v>
      </c>
      <c r="E392" s="60">
        <f>F392+O392+R392+Z392+AB392+AG392</f>
        <v>2849128678315.7998</v>
      </c>
      <c r="F392" s="61">
        <f>SUM(G392:N392)</f>
        <v>236404130190.75998</v>
      </c>
      <c r="G392" s="62">
        <v>20494471281.550003</v>
      </c>
      <c r="H392" s="11"/>
      <c r="I392" s="62">
        <v>158606135878.75</v>
      </c>
      <c r="J392" s="11"/>
      <c r="K392" s="11"/>
      <c r="L392" s="62">
        <v>95500000</v>
      </c>
      <c r="M392" s="62">
        <v>57208023030.459999</v>
      </c>
      <c r="N392" s="11"/>
      <c r="O392" s="61">
        <f>SUM(P392:Q392)</f>
        <v>203406916241.58002</v>
      </c>
      <c r="P392" s="62">
        <v>23433409242.540001</v>
      </c>
      <c r="Q392" s="62">
        <v>179973506999.04001</v>
      </c>
      <c r="R392" s="61">
        <f>SUM(S392:Y392)</f>
        <v>2225231192549.8999</v>
      </c>
      <c r="S392" s="62">
        <v>650754434401.18994</v>
      </c>
      <c r="T392" s="62">
        <v>666577373625.34998</v>
      </c>
      <c r="U392" s="62">
        <v>846387124760.40002</v>
      </c>
      <c r="V392" s="62">
        <v>1190674147988.53</v>
      </c>
      <c r="W392" s="62">
        <v>14246518656.629999</v>
      </c>
      <c r="X392" s="62">
        <v>165130886617.72</v>
      </c>
      <c r="Y392" s="62">
        <v>-1308539293499.9199</v>
      </c>
      <c r="Z392" s="61">
        <f>SUM(AA392)</f>
        <v>0</v>
      </c>
      <c r="AA392" s="11"/>
      <c r="AB392" s="61">
        <f>SUM(AC392:AF392)</f>
        <v>184086439333.56</v>
      </c>
      <c r="AC392" s="62">
        <v>172120145</v>
      </c>
      <c r="AD392" s="11"/>
      <c r="AE392" s="62">
        <v>1861838239</v>
      </c>
      <c r="AF392" s="62">
        <v>182052480949.56</v>
      </c>
      <c r="AG392" s="61">
        <f>SUM(AH392)</f>
        <v>0</v>
      </c>
      <c r="AH392" s="62"/>
      <c r="AI392" s="60">
        <f>AJ392+AQ392+AT392</f>
        <v>432784900028.06006</v>
      </c>
      <c r="AJ392" s="61">
        <f>SUM(AK392:AP392)</f>
        <v>227870650888.42001</v>
      </c>
      <c r="AK392" s="11"/>
      <c r="AL392" s="62">
        <v>68318298.489999995</v>
      </c>
      <c r="AM392" s="62">
        <v>37500000000</v>
      </c>
      <c r="AN392" s="62">
        <v>2150498384.8200002</v>
      </c>
      <c r="AO392" s="62">
        <v>139177595653.14001</v>
      </c>
      <c r="AP392" s="62">
        <v>48974238551.970001</v>
      </c>
      <c r="AQ392" s="61">
        <f>SUM(AR392:AS392)</f>
        <v>204914249139.64001</v>
      </c>
      <c r="AR392" s="62">
        <v>204914249139.64001</v>
      </c>
      <c r="AS392" s="11"/>
      <c r="AT392" s="61">
        <f>SUM(AU392)</f>
        <v>0</v>
      </c>
      <c r="AU392" s="11"/>
      <c r="AV392" s="60">
        <f>AW392+AZ392</f>
        <v>2416343778287.7402</v>
      </c>
      <c r="AW392" s="61">
        <f>SUM(AX392:AY392)</f>
        <v>2416343778287.7402</v>
      </c>
      <c r="AX392" s="62">
        <v>2416343778287.7402</v>
      </c>
      <c r="AY392" s="11"/>
      <c r="AZ392" s="61">
        <f>SUM(BA392)</f>
        <v>0</v>
      </c>
      <c r="BA392" s="11"/>
      <c r="BB392" s="63">
        <f>E392-(AI392+AV392)</f>
        <v>0</v>
      </c>
    </row>
    <row r="393" spans="1:54" ht="45" x14ac:dyDescent="0.25">
      <c r="A393" s="58" t="s">
        <v>809</v>
      </c>
      <c r="B393" s="58" t="s">
        <v>810</v>
      </c>
      <c r="C393" s="59" t="s">
        <v>1152</v>
      </c>
      <c r="D393" s="59" t="s">
        <v>1199</v>
      </c>
      <c r="E393" s="60">
        <f>F393+O393+R393+Z393+AB393+AG393</f>
        <v>2234072187515.8804</v>
      </c>
      <c r="F393" s="61">
        <f>SUM(G393:N393)</f>
        <v>148773432202.94</v>
      </c>
      <c r="G393" s="62">
        <v>98435481703.509995</v>
      </c>
      <c r="H393" s="11"/>
      <c r="I393" s="62">
        <v>31907787507.919998</v>
      </c>
      <c r="J393" s="11"/>
      <c r="K393" s="11"/>
      <c r="L393" s="62">
        <v>177928767.12</v>
      </c>
      <c r="M393" s="62">
        <v>18252234224.389999</v>
      </c>
      <c r="N393" s="11"/>
      <c r="O393" s="61">
        <f>SUM(P393:Q393)</f>
        <v>68715101077.239998</v>
      </c>
      <c r="P393" s="62">
        <v>873164916</v>
      </c>
      <c r="Q393" s="62">
        <v>67841936161.239998</v>
      </c>
      <c r="R393" s="61">
        <f>SUM(S393:Y393)</f>
        <v>1939811427353.9404</v>
      </c>
      <c r="S393" s="62">
        <v>498057569419.34003</v>
      </c>
      <c r="T393" s="62">
        <v>295050583949.81</v>
      </c>
      <c r="U393" s="62">
        <v>940008926066.96997</v>
      </c>
      <c r="V393" s="62">
        <v>1021519594610.5</v>
      </c>
      <c r="W393" s="62">
        <v>146331922039.91</v>
      </c>
      <c r="X393" s="62">
        <v>8661046740</v>
      </c>
      <c r="Y393" s="62">
        <v>-969818215472.58997</v>
      </c>
      <c r="Z393" s="61">
        <f>SUM(AA393)</f>
        <v>0</v>
      </c>
      <c r="AA393" s="11"/>
      <c r="AB393" s="61">
        <f>SUM(AC393:AF393)</f>
        <v>76772226881.76001</v>
      </c>
      <c r="AC393" s="11"/>
      <c r="AD393" s="62">
        <v>25817017100</v>
      </c>
      <c r="AE393" s="62">
        <v>9642237253</v>
      </c>
      <c r="AF393" s="62">
        <v>41312972528.760002</v>
      </c>
      <c r="AG393" s="61">
        <f>SUM(AH393)</f>
        <v>0</v>
      </c>
      <c r="AH393" s="62"/>
      <c r="AI393" s="60">
        <f>AJ393+AQ393+AT393</f>
        <v>10259300149.59</v>
      </c>
      <c r="AJ393" s="61">
        <f>SUM(AK393:AP393)</f>
        <v>10259300149.59</v>
      </c>
      <c r="AK393" s="11"/>
      <c r="AL393" s="11"/>
      <c r="AM393" s="11"/>
      <c r="AN393" s="62">
        <v>1062931035.79</v>
      </c>
      <c r="AO393" s="62">
        <v>9120520952.7999992</v>
      </c>
      <c r="AP393" s="62">
        <v>75848161</v>
      </c>
      <c r="AQ393" s="61">
        <f>SUM(AR393:AS393)</f>
        <v>0</v>
      </c>
      <c r="AR393" s="11"/>
      <c r="AS393" s="11"/>
      <c r="AT393" s="61">
        <f>SUM(AU393)</f>
        <v>0</v>
      </c>
      <c r="AU393" s="11"/>
      <c r="AV393" s="60">
        <f>AW393+AZ393</f>
        <v>2223812887366.2998</v>
      </c>
      <c r="AW393" s="61">
        <f>SUM(AX393:AY393)</f>
        <v>2223812887366.2998</v>
      </c>
      <c r="AX393" s="62">
        <v>2223812887366.2998</v>
      </c>
      <c r="AY393" s="11"/>
      <c r="AZ393" s="61">
        <f>SUM(BA393)</f>
        <v>0</v>
      </c>
      <c r="BA393" s="11"/>
      <c r="BB393" s="63">
        <f>E393-(AI393+AV393)</f>
        <v>-9.27734375E-3</v>
      </c>
    </row>
    <row r="394" spans="1:54" ht="45" x14ac:dyDescent="0.25">
      <c r="A394" s="58" t="s">
        <v>811</v>
      </c>
      <c r="B394" s="58" t="s">
        <v>812</v>
      </c>
      <c r="C394" s="59" t="s">
        <v>1152</v>
      </c>
      <c r="D394" s="59" t="s">
        <v>1200</v>
      </c>
      <c r="E394" s="60">
        <f>F394+O394+R394+Z394+AB394+AG394</f>
        <v>1489467137902.0806</v>
      </c>
      <c r="F394" s="61">
        <f>SUM(G394:N394)</f>
        <v>199349191548.41998</v>
      </c>
      <c r="G394" s="62">
        <v>113909518059.25</v>
      </c>
      <c r="H394" s="11"/>
      <c r="I394" s="62">
        <v>68076649399.929993</v>
      </c>
      <c r="J394" s="11"/>
      <c r="K394" s="11"/>
      <c r="L394" s="62">
        <v>198720697</v>
      </c>
      <c r="M394" s="62">
        <v>17164303392.24</v>
      </c>
      <c r="N394" s="11"/>
      <c r="O394" s="61">
        <f>SUM(P394:Q394)</f>
        <v>117133738541.72</v>
      </c>
      <c r="P394" s="62">
        <v>4290537515.71</v>
      </c>
      <c r="Q394" s="62">
        <v>112843201026.00999</v>
      </c>
      <c r="R394" s="61">
        <f>SUM(S394:Y394)</f>
        <v>1152660747195.1104</v>
      </c>
      <c r="S394" s="62">
        <v>185136430857.25</v>
      </c>
      <c r="T394" s="62">
        <v>454803179097.28003</v>
      </c>
      <c r="U394" s="62">
        <v>838838315753.14001</v>
      </c>
      <c r="V394" s="62">
        <v>1328267538894.2</v>
      </c>
      <c r="W394" s="62">
        <v>43377935939.139999</v>
      </c>
      <c r="X394" s="62">
        <v>12274283066</v>
      </c>
      <c r="Y394" s="62">
        <v>-1710036936411.8999</v>
      </c>
      <c r="Z394" s="61">
        <f>SUM(AA394)</f>
        <v>0</v>
      </c>
      <c r="AA394" s="11"/>
      <c r="AB394" s="61">
        <f>SUM(AC394:AF394)</f>
        <v>20323460616.830002</v>
      </c>
      <c r="AC394" s="11"/>
      <c r="AD394" s="11"/>
      <c r="AE394" s="62">
        <v>149945000</v>
      </c>
      <c r="AF394" s="62">
        <v>20173515616.830002</v>
      </c>
      <c r="AG394" s="61">
        <f>SUM(AH394)</f>
        <v>0</v>
      </c>
      <c r="AH394" s="62"/>
      <c r="AI394" s="60">
        <f>AJ394+AQ394+AT394</f>
        <v>42615254513.970001</v>
      </c>
      <c r="AJ394" s="61">
        <f>SUM(AK394:AP394)</f>
        <v>42615254513.970001</v>
      </c>
      <c r="AK394" s="62">
        <v>1181578.3700000001</v>
      </c>
      <c r="AL394" s="11"/>
      <c r="AM394" s="11"/>
      <c r="AN394" s="62">
        <v>540433707</v>
      </c>
      <c r="AO394" s="62">
        <v>42073639228.599998</v>
      </c>
      <c r="AP394" s="11"/>
      <c r="AQ394" s="61">
        <f>SUM(AR394:AS394)</f>
        <v>0</v>
      </c>
      <c r="AR394" s="11"/>
      <c r="AS394" s="11"/>
      <c r="AT394" s="61">
        <f>SUM(AU394)</f>
        <v>0</v>
      </c>
      <c r="AU394" s="11"/>
      <c r="AV394" s="60">
        <f>AW394+AZ394</f>
        <v>1446851883388.1001</v>
      </c>
      <c r="AW394" s="61">
        <f>SUM(AX394:AY394)</f>
        <v>1446851883388.1001</v>
      </c>
      <c r="AX394" s="62">
        <v>1446851883388.1001</v>
      </c>
      <c r="AY394" s="11"/>
      <c r="AZ394" s="61">
        <f>SUM(BA394)</f>
        <v>0</v>
      </c>
      <c r="BA394" s="11"/>
      <c r="BB394" s="63">
        <f>E394-(AI394+AV394)</f>
        <v>1.0498046875E-2</v>
      </c>
    </row>
    <row r="395" spans="1:54" ht="45" x14ac:dyDescent="0.25">
      <c r="A395" s="58" t="s">
        <v>813</v>
      </c>
      <c r="B395" s="58" t="s">
        <v>814</v>
      </c>
      <c r="C395" s="59" t="s">
        <v>1152</v>
      </c>
      <c r="D395" s="59" t="s">
        <v>1199</v>
      </c>
      <c r="E395" s="60">
        <f>F395+O395+R395+Z395+AB395+AG395</f>
        <v>1136549224033.1499</v>
      </c>
      <c r="F395" s="61">
        <f>SUM(G395:N395)</f>
        <v>125349879430.82001</v>
      </c>
      <c r="G395" s="62">
        <v>68624061649.950005</v>
      </c>
      <c r="H395" s="11"/>
      <c r="I395" s="62">
        <v>29097176394.259998</v>
      </c>
      <c r="J395" s="11"/>
      <c r="K395" s="11"/>
      <c r="L395" s="62">
        <v>245779650</v>
      </c>
      <c r="M395" s="62">
        <v>27382861736.610001</v>
      </c>
      <c r="N395" s="11"/>
      <c r="O395" s="61">
        <f>SUM(P395:Q395)</f>
        <v>58014819216.400002</v>
      </c>
      <c r="P395" s="62">
        <v>1036750000</v>
      </c>
      <c r="Q395" s="62">
        <v>56978069216.400002</v>
      </c>
      <c r="R395" s="61">
        <f>SUM(S395:Y395)</f>
        <v>919198578764.16992</v>
      </c>
      <c r="S395" s="62">
        <v>107957705495</v>
      </c>
      <c r="T395" s="62">
        <v>400151894172.48999</v>
      </c>
      <c r="U395" s="62">
        <v>565085902676.33997</v>
      </c>
      <c r="V395" s="62">
        <v>781107547792.66003</v>
      </c>
      <c r="W395" s="62">
        <v>27418411790.689999</v>
      </c>
      <c r="X395" s="62">
        <v>6421334008</v>
      </c>
      <c r="Y395" s="62">
        <v>-968944217171.01001</v>
      </c>
      <c r="Z395" s="61">
        <f>SUM(AA395)</f>
        <v>0</v>
      </c>
      <c r="AA395" s="11"/>
      <c r="AB395" s="61">
        <f>SUM(AC395:AF395)</f>
        <v>33985946621.759998</v>
      </c>
      <c r="AC395" s="62">
        <v>2351695692.8600001</v>
      </c>
      <c r="AD395" s="11"/>
      <c r="AE395" s="62">
        <v>669078015.60000002</v>
      </c>
      <c r="AF395" s="62">
        <v>30965172913.299999</v>
      </c>
      <c r="AG395" s="61">
        <f>SUM(AH395)</f>
        <v>0</v>
      </c>
      <c r="AH395" s="62"/>
      <c r="AI395" s="60">
        <f>AJ395+AQ395+AT395</f>
        <v>28478341306.359997</v>
      </c>
      <c r="AJ395" s="61">
        <f>SUM(AK395:AP395)</f>
        <v>28478341306.359997</v>
      </c>
      <c r="AK395" s="11"/>
      <c r="AL395" s="11"/>
      <c r="AM395" s="11"/>
      <c r="AN395" s="62">
        <v>269072762.67000002</v>
      </c>
      <c r="AO395" s="62">
        <v>28209160233.689999</v>
      </c>
      <c r="AP395" s="62">
        <v>108310</v>
      </c>
      <c r="AQ395" s="61">
        <f>SUM(AR395:AS395)</f>
        <v>0</v>
      </c>
      <c r="AR395" s="11"/>
      <c r="AS395" s="11"/>
      <c r="AT395" s="61">
        <f>SUM(AU395)</f>
        <v>0</v>
      </c>
      <c r="AU395" s="11"/>
      <c r="AV395" s="60">
        <f>AW395+AZ395</f>
        <v>1108070882726.8</v>
      </c>
      <c r="AW395" s="61">
        <f>SUM(AX395:AY395)</f>
        <v>1108070882726.8</v>
      </c>
      <c r="AX395" s="62">
        <v>1108070882726.8</v>
      </c>
      <c r="AY395" s="11"/>
      <c r="AZ395" s="61">
        <f>SUM(BA395)</f>
        <v>0</v>
      </c>
      <c r="BA395" s="11"/>
      <c r="BB395" s="63">
        <f>E395-(AI395+AV395)</f>
        <v>-1.025390625E-2</v>
      </c>
    </row>
    <row r="396" spans="1:54" ht="30" x14ac:dyDescent="0.25">
      <c r="A396" s="58" t="s">
        <v>815</v>
      </c>
      <c r="B396" s="58" t="s">
        <v>816</v>
      </c>
      <c r="C396" s="59" t="s">
        <v>1152</v>
      </c>
      <c r="D396" s="59" t="s">
        <v>1200</v>
      </c>
      <c r="E396" s="60">
        <f>F396+O396+R396+Z396+AB396+AG396</f>
        <v>2351712943538.96</v>
      </c>
      <c r="F396" s="61">
        <f>SUM(G396:N396)</f>
        <v>110025155659.98001</v>
      </c>
      <c r="G396" s="62">
        <v>31786191271.490005</v>
      </c>
      <c r="H396" s="11"/>
      <c r="I396" s="62">
        <v>49404575655.690002</v>
      </c>
      <c r="J396" s="11"/>
      <c r="K396" s="11"/>
      <c r="L396" s="11"/>
      <c r="M396" s="62">
        <v>28834388732.799999</v>
      </c>
      <c r="N396" s="11"/>
      <c r="O396" s="61">
        <f>SUM(P396:Q396)</f>
        <v>90127845609.589996</v>
      </c>
      <c r="P396" s="62">
        <v>326027575</v>
      </c>
      <c r="Q396" s="62">
        <v>89801818034.589996</v>
      </c>
      <c r="R396" s="61">
        <f>SUM(S396:Y396)</f>
        <v>2142831884840.6101</v>
      </c>
      <c r="S396" s="62">
        <v>528001453630.41998</v>
      </c>
      <c r="T396" s="62">
        <v>479212641390.28003</v>
      </c>
      <c r="U396" s="62">
        <v>866505034102.5</v>
      </c>
      <c r="V396" s="62">
        <v>1506213423172.8</v>
      </c>
      <c r="W396" s="62">
        <v>12193082042.5</v>
      </c>
      <c r="X396" s="62">
        <v>19173982734.700001</v>
      </c>
      <c r="Y396" s="62">
        <v>-1268467732232.5901</v>
      </c>
      <c r="Z396" s="61">
        <f>SUM(AA396)</f>
        <v>0</v>
      </c>
      <c r="AA396" s="11"/>
      <c r="AB396" s="61">
        <f>SUM(AC396:AF396)</f>
        <v>8728057428.7799988</v>
      </c>
      <c r="AC396" s="11"/>
      <c r="AD396" s="62">
        <v>1884000000</v>
      </c>
      <c r="AE396" s="62">
        <v>1177011984</v>
      </c>
      <c r="AF396" s="62">
        <v>5667045444.7799997</v>
      </c>
      <c r="AG396" s="61">
        <f>SUM(AH396)</f>
        <v>0</v>
      </c>
      <c r="AH396" s="62"/>
      <c r="AI396" s="60">
        <f>AJ396+AQ396+AT396</f>
        <v>54178430157.059998</v>
      </c>
      <c r="AJ396" s="61">
        <f>SUM(AK396:AP396)</f>
        <v>54178430157.059998</v>
      </c>
      <c r="AK396" s="62">
        <v>178900000</v>
      </c>
      <c r="AL396" s="11"/>
      <c r="AM396" s="11"/>
      <c r="AN396" s="62">
        <v>1121106006.0999999</v>
      </c>
      <c r="AO396" s="62">
        <v>52209285204.519997</v>
      </c>
      <c r="AP396" s="62">
        <v>669138946.44000006</v>
      </c>
      <c r="AQ396" s="61">
        <f>SUM(AR396:AS396)</f>
        <v>0</v>
      </c>
      <c r="AR396" s="11"/>
      <c r="AS396" s="11"/>
      <c r="AT396" s="61">
        <f>SUM(AU396)</f>
        <v>0</v>
      </c>
      <c r="AU396" s="11"/>
      <c r="AV396" s="60">
        <f>AW396+AZ396</f>
        <v>2297534513381.8999</v>
      </c>
      <c r="AW396" s="61">
        <f>SUM(AX396:AY396)</f>
        <v>2297534513381.8999</v>
      </c>
      <c r="AX396" s="62">
        <v>2297534513381.8999</v>
      </c>
      <c r="AY396" s="11"/>
      <c r="AZ396" s="61">
        <f>SUM(BA396)</f>
        <v>0</v>
      </c>
      <c r="BA396" s="11"/>
      <c r="BB396" s="63">
        <f>E396-(AI396+AV396)</f>
        <v>0</v>
      </c>
    </row>
    <row r="397" spans="1:54" ht="45" x14ac:dyDescent="0.25">
      <c r="A397" s="58" t="s">
        <v>817</v>
      </c>
      <c r="B397" s="58" t="s">
        <v>818</v>
      </c>
      <c r="C397" s="59" t="s">
        <v>1150</v>
      </c>
      <c r="D397" s="59" t="s">
        <v>1200</v>
      </c>
      <c r="E397" s="60">
        <f>F397+O397+R397+Z397+AB397+AG397</f>
        <v>6297773657358.7402</v>
      </c>
      <c r="F397" s="61">
        <f>SUM(G397:N397)</f>
        <v>615421207191.13</v>
      </c>
      <c r="G397" s="62">
        <v>312869170309</v>
      </c>
      <c r="H397" s="11"/>
      <c r="I397" s="62">
        <v>258612652232.06006</v>
      </c>
      <c r="J397" s="11"/>
      <c r="K397" s="11"/>
      <c r="L397" s="62">
        <v>495822719</v>
      </c>
      <c r="M397" s="62">
        <v>43443561931.07</v>
      </c>
      <c r="N397" s="11"/>
      <c r="O397" s="61">
        <f>SUM(P397:Q397)</f>
        <v>482792836526.04999</v>
      </c>
      <c r="P397" s="62">
        <v>3500000000</v>
      </c>
      <c r="Q397" s="62">
        <v>479292836526.04999</v>
      </c>
      <c r="R397" s="61">
        <f>SUM(S397:Y397)</f>
        <v>5154840516342.8105</v>
      </c>
      <c r="S397" s="62">
        <v>3415823621669.3999</v>
      </c>
      <c r="T397" s="62">
        <v>711310033567.62</v>
      </c>
      <c r="U397" s="62">
        <v>1089321627556.1</v>
      </c>
      <c r="V397" s="62">
        <v>1347058339850.8999</v>
      </c>
      <c r="W397" s="62">
        <v>62418055645.910004</v>
      </c>
      <c r="X397" s="62">
        <v>73222188252.779999</v>
      </c>
      <c r="Y397" s="62">
        <v>-1544313350199.8999</v>
      </c>
      <c r="Z397" s="61">
        <f>SUM(AA397)</f>
        <v>0</v>
      </c>
      <c r="AA397" s="11"/>
      <c r="AB397" s="61">
        <f>SUM(AC397:AF397)</f>
        <v>44719097298.75</v>
      </c>
      <c r="AC397" s="11"/>
      <c r="AD397" s="62">
        <v>31385542415</v>
      </c>
      <c r="AE397" s="62">
        <v>3561080996.75</v>
      </c>
      <c r="AF397" s="62">
        <v>9772473887</v>
      </c>
      <c r="AG397" s="61">
        <f>SUM(AH397)</f>
        <v>0</v>
      </c>
      <c r="AH397" s="62"/>
      <c r="AI397" s="60">
        <f>AJ397+AQ397+AT397</f>
        <v>25045446208.259998</v>
      </c>
      <c r="AJ397" s="61">
        <f>SUM(AK397:AP397)</f>
        <v>25045446208.259998</v>
      </c>
      <c r="AK397" s="62">
        <v>67115799</v>
      </c>
      <c r="AL397" s="11"/>
      <c r="AM397" s="11"/>
      <c r="AN397" s="62">
        <v>1485734128.3499999</v>
      </c>
      <c r="AO397" s="62">
        <v>23492596280.91</v>
      </c>
      <c r="AP397" s="11"/>
      <c r="AQ397" s="61">
        <f>SUM(AR397:AS397)</f>
        <v>0</v>
      </c>
      <c r="AR397" s="11"/>
      <c r="AS397" s="11"/>
      <c r="AT397" s="61">
        <f>SUM(AU397)</f>
        <v>0</v>
      </c>
      <c r="AU397" s="11"/>
      <c r="AV397" s="60">
        <f>AW397+AZ397</f>
        <v>6196323480708.7998</v>
      </c>
      <c r="AW397" s="61">
        <f>SUM(AX397:AY397)</f>
        <v>6196323480708.7998</v>
      </c>
      <c r="AX397" s="62">
        <v>6196323480708.7998</v>
      </c>
      <c r="AY397" s="11"/>
      <c r="AZ397" s="61">
        <f>SUM(BA397)</f>
        <v>0</v>
      </c>
      <c r="BA397" s="11"/>
      <c r="BB397" s="63">
        <f>E397-(AI397+AV397)</f>
        <v>76404730441.680664</v>
      </c>
    </row>
    <row r="398" spans="1:54" ht="60" x14ac:dyDescent="0.25">
      <c r="A398" s="58" t="s">
        <v>819</v>
      </c>
      <c r="B398" s="58" t="s">
        <v>1179</v>
      </c>
      <c r="C398" s="59" t="s">
        <v>1152</v>
      </c>
      <c r="D398" s="59" t="s">
        <v>1199</v>
      </c>
      <c r="E398" s="60">
        <f>F398+O398+R398+Z398+AB398+AG398</f>
        <v>12850748979302.961</v>
      </c>
      <c r="F398" s="61">
        <f>SUM(G398:N398)</f>
        <v>230151085416.25201</v>
      </c>
      <c r="G398" s="62">
        <v>121800821550.70201</v>
      </c>
      <c r="H398" s="11"/>
      <c r="I398" s="62">
        <v>25866115683.359997</v>
      </c>
      <c r="J398" s="11"/>
      <c r="K398" s="11"/>
      <c r="L398" s="62">
        <v>178433500</v>
      </c>
      <c r="M398" s="62">
        <v>82305714682.190002</v>
      </c>
      <c r="N398" s="11"/>
      <c r="O398" s="61">
        <f>SUM(P398:Q398)</f>
        <v>869920615999.83997</v>
      </c>
      <c r="P398" s="62">
        <v>3308162258.4899998</v>
      </c>
      <c r="Q398" s="62">
        <v>866612453741.34998</v>
      </c>
      <c r="R398" s="61">
        <f>SUM(S398:Y398)</f>
        <v>11592181484690.85</v>
      </c>
      <c r="S398" s="62">
        <v>5909088552967.54</v>
      </c>
      <c r="T398" s="62">
        <v>1965861435478.8799</v>
      </c>
      <c r="U398" s="62">
        <v>2722935924145.8101</v>
      </c>
      <c r="V398" s="62">
        <v>4727271860969.0098</v>
      </c>
      <c r="W398" s="62">
        <v>141266771208.26999</v>
      </c>
      <c r="X398" s="62">
        <v>144559631767</v>
      </c>
      <c r="Y398" s="62">
        <v>-4018802691845.6602</v>
      </c>
      <c r="Z398" s="61">
        <f>SUM(AA398)</f>
        <v>0</v>
      </c>
      <c r="AA398" s="11"/>
      <c r="AB398" s="61">
        <f>SUM(AC398:AF398)</f>
        <v>158495793196.01999</v>
      </c>
      <c r="AC398" s="11"/>
      <c r="AD398" s="62">
        <v>121077954720</v>
      </c>
      <c r="AE398" s="62">
        <v>1985426585</v>
      </c>
      <c r="AF398" s="62">
        <v>35432411891.019997</v>
      </c>
      <c r="AG398" s="61">
        <f>SUM(AH398)</f>
        <v>0</v>
      </c>
      <c r="AH398" s="62"/>
      <c r="AI398" s="60">
        <f>AJ398+AQ398+AT398</f>
        <v>280780319501.57001</v>
      </c>
      <c r="AJ398" s="61">
        <f>SUM(AK398:AP398)</f>
        <v>280780319501.57001</v>
      </c>
      <c r="AK398" s="62">
        <v>1984759971.5699999</v>
      </c>
      <c r="AL398" s="11"/>
      <c r="AM398" s="11"/>
      <c r="AN398" s="62">
        <v>737233850</v>
      </c>
      <c r="AO398" s="62">
        <v>52206233679</v>
      </c>
      <c r="AP398" s="62">
        <v>225852092001</v>
      </c>
      <c r="AQ398" s="61">
        <f>SUM(AR398:AS398)</f>
        <v>0</v>
      </c>
      <c r="AR398" s="11"/>
      <c r="AS398" s="11"/>
      <c r="AT398" s="61">
        <f>SUM(AU398)</f>
        <v>0</v>
      </c>
      <c r="AU398" s="11"/>
      <c r="AV398" s="60">
        <f>AW398+AZ398</f>
        <v>12569968659801.381</v>
      </c>
      <c r="AW398" s="61">
        <f>SUM(AX398:AY398)</f>
        <v>12569968659801.381</v>
      </c>
      <c r="AX398" s="62">
        <v>12569968659801.381</v>
      </c>
      <c r="AY398" s="11"/>
      <c r="AZ398" s="61">
        <f>SUM(BA398)</f>
        <v>0</v>
      </c>
      <c r="BA398" s="11"/>
      <c r="BB398" s="63">
        <f>E398-(AI398+AV398)</f>
        <v>0</v>
      </c>
    </row>
    <row r="399" spans="1:54" ht="30" x14ac:dyDescent="0.25">
      <c r="A399" s="58" t="s">
        <v>820</v>
      </c>
      <c r="B399" s="58" t="s">
        <v>821</v>
      </c>
      <c r="C399" s="59" t="s">
        <v>1152</v>
      </c>
      <c r="D399" s="59" t="s">
        <v>1199</v>
      </c>
      <c r="E399" s="60">
        <f>F399+O399+R399+Z399+AB399+AG399</f>
        <v>2705033573837.5396</v>
      </c>
      <c r="F399" s="61">
        <f>SUM(G399:N399)</f>
        <v>80041053081.093002</v>
      </c>
      <c r="G399" s="62">
        <v>39134581379.158005</v>
      </c>
      <c r="H399" s="11"/>
      <c r="I399" s="62">
        <v>21279064124.935001</v>
      </c>
      <c r="J399" s="11"/>
      <c r="K399" s="11"/>
      <c r="L399" s="62">
        <v>993448582</v>
      </c>
      <c r="M399" s="62">
        <v>18633958995</v>
      </c>
      <c r="N399" s="11"/>
      <c r="O399" s="61">
        <f>SUM(P399:Q399)</f>
        <v>89635402501.541687</v>
      </c>
      <c r="P399" s="62">
        <v>576625013.4000001</v>
      </c>
      <c r="Q399" s="62">
        <v>89058777488.141693</v>
      </c>
      <c r="R399" s="61">
        <f>SUM(S399:Y399)</f>
        <v>2511600524602.8159</v>
      </c>
      <c r="S399" s="62">
        <v>519355861219.66998</v>
      </c>
      <c r="T399" s="62">
        <v>490005287251.49402</v>
      </c>
      <c r="U399" s="62">
        <v>1302167767594.876</v>
      </c>
      <c r="V399" s="62">
        <v>1403541923488.47</v>
      </c>
      <c r="W399" s="62">
        <v>69308260155.029999</v>
      </c>
      <c r="X399" s="62">
        <v>57962465269.996002</v>
      </c>
      <c r="Y399" s="62">
        <v>-1330741040376.7197</v>
      </c>
      <c r="Z399" s="61">
        <f>SUM(AA399)</f>
        <v>0</v>
      </c>
      <c r="AA399" s="11"/>
      <c r="AB399" s="61">
        <f>SUM(AC399:AF399)</f>
        <v>23756593652.088699</v>
      </c>
      <c r="AC399" s="62">
        <v>476977586.43000001</v>
      </c>
      <c r="AD399" s="11"/>
      <c r="AE399" s="62">
        <v>158311666.66999999</v>
      </c>
      <c r="AF399" s="62">
        <v>23121304398.988701</v>
      </c>
      <c r="AG399" s="61">
        <f>SUM(AH399)</f>
        <v>0</v>
      </c>
      <c r="AH399" s="62"/>
      <c r="AI399" s="60">
        <f>AJ399+AQ399+AT399</f>
        <v>1577830489</v>
      </c>
      <c r="AJ399" s="61">
        <f>SUM(AK399:AP399)</f>
        <v>1577830489</v>
      </c>
      <c r="AK399" s="62">
        <v>213005847</v>
      </c>
      <c r="AL399" s="11"/>
      <c r="AM399" s="11"/>
      <c r="AN399" s="11"/>
      <c r="AO399" s="62">
        <v>684990762</v>
      </c>
      <c r="AP399" s="62">
        <v>679833880</v>
      </c>
      <c r="AQ399" s="61">
        <f>SUM(AR399:AS399)</f>
        <v>0</v>
      </c>
      <c r="AR399" s="11"/>
      <c r="AS399" s="11"/>
      <c r="AT399" s="61">
        <f>SUM(AU399)</f>
        <v>0</v>
      </c>
      <c r="AU399" s="11"/>
      <c r="AV399" s="60">
        <f>AW399+AZ399</f>
        <v>2703455743348.5444</v>
      </c>
      <c r="AW399" s="61">
        <f>SUM(AX399:AY399)</f>
        <v>2703455743348.5444</v>
      </c>
      <c r="AX399" s="62">
        <v>2703455743348.5444</v>
      </c>
      <c r="AY399" s="11"/>
      <c r="AZ399" s="61">
        <f>SUM(BA399)</f>
        <v>0</v>
      </c>
      <c r="BA399" s="11"/>
      <c r="BB399" s="63">
        <f>E399-(AI399+AV399)</f>
        <v>-4.8828125E-3</v>
      </c>
    </row>
    <row r="400" spans="1:54" ht="30" x14ac:dyDescent="0.25">
      <c r="A400" s="58" t="s">
        <v>822</v>
      </c>
      <c r="B400" s="58" t="s">
        <v>823</v>
      </c>
      <c r="C400" s="59" t="s">
        <v>1152</v>
      </c>
      <c r="D400" s="59" t="s">
        <v>1200</v>
      </c>
      <c r="E400" s="60">
        <f>F400+O400+R400+Z400+AB400+AG400</f>
        <v>1726555272702.3203</v>
      </c>
      <c r="F400" s="61">
        <f>SUM(G400:N400)</f>
        <v>108774610478.29999</v>
      </c>
      <c r="G400" s="62">
        <v>52379068938.239998</v>
      </c>
      <c r="H400" s="11"/>
      <c r="I400" s="62">
        <v>30527300885.75</v>
      </c>
      <c r="J400" s="11"/>
      <c r="K400" s="11"/>
      <c r="L400" s="11"/>
      <c r="M400" s="62">
        <v>25868240654.310001</v>
      </c>
      <c r="N400" s="11"/>
      <c r="O400" s="61">
        <f>SUM(P400:Q400)</f>
        <v>109109149266.84</v>
      </c>
      <c r="P400" s="11"/>
      <c r="Q400" s="62">
        <v>109109149266.84</v>
      </c>
      <c r="R400" s="61">
        <f>SUM(S400:Y400)</f>
        <v>1494130772929.1304</v>
      </c>
      <c r="S400" s="62">
        <v>83293111664</v>
      </c>
      <c r="T400" s="62">
        <v>303237979209.07001</v>
      </c>
      <c r="U400" s="62">
        <v>692683785204.92004</v>
      </c>
      <c r="V400" s="62">
        <v>1096807775407</v>
      </c>
      <c r="W400" s="62">
        <v>32274111061</v>
      </c>
      <c r="X400" s="62">
        <v>8199136543.21</v>
      </c>
      <c r="Y400" s="62">
        <v>-722365126160.06995</v>
      </c>
      <c r="Z400" s="61">
        <f>SUM(AA400)</f>
        <v>0</v>
      </c>
      <c r="AA400" s="11"/>
      <c r="AB400" s="61">
        <f>SUM(AC400:AF400)</f>
        <v>14540740028.049999</v>
      </c>
      <c r="AC400" s="11"/>
      <c r="AD400" s="62">
        <v>177495912.33000001</v>
      </c>
      <c r="AE400" s="62">
        <v>475941177.92000002</v>
      </c>
      <c r="AF400" s="62">
        <v>13887302937.799999</v>
      </c>
      <c r="AG400" s="61">
        <f>SUM(AH400)</f>
        <v>0</v>
      </c>
      <c r="AH400" s="62"/>
      <c r="AI400" s="60">
        <f>AJ400+AQ400+AT400</f>
        <v>15082881468.449999</v>
      </c>
      <c r="AJ400" s="61">
        <f>SUM(AK400:AP400)</f>
        <v>15082881468.449999</v>
      </c>
      <c r="AK400" s="62">
        <v>20173522</v>
      </c>
      <c r="AL400" s="11"/>
      <c r="AM400" s="11"/>
      <c r="AN400" s="62">
        <v>292745552.24000001</v>
      </c>
      <c r="AO400" s="11"/>
      <c r="AP400" s="62">
        <v>14769962394.209999</v>
      </c>
      <c r="AQ400" s="61">
        <f>SUM(AR400:AS400)</f>
        <v>0</v>
      </c>
      <c r="AR400" s="11"/>
      <c r="AS400" s="11"/>
      <c r="AT400" s="61">
        <f>SUM(AU400)</f>
        <v>0</v>
      </c>
      <c r="AU400" s="11"/>
      <c r="AV400" s="60">
        <f>AW400+AZ400</f>
        <v>1711472391233.8699</v>
      </c>
      <c r="AW400" s="61">
        <f>SUM(AX400:AY400)</f>
        <v>1711472391233.8699</v>
      </c>
      <c r="AX400" s="62">
        <v>1711472391233.8699</v>
      </c>
      <c r="AY400" s="11"/>
      <c r="AZ400" s="61">
        <f>SUM(BA400)</f>
        <v>0</v>
      </c>
      <c r="BA400" s="11"/>
      <c r="BB400" s="63">
        <f>E400-(AI400+AV400)</f>
        <v>0</v>
      </c>
    </row>
    <row r="401" spans="1:54" ht="45" x14ac:dyDescent="0.25">
      <c r="A401" s="58" t="s">
        <v>824</v>
      </c>
      <c r="B401" s="58" t="s">
        <v>825</v>
      </c>
      <c r="C401" s="59" t="s">
        <v>1152</v>
      </c>
      <c r="D401" s="59" t="s">
        <v>1199</v>
      </c>
      <c r="E401" s="60">
        <f>F401+O401+R401+Z401+AB401+AG401</f>
        <v>2856156216840.9839</v>
      </c>
      <c r="F401" s="61">
        <f>SUM(G401:N401)</f>
        <v>81580148227.479996</v>
      </c>
      <c r="G401" s="62">
        <v>11159869865.209999</v>
      </c>
      <c r="H401" s="11"/>
      <c r="I401" s="62">
        <v>53715690214.419998</v>
      </c>
      <c r="J401" s="11"/>
      <c r="K401" s="11"/>
      <c r="L401" s="11"/>
      <c r="M401" s="62">
        <v>16704588147.85</v>
      </c>
      <c r="N401" s="11"/>
      <c r="O401" s="61">
        <f>SUM(P401:Q401)</f>
        <v>330093650748.51996</v>
      </c>
      <c r="P401" s="62">
        <v>2920347511.5500002</v>
      </c>
      <c r="Q401" s="62">
        <v>327173303236.96997</v>
      </c>
      <c r="R401" s="61">
        <f>SUM(S401:Y401)</f>
        <v>2389344338039.0938</v>
      </c>
      <c r="S401" s="62">
        <v>378508270320.90002</v>
      </c>
      <c r="T401" s="62">
        <v>626216171587.42004</v>
      </c>
      <c r="U401" s="62">
        <v>1126552892163.9099</v>
      </c>
      <c r="V401" s="62">
        <v>1303616966001.584</v>
      </c>
      <c r="W401" s="62">
        <v>73081033576.470001</v>
      </c>
      <c r="X401" s="62">
        <v>28036877330.529999</v>
      </c>
      <c r="Y401" s="62">
        <v>-1146667872941.72</v>
      </c>
      <c r="Z401" s="61">
        <f>SUM(AA401)</f>
        <v>0</v>
      </c>
      <c r="AA401" s="11"/>
      <c r="AB401" s="61">
        <f>SUM(AC401:AF401)</f>
        <v>55138079825.889999</v>
      </c>
      <c r="AC401" s="11"/>
      <c r="AD401" s="62">
        <v>3714704000</v>
      </c>
      <c r="AE401" s="11"/>
      <c r="AF401" s="62">
        <v>51423375825.889999</v>
      </c>
      <c r="AG401" s="61">
        <f>SUM(AH401)</f>
        <v>0</v>
      </c>
      <c r="AH401" s="62"/>
      <c r="AI401" s="60">
        <f>AJ401+AQ401+AT401</f>
        <v>143843949198.53</v>
      </c>
      <c r="AJ401" s="61">
        <f>SUM(AK401:AP401)</f>
        <v>43573716862.530006</v>
      </c>
      <c r="AK401" s="62">
        <v>628533779</v>
      </c>
      <c r="AL401" s="11"/>
      <c r="AM401" s="11"/>
      <c r="AN401" s="62">
        <v>1207379144.3</v>
      </c>
      <c r="AO401" s="62">
        <v>36404946539.230003</v>
      </c>
      <c r="AP401" s="62">
        <v>5332857400</v>
      </c>
      <c r="AQ401" s="61">
        <f>SUM(AR401:AS401)</f>
        <v>100270232336</v>
      </c>
      <c r="AR401" s="62">
        <v>100270232336</v>
      </c>
      <c r="AS401" s="11"/>
      <c r="AT401" s="61">
        <f>SUM(AU401)</f>
        <v>0</v>
      </c>
      <c r="AU401" s="11"/>
      <c r="AV401" s="60">
        <f>AW401+AZ401</f>
        <v>2712312267642.4541</v>
      </c>
      <c r="AW401" s="61">
        <f>SUM(AX401:AY401)</f>
        <v>2712312267642.4541</v>
      </c>
      <c r="AX401" s="62">
        <v>2712312267642.4541</v>
      </c>
      <c r="AY401" s="11"/>
      <c r="AZ401" s="61">
        <f>SUM(BA401)</f>
        <v>0</v>
      </c>
      <c r="BA401" s="11"/>
      <c r="BB401" s="63">
        <f>E401-(AI401+AV401)</f>
        <v>0</v>
      </c>
    </row>
    <row r="402" spans="1:54" ht="45" x14ac:dyDescent="0.25">
      <c r="A402" s="58" t="s">
        <v>826</v>
      </c>
      <c r="B402" s="58" t="s">
        <v>827</v>
      </c>
      <c r="C402" s="59" t="s">
        <v>1152</v>
      </c>
      <c r="D402" s="59" t="s">
        <v>1199</v>
      </c>
      <c r="E402" s="60">
        <f>F402+O402+R402+Z402+AB402+AG402</f>
        <v>3227366941408.6006</v>
      </c>
      <c r="F402" s="61">
        <f>SUM(G402:N402)</f>
        <v>153685729072.42999</v>
      </c>
      <c r="G402" s="62">
        <v>58881878624.32</v>
      </c>
      <c r="H402" s="11"/>
      <c r="I402" s="62">
        <v>68157046679.82</v>
      </c>
      <c r="J402" s="11"/>
      <c r="K402" s="11"/>
      <c r="L402" s="62">
        <v>181844042.66999999</v>
      </c>
      <c r="M402" s="62">
        <v>26464959725.619999</v>
      </c>
      <c r="N402" s="11"/>
      <c r="O402" s="61">
        <f>SUM(P402:Q402)</f>
        <v>149906700376.35001</v>
      </c>
      <c r="P402" s="11"/>
      <c r="Q402" s="62">
        <v>149906700376.35001</v>
      </c>
      <c r="R402" s="61">
        <f>SUM(S402:Y402)</f>
        <v>2877776085909.5605</v>
      </c>
      <c r="S402" s="62">
        <v>491576845292</v>
      </c>
      <c r="T402" s="62">
        <v>527539125428.63</v>
      </c>
      <c r="U402" s="62">
        <v>1374001961254.7</v>
      </c>
      <c r="V402" s="62">
        <v>1977215416135.2</v>
      </c>
      <c r="W402" s="62">
        <v>100994234396.23</v>
      </c>
      <c r="X402" s="62">
        <v>3067492000</v>
      </c>
      <c r="Y402" s="62">
        <v>-1596618988597.2</v>
      </c>
      <c r="Z402" s="61">
        <f>SUM(AA402)</f>
        <v>0</v>
      </c>
      <c r="AA402" s="11"/>
      <c r="AB402" s="61">
        <f>SUM(AC402:AF402)</f>
        <v>45998426050.260002</v>
      </c>
      <c r="AC402" s="62">
        <v>1393567851.47</v>
      </c>
      <c r="AD402" s="62">
        <v>27987431135.330002</v>
      </c>
      <c r="AE402" s="11"/>
      <c r="AF402" s="62">
        <v>16617427063.459999</v>
      </c>
      <c r="AG402" s="61">
        <f>SUM(AH402)</f>
        <v>0</v>
      </c>
      <c r="AH402" s="62"/>
      <c r="AI402" s="60">
        <f>AJ402+AQ402+AT402</f>
        <v>85679983584.220001</v>
      </c>
      <c r="AJ402" s="61">
        <f>SUM(AK402:AP402)</f>
        <v>45877477110.220001</v>
      </c>
      <c r="AK402" s="62">
        <v>1190207641.1300001</v>
      </c>
      <c r="AL402" s="62">
        <v>66370680</v>
      </c>
      <c r="AM402" s="62">
        <v>19901253248</v>
      </c>
      <c r="AN402" s="62">
        <v>1826513060.5699999</v>
      </c>
      <c r="AO402" s="62">
        <v>22892925162.189999</v>
      </c>
      <c r="AP402" s="62">
        <v>207318.33</v>
      </c>
      <c r="AQ402" s="61">
        <f>SUM(AR402:AS402)</f>
        <v>39802506474</v>
      </c>
      <c r="AR402" s="11"/>
      <c r="AS402" s="62">
        <v>39802506474</v>
      </c>
      <c r="AT402" s="61">
        <f>SUM(AU402)</f>
        <v>0</v>
      </c>
      <c r="AU402" s="62"/>
      <c r="AV402" s="60">
        <f>AW402+AZ402</f>
        <v>3141686957824.5</v>
      </c>
      <c r="AW402" s="61">
        <f>SUM(AX402:AY402)</f>
        <v>3141686957824.5</v>
      </c>
      <c r="AX402" s="62">
        <v>3141686957824.5</v>
      </c>
      <c r="AY402" s="11"/>
      <c r="AZ402" s="61">
        <f>SUM(BA402)</f>
        <v>0</v>
      </c>
      <c r="BA402" s="11"/>
      <c r="BB402" s="63">
        <f>E402-(AI402+AV402)</f>
        <v>-0.11962890625</v>
      </c>
    </row>
    <row r="403" spans="1:54" ht="45" x14ac:dyDescent="0.25">
      <c r="A403" s="58" t="s">
        <v>828</v>
      </c>
      <c r="B403" s="58" t="s">
        <v>829</v>
      </c>
      <c r="C403" s="59" t="s">
        <v>1152</v>
      </c>
      <c r="D403" s="59" t="s">
        <v>1199</v>
      </c>
      <c r="E403" s="60">
        <f>F403+O403+R403+Z403+AB403+AG403</f>
        <v>3689897350709.2207</v>
      </c>
      <c r="F403" s="61">
        <f>SUM(G403:N403)</f>
        <v>87426969845.869995</v>
      </c>
      <c r="G403" s="62">
        <v>25234690582.619999</v>
      </c>
      <c r="H403" s="11"/>
      <c r="I403" s="62">
        <v>39975611036.470001</v>
      </c>
      <c r="J403" s="11"/>
      <c r="K403" s="11"/>
      <c r="L403" s="11"/>
      <c r="M403" s="62">
        <v>22216668226.779999</v>
      </c>
      <c r="N403" s="11"/>
      <c r="O403" s="61">
        <f>SUM(P403:Q403)</f>
        <v>273259536894.54001</v>
      </c>
      <c r="P403" s="62">
        <v>273259536894.54001</v>
      </c>
      <c r="Q403" s="11"/>
      <c r="R403" s="61">
        <f>SUM(S403:Y403)</f>
        <v>3239637113851.4604</v>
      </c>
      <c r="S403" s="62">
        <v>413004656449</v>
      </c>
      <c r="T403" s="62">
        <v>669666429532.35999</v>
      </c>
      <c r="U403" s="62">
        <v>1564541116005.8</v>
      </c>
      <c r="V403" s="62">
        <v>2003896116125.2</v>
      </c>
      <c r="W403" s="62">
        <v>91884095895.820007</v>
      </c>
      <c r="X403" s="62">
        <v>3821585785.1799998</v>
      </c>
      <c r="Y403" s="62">
        <v>-1507176885941.8999</v>
      </c>
      <c r="Z403" s="61">
        <f>SUM(AA403)</f>
        <v>0</v>
      </c>
      <c r="AA403" s="11"/>
      <c r="AB403" s="61">
        <f>SUM(AC403:AF403)</f>
        <v>89573730117.350006</v>
      </c>
      <c r="AC403" s="62">
        <v>12467943602.35</v>
      </c>
      <c r="AD403" s="62">
        <v>527100000</v>
      </c>
      <c r="AE403" s="11"/>
      <c r="AF403" s="62">
        <v>76578686515</v>
      </c>
      <c r="AG403" s="61">
        <f>SUM(AH403)</f>
        <v>0</v>
      </c>
      <c r="AH403" s="62"/>
      <c r="AI403" s="60">
        <f>AJ403+AQ403+AT403</f>
        <v>199381687317.38</v>
      </c>
      <c r="AJ403" s="61">
        <f>SUM(AK403:AP403)</f>
        <v>194486085194.38</v>
      </c>
      <c r="AK403" s="62">
        <v>170601169699.03</v>
      </c>
      <c r="AL403" s="11"/>
      <c r="AM403" s="62">
        <v>9000000000</v>
      </c>
      <c r="AN403" s="62">
        <v>2774852939.3499999</v>
      </c>
      <c r="AO403" s="62">
        <v>12110062556</v>
      </c>
      <c r="AP403" s="11"/>
      <c r="AQ403" s="61">
        <f>SUM(AR403:AS403)</f>
        <v>4895602123</v>
      </c>
      <c r="AR403" s="11"/>
      <c r="AS403" s="62">
        <v>4895602123</v>
      </c>
      <c r="AT403" s="61">
        <f>SUM(AU403)</f>
        <v>0</v>
      </c>
      <c r="AU403" s="62"/>
      <c r="AV403" s="60">
        <f>AW403+AZ403</f>
        <v>3490515663392.3999</v>
      </c>
      <c r="AW403" s="61">
        <f>SUM(AX403:AY403)</f>
        <v>3490515663392.3999</v>
      </c>
      <c r="AX403" s="62">
        <v>3490515663392.3999</v>
      </c>
      <c r="AY403" s="11"/>
      <c r="AZ403" s="61">
        <f>SUM(BA403)</f>
        <v>0</v>
      </c>
      <c r="BA403" s="11"/>
      <c r="BB403" s="63">
        <f>E403-(AI403+AV403)</f>
        <v>-0.55908203125</v>
      </c>
    </row>
    <row r="404" spans="1:54" ht="45" x14ac:dyDescent="0.25">
      <c r="A404" s="58" t="s">
        <v>830</v>
      </c>
      <c r="B404" s="58" t="s">
        <v>831</v>
      </c>
      <c r="C404" s="59" t="s">
        <v>1152</v>
      </c>
      <c r="D404" s="59" t="s">
        <v>1199</v>
      </c>
      <c r="E404" s="60">
        <f>F404+O404+R404+Z404+AB404+AG404</f>
        <v>3299477465053.0908</v>
      </c>
      <c r="F404" s="61">
        <f>SUM(G404:N404)</f>
        <v>107524706954.491</v>
      </c>
      <c r="G404" s="62">
        <v>55550488976.931007</v>
      </c>
      <c r="H404" s="11"/>
      <c r="I404" s="62">
        <v>33285222149.630001</v>
      </c>
      <c r="J404" s="11"/>
      <c r="K404" s="11"/>
      <c r="L404" s="62">
        <v>144748311.12</v>
      </c>
      <c r="M404" s="62">
        <v>18544247516.810001</v>
      </c>
      <c r="N404" s="11"/>
      <c r="O404" s="61">
        <f>SUM(P404:Q404)</f>
        <v>118431276021.27</v>
      </c>
      <c r="P404" s="11"/>
      <c r="Q404" s="62">
        <v>118431276021.27</v>
      </c>
      <c r="R404" s="61">
        <f>SUM(S404:Y404)</f>
        <v>3000582750758.0303</v>
      </c>
      <c r="S404" s="62">
        <v>707808915577.92004</v>
      </c>
      <c r="T404" s="62">
        <v>512615677550.32001</v>
      </c>
      <c r="U404" s="62">
        <v>1139198330917.1101</v>
      </c>
      <c r="V404" s="62">
        <v>1763084225073.52</v>
      </c>
      <c r="W404" s="62">
        <v>73520156992</v>
      </c>
      <c r="X404" s="62">
        <v>57233391263.669998</v>
      </c>
      <c r="Y404" s="62">
        <v>-1252877946616.51</v>
      </c>
      <c r="Z404" s="61">
        <f>SUM(AA404)</f>
        <v>0</v>
      </c>
      <c r="AA404" s="11"/>
      <c r="AB404" s="61">
        <f>SUM(AC404:AF404)</f>
        <v>72938731319.300003</v>
      </c>
      <c r="AC404" s="11"/>
      <c r="AD404" s="11"/>
      <c r="AE404" s="62">
        <v>382013045.82999998</v>
      </c>
      <c r="AF404" s="62">
        <v>72556718273.470001</v>
      </c>
      <c r="AG404" s="61">
        <f>SUM(AH404)</f>
        <v>0</v>
      </c>
      <c r="AH404" s="62"/>
      <c r="AI404" s="60">
        <f>AJ404+AQ404+AT404</f>
        <v>25288807047.82</v>
      </c>
      <c r="AJ404" s="61">
        <f>SUM(AK404:AP404)</f>
        <v>25288807047.82</v>
      </c>
      <c r="AK404" s="11"/>
      <c r="AL404" s="11"/>
      <c r="AM404" s="11"/>
      <c r="AN404" s="62">
        <v>426497432.81999999</v>
      </c>
      <c r="AO404" s="62">
        <v>4023016692</v>
      </c>
      <c r="AP404" s="62">
        <v>20839292923</v>
      </c>
      <c r="AQ404" s="61">
        <f>SUM(AR404:AS404)</f>
        <v>0</v>
      </c>
      <c r="AR404" s="11"/>
      <c r="AS404" s="11"/>
      <c r="AT404" s="61">
        <f>SUM(AU404)</f>
        <v>0</v>
      </c>
      <c r="AU404" s="11"/>
      <c r="AV404" s="60">
        <f>AW404+AZ404</f>
        <v>3274188658005.271</v>
      </c>
      <c r="AW404" s="61">
        <f>SUM(AX404:AY404)</f>
        <v>3274188658005.271</v>
      </c>
      <c r="AX404" s="62">
        <v>3274188658005.271</v>
      </c>
      <c r="AY404" s="11"/>
      <c r="AZ404" s="61">
        <f>SUM(BA404)</f>
        <v>0</v>
      </c>
      <c r="BA404" s="11"/>
      <c r="BB404" s="63">
        <f>E404-(AI404+AV404)</f>
        <v>0</v>
      </c>
    </row>
    <row r="405" spans="1:54" ht="30" x14ac:dyDescent="0.25">
      <c r="A405" s="58" t="s">
        <v>832</v>
      </c>
      <c r="B405" s="58" t="s">
        <v>833</v>
      </c>
      <c r="C405" s="59" t="s">
        <v>1150</v>
      </c>
      <c r="D405" s="59" t="s">
        <v>1199</v>
      </c>
      <c r="E405" s="60">
        <f>F405+O405+R405+Z405+AB405+AG405</f>
        <v>3386603850080.1196</v>
      </c>
      <c r="F405" s="61">
        <f>SUM(G405:N405)</f>
        <v>152782054001.01199</v>
      </c>
      <c r="G405" s="62">
        <v>43824818655.271996</v>
      </c>
      <c r="H405" s="11"/>
      <c r="I405" s="62">
        <v>92096271605</v>
      </c>
      <c r="J405" s="11"/>
      <c r="K405" s="62">
        <v>-338491993</v>
      </c>
      <c r="L405" s="62">
        <v>104900000</v>
      </c>
      <c r="M405" s="62">
        <v>17094555733.74</v>
      </c>
      <c r="N405" s="11"/>
      <c r="O405" s="61">
        <f>SUM(P405:Q405)</f>
        <v>249964889318.91</v>
      </c>
      <c r="P405" s="62">
        <v>338491993</v>
      </c>
      <c r="Q405" s="62">
        <v>249626397325.91</v>
      </c>
      <c r="R405" s="61">
        <f>SUM(S405:Y405)</f>
        <v>2679771989929.0576</v>
      </c>
      <c r="S405" s="62">
        <v>1050034844291</v>
      </c>
      <c r="T405" s="62">
        <v>731955305403.79004</v>
      </c>
      <c r="U405" s="62">
        <v>1034447614624.999</v>
      </c>
      <c r="V405" s="62">
        <v>1015430292534.969</v>
      </c>
      <c r="W405" s="62">
        <v>9468616543.75</v>
      </c>
      <c r="X405" s="62">
        <v>21819547086.689999</v>
      </c>
      <c r="Y405" s="62">
        <v>-1183384230556.1399</v>
      </c>
      <c r="Z405" s="61">
        <f>SUM(AA405)</f>
        <v>0</v>
      </c>
      <c r="AA405" s="11"/>
      <c r="AB405" s="61">
        <f>SUM(AC405:AF405)</f>
        <v>304084916831.14001</v>
      </c>
      <c r="AC405" s="62">
        <v>7932570</v>
      </c>
      <c r="AD405" s="62">
        <v>231128730000</v>
      </c>
      <c r="AE405" s="62">
        <v>2283949264</v>
      </c>
      <c r="AF405" s="62">
        <v>70664304997.139999</v>
      </c>
      <c r="AG405" s="61">
        <f>SUM(AH405)</f>
        <v>0</v>
      </c>
      <c r="AH405" s="62"/>
      <c r="AI405" s="60">
        <f>AJ405+AQ405+AT405</f>
        <v>69423839722.5</v>
      </c>
      <c r="AJ405" s="61">
        <f>SUM(AK405:AP405)</f>
        <v>69383839722.5</v>
      </c>
      <c r="AK405" s="62">
        <v>1551030151.5</v>
      </c>
      <c r="AL405" s="11"/>
      <c r="AM405" s="11"/>
      <c r="AN405" s="11"/>
      <c r="AO405" s="62">
        <v>65058361463</v>
      </c>
      <c r="AP405" s="62">
        <v>2774448108</v>
      </c>
      <c r="AQ405" s="61">
        <f>SUM(AR405:AS405)</f>
        <v>40000000</v>
      </c>
      <c r="AR405" s="11"/>
      <c r="AS405" s="62">
        <v>40000000</v>
      </c>
      <c r="AT405" s="61">
        <f>SUM(AU405)</f>
        <v>0</v>
      </c>
      <c r="AU405" s="62"/>
      <c r="AV405" s="60">
        <f>AW405+AZ405</f>
        <v>3317180010357.6201</v>
      </c>
      <c r="AW405" s="61">
        <f>SUM(AX405:AY405)</f>
        <v>3317180010357.6201</v>
      </c>
      <c r="AX405" s="62">
        <v>3317180010357.6201</v>
      </c>
      <c r="AY405" s="11"/>
      <c r="AZ405" s="61">
        <f>SUM(BA405)</f>
        <v>0</v>
      </c>
      <c r="BA405" s="11"/>
      <c r="BB405" s="63">
        <f>E405-(AI405+AV405)</f>
        <v>0</v>
      </c>
    </row>
    <row r="406" spans="1:54" ht="30" x14ac:dyDescent="0.25">
      <c r="A406" s="58" t="s">
        <v>834</v>
      </c>
      <c r="B406" s="58" t="s">
        <v>835</v>
      </c>
      <c r="C406" s="59" t="s">
        <v>1152</v>
      </c>
      <c r="D406" s="59" t="s">
        <v>1199</v>
      </c>
      <c r="E406" s="60">
        <f>F406+O406+R406+Z406+AB406+AG406</f>
        <v>1922503673289.1997</v>
      </c>
      <c r="F406" s="61">
        <f>SUM(G406:N406)</f>
        <v>47918992098.333099</v>
      </c>
      <c r="G406" s="62">
        <v>11186300990.053101</v>
      </c>
      <c r="H406" s="11"/>
      <c r="I406" s="62">
        <v>18653420208.089996</v>
      </c>
      <c r="J406" s="11"/>
      <c r="K406" s="11"/>
      <c r="L406" s="62">
        <v>381153304.44999999</v>
      </c>
      <c r="M406" s="62">
        <v>17698117595.740002</v>
      </c>
      <c r="N406" s="11"/>
      <c r="O406" s="61">
        <f>SUM(P406:Q406)</f>
        <v>13412370394</v>
      </c>
      <c r="P406" s="11"/>
      <c r="Q406" s="62">
        <v>13412370394</v>
      </c>
      <c r="R406" s="61">
        <f>SUM(S406:Y406)</f>
        <v>1841488709197.0466</v>
      </c>
      <c r="S406" s="62">
        <v>542813686849</v>
      </c>
      <c r="T406" s="62">
        <v>266321791632.73999</v>
      </c>
      <c r="U406" s="62">
        <v>576481970544.43994</v>
      </c>
      <c r="V406" s="62">
        <v>1128750005178.8079</v>
      </c>
      <c r="W406" s="62">
        <v>76900049609.798996</v>
      </c>
      <c r="X406" s="62">
        <v>3412148409.46</v>
      </c>
      <c r="Y406" s="62">
        <v>-753190943027.19995</v>
      </c>
      <c r="Z406" s="61">
        <f>SUM(AA406)</f>
        <v>0</v>
      </c>
      <c r="AA406" s="11"/>
      <c r="AB406" s="61">
        <f>SUM(AC406:AF406)</f>
        <v>19683601599.82</v>
      </c>
      <c r="AC406" s="62">
        <v>64898774.200000003</v>
      </c>
      <c r="AD406" s="11"/>
      <c r="AE406" s="62">
        <v>2076648520.22</v>
      </c>
      <c r="AF406" s="62">
        <v>17542054305.400002</v>
      </c>
      <c r="AG406" s="61">
        <f>SUM(AH406)</f>
        <v>0</v>
      </c>
      <c r="AH406" s="62"/>
      <c r="AI406" s="60">
        <f>AJ406+AQ406+AT406</f>
        <v>2256420850.4000001</v>
      </c>
      <c r="AJ406" s="61">
        <f>SUM(AK406:AP406)</f>
        <v>2256420850.4000001</v>
      </c>
      <c r="AK406" s="62">
        <v>5577486</v>
      </c>
      <c r="AL406" s="11"/>
      <c r="AM406" s="11"/>
      <c r="AN406" s="62">
        <v>176542524.40000001</v>
      </c>
      <c r="AO406" s="62">
        <v>2074300840</v>
      </c>
      <c r="AP406" s="11"/>
      <c r="AQ406" s="61">
        <f>SUM(AR406:AS406)</f>
        <v>0</v>
      </c>
      <c r="AR406" s="11"/>
      <c r="AS406" s="11"/>
      <c r="AT406" s="61">
        <f>SUM(AU406)</f>
        <v>0</v>
      </c>
      <c r="AU406" s="11"/>
      <c r="AV406" s="60">
        <f>AW406+AZ406</f>
        <v>1920247252438.8</v>
      </c>
      <c r="AW406" s="61">
        <f>SUM(AX406:AY406)</f>
        <v>1920247252438.8</v>
      </c>
      <c r="AX406" s="62">
        <v>1920247252438.8</v>
      </c>
      <c r="AY406" s="11"/>
      <c r="AZ406" s="61">
        <f>SUM(BA406)</f>
        <v>0</v>
      </c>
      <c r="BA406" s="11"/>
      <c r="BB406" s="63">
        <f>E406-(AI406+AV406)</f>
        <v>0</v>
      </c>
    </row>
    <row r="407" spans="1:54" ht="45" x14ac:dyDescent="0.25">
      <c r="A407" s="58" t="s">
        <v>836</v>
      </c>
      <c r="B407" s="58" t="s">
        <v>837</v>
      </c>
      <c r="C407" s="59" t="s">
        <v>1152</v>
      </c>
      <c r="D407" s="59" t="s">
        <v>1199</v>
      </c>
      <c r="E407" s="60">
        <f>F407+O407+R407+Z407+AB407+AG407</f>
        <v>2210639979172.9028</v>
      </c>
      <c r="F407" s="61">
        <f>SUM(G407:N407)</f>
        <v>43750200298.75</v>
      </c>
      <c r="G407" s="62">
        <v>10475385322.480001</v>
      </c>
      <c r="H407" s="11"/>
      <c r="I407" s="62">
        <v>22829665337.400002</v>
      </c>
      <c r="J407" s="11"/>
      <c r="K407" s="11"/>
      <c r="L407" s="62">
        <v>315514020.87</v>
      </c>
      <c r="M407" s="62">
        <v>10129635618</v>
      </c>
      <c r="N407" s="11"/>
      <c r="O407" s="61">
        <f>SUM(P407:Q407)</f>
        <v>78922706083</v>
      </c>
      <c r="P407" s="11"/>
      <c r="Q407" s="62">
        <v>78922706083</v>
      </c>
      <c r="R407" s="61">
        <f>SUM(S407:Y407)</f>
        <v>2064822729298.7429</v>
      </c>
      <c r="S407" s="62">
        <v>298003503436.51001</v>
      </c>
      <c r="T407" s="62">
        <v>402455772036.59998</v>
      </c>
      <c r="U407" s="62">
        <v>844403972770.09998</v>
      </c>
      <c r="V407" s="62">
        <v>1667075745596.7</v>
      </c>
      <c r="W407" s="62">
        <v>19813605393.002998</v>
      </c>
      <c r="X407" s="62">
        <v>33990105676.130001</v>
      </c>
      <c r="Y407" s="62">
        <v>-1200919975610.3</v>
      </c>
      <c r="Z407" s="61">
        <f>SUM(AA407)</f>
        <v>0</v>
      </c>
      <c r="AA407" s="11"/>
      <c r="AB407" s="61">
        <f>SUM(AC407:AF407)</f>
        <v>23144343492.41</v>
      </c>
      <c r="AC407" s="62">
        <v>1120210337</v>
      </c>
      <c r="AD407" s="62">
        <v>386636200</v>
      </c>
      <c r="AE407" s="62">
        <v>1183054266</v>
      </c>
      <c r="AF407" s="62">
        <v>20454442689.41</v>
      </c>
      <c r="AG407" s="61">
        <f>SUM(AH407)</f>
        <v>0</v>
      </c>
      <c r="AH407" s="62"/>
      <c r="AI407" s="60">
        <f>AJ407+AQ407+AT407</f>
        <v>4095082397.5</v>
      </c>
      <c r="AJ407" s="61">
        <f>SUM(AK407:AP407)</f>
        <v>4095082397.5</v>
      </c>
      <c r="AK407" s="62">
        <v>20224405</v>
      </c>
      <c r="AL407" s="11"/>
      <c r="AM407" s="11"/>
      <c r="AN407" s="62">
        <v>1884266922.5</v>
      </c>
      <c r="AO407" s="62">
        <v>2180478580</v>
      </c>
      <c r="AP407" s="62">
        <v>10112490</v>
      </c>
      <c r="AQ407" s="61">
        <f>SUM(AR407:AS407)</f>
        <v>0</v>
      </c>
      <c r="AR407" s="11"/>
      <c r="AS407" s="11"/>
      <c r="AT407" s="61">
        <f>SUM(AU407)</f>
        <v>0</v>
      </c>
      <c r="AU407" s="11"/>
      <c r="AV407" s="60">
        <f>AW407+AZ407</f>
        <v>2206544896775.3999</v>
      </c>
      <c r="AW407" s="61">
        <f>SUM(AX407:AY407)</f>
        <v>2206544896775.3999</v>
      </c>
      <c r="AX407" s="62">
        <v>2206544896775.3999</v>
      </c>
      <c r="AY407" s="11"/>
      <c r="AZ407" s="61">
        <f>SUM(BA407)</f>
        <v>0</v>
      </c>
      <c r="BA407" s="11"/>
      <c r="BB407" s="63">
        <f>E407-(AI407+AV407)</f>
        <v>0</v>
      </c>
    </row>
    <row r="408" spans="1:54" ht="45" x14ac:dyDescent="0.25">
      <c r="A408" s="58" t="s">
        <v>838</v>
      </c>
      <c r="B408" s="58" t="s">
        <v>839</v>
      </c>
      <c r="C408" s="59" t="s">
        <v>1152</v>
      </c>
      <c r="D408" s="59" t="s">
        <v>1200</v>
      </c>
      <c r="E408" s="60">
        <f>F408+O408+R408+Z408+AB408+AG408</f>
        <v>1857431665725.7898</v>
      </c>
      <c r="F408" s="61">
        <f>SUM(G408:N408)</f>
        <v>62344301110.509995</v>
      </c>
      <c r="G408" s="62">
        <v>22527094407.669998</v>
      </c>
      <c r="H408" s="11"/>
      <c r="I408" s="62">
        <v>31640135269.129997</v>
      </c>
      <c r="J408" s="11"/>
      <c r="K408" s="11"/>
      <c r="L408" s="11"/>
      <c r="M408" s="62">
        <v>8177071433.71</v>
      </c>
      <c r="N408" s="11"/>
      <c r="O408" s="61">
        <f>SUM(P408:Q408)</f>
        <v>78146682240.059998</v>
      </c>
      <c r="P408" s="11"/>
      <c r="Q408" s="62">
        <v>78146682240.059998</v>
      </c>
      <c r="R408" s="61">
        <f>SUM(S408:Y408)</f>
        <v>1512342083938.2397</v>
      </c>
      <c r="S408" s="62">
        <v>117273543079.7</v>
      </c>
      <c r="T408" s="62">
        <v>389578675912.40997</v>
      </c>
      <c r="U408" s="62">
        <v>607989877949.59998</v>
      </c>
      <c r="V408" s="62">
        <v>1050585446765.73</v>
      </c>
      <c r="W408" s="62">
        <v>39470088455.940002</v>
      </c>
      <c r="X408" s="62">
        <v>14648823657.76</v>
      </c>
      <c r="Y408" s="62">
        <v>-707204371882.90002</v>
      </c>
      <c r="Z408" s="61">
        <f>SUM(AA408)</f>
        <v>0</v>
      </c>
      <c r="AA408" s="11"/>
      <c r="AB408" s="61">
        <f>SUM(AC408:AF408)</f>
        <v>204598598436.98001</v>
      </c>
      <c r="AC408" s="11"/>
      <c r="AD408" s="11"/>
      <c r="AE408" s="62">
        <v>441044408.75</v>
      </c>
      <c r="AF408" s="62">
        <v>204157554028.23001</v>
      </c>
      <c r="AG408" s="61">
        <f>SUM(AH408)</f>
        <v>0</v>
      </c>
      <c r="AH408" s="62"/>
      <c r="AI408" s="60">
        <f>AJ408+AQ408+AT408</f>
        <v>22208155561.190002</v>
      </c>
      <c r="AJ408" s="61">
        <f>SUM(AK408:AP408)</f>
        <v>22208155561.190002</v>
      </c>
      <c r="AK408" s="62">
        <v>162306842.99000001</v>
      </c>
      <c r="AL408" s="11"/>
      <c r="AM408" s="11"/>
      <c r="AN408" s="11"/>
      <c r="AO408" s="11"/>
      <c r="AP408" s="62">
        <v>22045848718.200001</v>
      </c>
      <c r="AQ408" s="61">
        <f>SUM(AR408:AS408)</f>
        <v>0</v>
      </c>
      <c r="AR408" s="11"/>
      <c r="AS408" s="11"/>
      <c r="AT408" s="61">
        <f>SUM(AU408)</f>
        <v>0</v>
      </c>
      <c r="AU408" s="11"/>
      <c r="AV408" s="60">
        <f>AW408+AZ408</f>
        <v>1835223510164.6001</v>
      </c>
      <c r="AW408" s="61">
        <f>SUM(AX408:AY408)</f>
        <v>1835223510164.6001</v>
      </c>
      <c r="AX408" s="62">
        <v>1835223510164.6001</v>
      </c>
      <c r="AY408" s="11"/>
      <c r="AZ408" s="61">
        <f>SUM(BA408)</f>
        <v>0</v>
      </c>
      <c r="BA408" s="11"/>
      <c r="BB408" s="63">
        <f>E408-(AI408+AV408)</f>
        <v>0</v>
      </c>
    </row>
    <row r="409" spans="1:54" ht="60" x14ac:dyDescent="0.25">
      <c r="A409" s="58" t="s">
        <v>840</v>
      </c>
      <c r="B409" s="58" t="s">
        <v>1180</v>
      </c>
      <c r="C409" s="59" t="s">
        <v>1152</v>
      </c>
      <c r="D409" s="59" t="s">
        <v>1199</v>
      </c>
      <c r="E409" s="60">
        <f>F409+O409+R409+Z409+AB409+AG409</f>
        <v>25807405704943.328</v>
      </c>
      <c r="F409" s="61">
        <f>SUM(G409:N409)</f>
        <v>23468666240972.672</v>
      </c>
      <c r="G409" s="62">
        <v>23393298098056.789</v>
      </c>
      <c r="H409" s="11"/>
      <c r="I409" s="62">
        <v>27343719561.040001</v>
      </c>
      <c r="J409" s="11"/>
      <c r="K409" s="11"/>
      <c r="L409" s="62">
        <v>366817204.17000002</v>
      </c>
      <c r="M409" s="62">
        <v>47657606150.669998</v>
      </c>
      <c r="N409" s="11"/>
      <c r="O409" s="61">
        <f>SUM(P409:Q409)</f>
        <v>8241673277.1499996</v>
      </c>
      <c r="P409" s="62">
        <v>3304501414.6500001</v>
      </c>
      <c r="Q409" s="62">
        <v>4937171862.5</v>
      </c>
      <c r="R409" s="61">
        <f>SUM(S409:Y409)</f>
        <v>2018841007466.3599</v>
      </c>
      <c r="S409" s="62">
        <v>47267487188.260002</v>
      </c>
      <c r="T409" s="62">
        <v>336282870281.97998</v>
      </c>
      <c r="U409" s="62">
        <v>219771419275.57001</v>
      </c>
      <c r="V409" s="62">
        <v>619785574491.83997</v>
      </c>
      <c r="W409" s="62">
        <v>25993171526.110001</v>
      </c>
      <c r="X409" s="62">
        <v>164733155186.98999</v>
      </c>
      <c r="Y409" s="62">
        <v>605007329515.60999</v>
      </c>
      <c r="Z409" s="61">
        <f>SUM(AA409)</f>
        <v>0</v>
      </c>
      <c r="AA409" s="11"/>
      <c r="AB409" s="61">
        <f>SUM(AC409:AF409)</f>
        <v>311656783227.15002</v>
      </c>
      <c r="AC409" s="62">
        <v>700379708.26999998</v>
      </c>
      <c r="AD409" s="62">
        <v>9819200000</v>
      </c>
      <c r="AE409" s="62">
        <v>3080232571.3199997</v>
      </c>
      <c r="AF409" s="62">
        <v>298056970947.56</v>
      </c>
      <c r="AG409" s="61">
        <f>SUM(AH409)</f>
        <v>0</v>
      </c>
      <c r="AH409" s="62"/>
      <c r="AI409" s="60">
        <f>AJ409+AQ409+AT409</f>
        <v>216902360557.76001</v>
      </c>
      <c r="AJ409" s="61">
        <f>SUM(AK409:AP409)</f>
        <v>144943999557.76001</v>
      </c>
      <c r="AK409" s="62">
        <v>34830016419</v>
      </c>
      <c r="AL409" s="62">
        <v>1070113277.01</v>
      </c>
      <c r="AM409" s="62">
        <v>71958361000</v>
      </c>
      <c r="AN409" s="62">
        <v>288432500.32999998</v>
      </c>
      <c r="AO409" s="62">
        <v>5502107230.3000002</v>
      </c>
      <c r="AP409" s="62">
        <v>31294969131.119999</v>
      </c>
      <c r="AQ409" s="61">
        <f>SUM(AR409:AS409)</f>
        <v>71958361000</v>
      </c>
      <c r="AR409" s="62">
        <v>71958361000</v>
      </c>
      <c r="AS409" s="11"/>
      <c r="AT409" s="61">
        <f>SUM(AU409)</f>
        <v>0</v>
      </c>
      <c r="AU409" s="11"/>
      <c r="AV409" s="60">
        <f>AW409+AZ409</f>
        <v>529217362784.45001</v>
      </c>
      <c r="AW409" s="61">
        <f>SUM(AX409:AY409)</f>
        <v>529217362784.45001</v>
      </c>
      <c r="AX409" s="62">
        <v>460833648400.04999</v>
      </c>
      <c r="AY409" s="62">
        <v>68383714384.400002</v>
      </c>
      <c r="AZ409" s="61">
        <f>SUM(BA409)</f>
        <v>0</v>
      </c>
      <c r="BA409" s="62"/>
      <c r="BB409" s="63">
        <f>E409-(AI409+AV409)</f>
        <v>25061285981601.117</v>
      </c>
    </row>
    <row r="410" spans="1:54" x14ac:dyDescent="0.25">
      <c r="A410" s="58" t="s">
        <v>841</v>
      </c>
      <c r="B410" s="58" t="s">
        <v>842</v>
      </c>
      <c r="C410" s="59" t="s">
        <v>1152</v>
      </c>
      <c r="D410" s="59" t="s">
        <v>1199</v>
      </c>
      <c r="E410" s="60">
        <f>F410+O410+R410+Z410+AB410+AG410</f>
        <v>2356101772532.7637</v>
      </c>
      <c r="F410" s="61">
        <f>SUM(G410:N410)</f>
        <v>163107358869.354</v>
      </c>
      <c r="G410" s="62">
        <v>32951448147.464001</v>
      </c>
      <c r="H410" s="11"/>
      <c r="I410" s="62">
        <v>4838079715.5</v>
      </c>
      <c r="J410" s="11"/>
      <c r="K410" s="11"/>
      <c r="L410" s="62">
        <v>48393247</v>
      </c>
      <c r="M410" s="62">
        <v>125269437759.39</v>
      </c>
      <c r="N410" s="11"/>
      <c r="O410" s="61">
        <f>SUM(P410:Q410)</f>
        <v>14676775337.969999</v>
      </c>
      <c r="P410" s="62">
        <v>119420000</v>
      </c>
      <c r="Q410" s="62">
        <v>14557355337.969999</v>
      </c>
      <c r="R410" s="61">
        <f>SUM(S410:Y410)</f>
        <v>2061740644407.8699</v>
      </c>
      <c r="S410" s="62">
        <v>498335176130.5</v>
      </c>
      <c r="T410" s="62">
        <v>395960071063.95001</v>
      </c>
      <c r="U410" s="62">
        <v>721304296792.45996</v>
      </c>
      <c r="V410" s="62">
        <v>992857849094.38</v>
      </c>
      <c r="W410" s="62">
        <v>23577940963.57</v>
      </c>
      <c r="X410" s="62">
        <v>34009887025</v>
      </c>
      <c r="Y410" s="62">
        <v>-604304576661.98999</v>
      </c>
      <c r="Z410" s="61">
        <f>SUM(AA410)</f>
        <v>0</v>
      </c>
      <c r="AA410" s="11"/>
      <c r="AB410" s="61">
        <f>SUM(AC410:AF410)</f>
        <v>116576993917.56999</v>
      </c>
      <c r="AC410" s="62">
        <v>3221128172.1799998</v>
      </c>
      <c r="AD410" s="11"/>
      <c r="AE410" s="11"/>
      <c r="AF410" s="62">
        <v>113355865745.39</v>
      </c>
      <c r="AG410" s="61">
        <f>SUM(AH410)</f>
        <v>0</v>
      </c>
      <c r="AH410" s="62"/>
      <c r="AI410" s="60">
        <f>AJ410+AQ410+AT410</f>
        <v>1215704771</v>
      </c>
      <c r="AJ410" s="61">
        <f>SUM(AK410:AP410)</f>
        <v>1215704771</v>
      </c>
      <c r="AK410" s="62">
        <v>34274615</v>
      </c>
      <c r="AL410" s="11"/>
      <c r="AM410" s="11"/>
      <c r="AN410" s="62">
        <v>38680406</v>
      </c>
      <c r="AO410" s="11"/>
      <c r="AP410" s="62">
        <v>1142749750</v>
      </c>
      <c r="AQ410" s="61">
        <f>SUM(AR410:AS410)</f>
        <v>0</v>
      </c>
      <c r="AR410" s="11"/>
      <c r="AS410" s="11"/>
      <c r="AT410" s="61">
        <f>SUM(AU410)</f>
        <v>0</v>
      </c>
      <c r="AU410" s="11"/>
      <c r="AV410" s="60">
        <f>AW410+AZ410</f>
        <v>2354886067761.7998</v>
      </c>
      <c r="AW410" s="61">
        <f>SUM(AX410:AY410)</f>
        <v>2354886067761.7998</v>
      </c>
      <c r="AX410" s="62">
        <v>2354886067761.7998</v>
      </c>
      <c r="AY410" s="11"/>
      <c r="AZ410" s="61">
        <f>SUM(BA410)</f>
        <v>0</v>
      </c>
      <c r="BA410" s="11"/>
      <c r="BB410" s="63">
        <f>E410-(AI410+AV410)</f>
        <v>-3.61328125E-2</v>
      </c>
    </row>
    <row r="411" spans="1:54" ht="30" x14ac:dyDescent="0.25">
      <c r="A411" s="58" t="s">
        <v>843</v>
      </c>
      <c r="B411" s="58" t="s">
        <v>844</v>
      </c>
      <c r="C411" s="59" t="s">
        <v>1152</v>
      </c>
      <c r="D411" s="59" t="s">
        <v>1199</v>
      </c>
      <c r="E411" s="60">
        <f>F411+O411+R411+Z411+AB411+AG411</f>
        <v>1647475616762.6401</v>
      </c>
      <c r="F411" s="61">
        <f>SUM(G411:N411)</f>
        <v>55431055712</v>
      </c>
      <c r="G411" s="62">
        <v>26411213839.299999</v>
      </c>
      <c r="H411" s="11"/>
      <c r="I411" s="62">
        <v>12651784804.880001</v>
      </c>
      <c r="J411" s="11"/>
      <c r="K411" s="11"/>
      <c r="L411" s="62">
        <v>1426188483.1500001</v>
      </c>
      <c r="M411" s="62">
        <v>14941868584.67</v>
      </c>
      <c r="N411" s="11"/>
      <c r="O411" s="61">
        <f>SUM(P411:Q411)</f>
        <v>63382991218.870003</v>
      </c>
      <c r="P411" s="11"/>
      <c r="Q411" s="62">
        <v>63382991218.870003</v>
      </c>
      <c r="R411" s="61">
        <f>SUM(S411:Y411)</f>
        <v>1478738674664.1401</v>
      </c>
      <c r="S411" s="62">
        <v>148129709855</v>
      </c>
      <c r="T411" s="62">
        <v>391961344706</v>
      </c>
      <c r="U411" s="62">
        <v>732397461663</v>
      </c>
      <c r="V411" s="62">
        <v>877966132316.39001</v>
      </c>
      <c r="W411" s="62">
        <v>20723146925</v>
      </c>
      <c r="X411" s="62">
        <v>14839194475.75</v>
      </c>
      <c r="Y411" s="62">
        <v>-707278315277</v>
      </c>
      <c r="Z411" s="61">
        <f>SUM(AA411)</f>
        <v>0</v>
      </c>
      <c r="AA411" s="11"/>
      <c r="AB411" s="61">
        <f>SUM(AC411:AF411)</f>
        <v>49922895167.629997</v>
      </c>
      <c r="AC411" s="11"/>
      <c r="AD411" s="11"/>
      <c r="AE411" s="62">
        <v>162089800</v>
      </c>
      <c r="AF411" s="62">
        <v>49760805367.629997</v>
      </c>
      <c r="AG411" s="61">
        <f>SUM(AH411)</f>
        <v>0</v>
      </c>
      <c r="AH411" s="62"/>
      <c r="AI411" s="60">
        <f>AJ411+AQ411+AT411</f>
        <v>18700698862.630001</v>
      </c>
      <c r="AJ411" s="61">
        <f>SUM(AK411:AP411)</f>
        <v>18700698862.630001</v>
      </c>
      <c r="AK411" s="62">
        <v>1381344</v>
      </c>
      <c r="AL411" s="11"/>
      <c r="AM411" s="11"/>
      <c r="AN411" s="11"/>
      <c r="AO411" s="62">
        <v>13721261342</v>
      </c>
      <c r="AP411" s="62">
        <v>4978056176.6300001</v>
      </c>
      <c r="AQ411" s="61">
        <f>SUM(AR411:AS411)</f>
        <v>0</v>
      </c>
      <c r="AR411" s="11"/>
      <c r="AS411" s="11"/>
      <c r="AT411" s="61">
        <f>SUM(AU411)</f>
        <v>0</v>
      </c>
      <c r="AU411" s="11"/>
      <c r="AV411" s="60">
        <f>AW411+AZ411</f>
        <v>1628774917900.01</v>
      </c>
      <c r="AW411" s="61">
        <f>SUM(AX411:AY411)</f>
        <v>1628774917900.01</v>
      </c>
      <c r="AX411" s="62">
        <v>1628774917900.01</v>
      </c>
      <c r="AY411" s="11"/>
      <c r="AZ411" s="61">
        <f>SUM(BA411)</f>
        <v>0</v>
      </c>
      <c r="BA411" s="11"/>
      <c r="BB411" s="63">
        <f>E411-(AI411+AV411)</f>
        <v>0</v>
      </c>
    </row>
    <row r="412" spans="1:54" ht="30" x14ac:dyDescent="0.25">
      <c r="A412" s="58" t="s">
        <v>845</v>
      </c>
      <c r="B412" s="58" t="s">
        <v>846</v>
      </c>
      <c r="C412" s="59" t="s">
        <v>1150</v>
      </c>
      <c r="D412" s="59" t="s">
        <v>1199</v>
      </c>
      <c r="E412" s="60">
        <f>F412+O412+R412+Z412+AB412+AG412</f>
        <v>1555551330092.98</v>
      </c>
      <c r="F412" s="61">
        <f>SUM(G412:N412)</f>
        <v>91181141553.290009</v>
      </c>
      <c r="G412" s="62">
        <v>58419559940.220001</v>
      </c>
      <c r="H412" s="11"/>
      <c r="I412" s="62">
        <v>4172737355.9699998</v>
      </c>
      <c r="J412" s="11"/>
      <c r="K412" s="11"/>
      <c r="L412" s="11"/>
      <c r="M412" s="62">
        <v>28588844257.099998</v>
      </c>
      <c r="N412" s="11"/>
      <c r="O412" s="61">
        <f>SUM(P412:Q412)</f>
        <v>82885308130</v>
      </c>
      <c r="P412" s="11"/>
      <c r="Q412" s="62">
        <v>82885308130</v>
      </c>
      <c r="R412" s="61">
        <f>SUM(S412:Y412)</f>
        <v>1285231574989</v>
      </c>
      <c r="S412" s="62">
        <v>152291474395</v>
      </c>
      <c r="T412" s="62">
        <v>363828790317.5</v>
      </c>
      <c r="U412" s="62">
        <v>604239670348.18994</v>
      </c>
      <c r="V412" s="62">
        <v>1142937614495</v>
      </c>
      <c r="W412" s="62">
        <v>41937829208.099998</v>
      </c>
      <c r="X412" s="62">
        <v>72993984780.809998</v>
      </c>
      <c r="Y412" s="62">
        <v>-1092997788555.6</v>
      </c>
      <c r="Z412" s="61">
        <f>SUM(AA412)</f>
        <v>0</v>
      </c>
      <c r="AA412" s="11"/>
      <c r="AB412" s="61">
        <f>SUM(AC412:AF412)</f>
        <v>96253305420.690002</v>
      </c>
      <c r="AC412" s="62">
        <v>925228701</v>
      </c>
      <c r="AD412" s="62">
        <v>420873780</v>
      </c>
      <c r="AE412" s="62">
        <v>2173253926</v>
      </c>
      <c r="AF412" s="62">
        <v>92733949013.690002</v>
      </c>
      <c r="AG412" s="61">
        <f>SUM(AH412)</f>
        <v>0</v>
      </c>
      <c r="AH412" s="62"/>
      <c r="AI412" s="60">
        <f>AJ412+AQ412+AT412</f>
        <v>14652736303.73</v>
      </c>
      <c r="AJ412" s="61">
        <f>SUM(AK412:AP412)</f>
        <v>14652736303.73</v>
      </c>
      <c r="AK412" s="62">
        <v>2759051792.73</v>
      </c>
      <c r="AL412" s="11"/>
      <c r="AM412" s="11"/>
      <c r="AN412" s="11"/>
      <c r="AO412" s="62">
        <v>2068482484</v>
      </c>
      <c r="AP412" s="62">
        <v>9825202027</v>
      </c>
      <c r="AQ412" s="61">
        <f>SUM(AR412:AS412)</f>
        <v>0</v>
      </c>
      <c r="AR412" s="11"/>
      <c r="AS412" s="11"/>
      <c r="AT412" s="61">
        <f>SUM(AU412)</f>
        <v>0</v>
      </c>
      <c r="AU412" s="11"/>
      <c r="AV412" s="60">
        <f>AW412+AZ412</f>
        <v>1540898593789.3</v>
      </c>
      <c r="AW412" s="61">
        <f>SUM(AX412:AY412)</f>
        <v>1540898593789.3</v>
      </c>
      <c r="AX412" s="62">
        <v>1540898593789.3</v>
      </c>
      <c r="AY412" s="11"/>
      <c r="AZ412" s="61">
        <f>SUM(BA412)</f>
        <v>0</v>
      </c>
      <c r="BA412" s="11"/>
      <c r="BB412" s="63">
        <f>E412-(AI412+AV412)</f>
        <v>-5.0048828125E-2</v>
      </c>
    </row>
    <row r="413" spans="1:54" ht="45" x14ac:dyDescent="0.25">
      <c r="A413" s="58" t="s">
        <v>847</v>
      </c>
      <c r="B413" s="58" t="s">
        <v>848</v>
      </c>
      <c r="C413" s="59" t="s">
        <v>1150</v>
      </c>
      <c r="D413" s="59" t="s">
        <v>1199</v>
      </c>
      <c r="E413" s="60">
        <f>F413+O413+R413+Z413+AB413+AG413</f>
        <v>1172556591538.5801</v>
      </c>
      <c r="F413" s="61">
        <f>SUM(G413:N413)</f>
        <v>69795007306.199997</v>
      </c>
      <c r="G413" s="62">
        <v>52574670164.309998</v>
      </c>
      <c r="H413" s="11"/>
      <c r="I413" s="62">
        <v>7171362172.29</v>
      </c>
      <c r="J413" s="11"/>
      <c r="K413" s="11"/>
      <c r="L413" s="11"/>
      <c r="M413" s="62">
        <v>10048974969.6</v>
      </c>
      <c r="N413" s="11"/>
      <c r="O413" s="61">
        <f>SUM(P413:Q413)</f>
        <v>57618909348</v>
      </c>
      <c r="P413" s="62">
        <v>933025915</v>
      </c>
      <c r="Q413" s="62">
        <v>56685883433</v>
      </c>
      <c r="R413" s="61">
        <f>SUM(S413:Y413)</f>
        <v>1003110573519.1001</v>
      </c>
      <c r="S413" s="62">
        <v>109887028644</v>
      </c>
      <c r="T413" s="62">
        <v>269680754731</v>
      </c>
      <c r="U413" s="62">
        <v>485567856689</v>
      </c>
      <c r="V413" s="62">
        <v>1261231523299.5</v>
      </c>
      <c r="W413" s="62">
        <v>18178311272</v>
      </c>
      <c r="X413" s="62">
        <v>46127921477</v>
      </c>
      <c r="Y413" s="62">
        <v>-1187562822593.3999</v>
      </c>
      <c r="Z413" s="61">
        <f>SUM(AA413)</f>
        <v>0</v>
      </c>
      <c r="AA413" s="11"/>
      <c r="AB413" s="61">
        <f>SUM(AC413:AF413)</f>
        <v>42032101365.279999</v>
      </c>
      <c r="AC413" s="62">
        <v>9871544774.5200005</v>
      </c>
      <c r="AD413" s="11"/>
      <c r="AE413" s="62">
        <v>1338550000</v>
      </c>
      <c r="AF413" s="62">
        <v>30822006590.759998</v>
      </c>
      <c r="AG413" s="61">
        <f>SUM(AH413)</f>
        <v>0</v>
      </c>
      <c r="AH413" s="62"/>
      <c r="AI413" s="60">
        <f>AJ413+AQ413+AT413</f>
        <v>11879377734.690001</v>
      </c>
      <c r="AJ413" s="61">
        <f>SUM(AK413:AP413)</f>
        <v>11879377734.690001</v>
      </c>
      <c r="AK413" s="62">
        <v>428149511.08999997</v>
      </c>
      <c r="AL413" s="11"/>
      <c r="AM413" s="11"/>
      <c r="AN413" s="11"/>
      <c r="AO413" s="62">
        <v>11451228223.6</v>
      </c>
      <c r="AP413" s="11"/>
      <c r="AQ413" s="61">
        <f>SUM(AR413:AS413)</f>
        <v>0</v>
      </c>
      <c r="AR413" s="11"/>
      <c r="AS413" s="11"/>
      <c r="AT413" s="61">
        <f>SUM(AU413)</f>
        <v>0</v>
      </c>
      <c r="AU413" s="11"/>
      <c r="AV413" s="60">
        <f>AW413+AZ413</f>
        <v>1160677213803.8999</v>
      </c>
      <c r="AW413" s="61">
        <f>SUM(AX413:AY413)</f>
        <v>1160677213803.8999</v>
      </c>
      <c r="AX413" s="62">
        <v>1160677213803.8999</v>
      </c>
      <c r="AY413" s="11"/>
      <c r="AZ413" s="61">
        <f>SUM(BA413)</f>
        <v>0</v>
      </c>
      <c r="BA413" s="11"/>
      <c r="BB413" s="63">
        <f>E413-(AI413+AV413)</f>
        <v>-9.765625E-3</v>
      </c>
    </row>
    <row r="414" spans="1:54" ht="30" x14ac:dyDescent="0.25">
      <c r="A414" s="58" t="s">
        <v>849</v>
      </c>
      <c r="B414" s="58" t="s">
        <v>850</v>
      </c>
      <c r="C414" s="59" t="s">
        <v>1150</v>
      </c>
      <c r="D414" s="59" t="s">
        <v>1200</v>
      </c>
      <c r="E414" s="60">
        <f>F414+O414+R414+Z414+AB414+AG414</f>
        <v>2211223839356.6362</v>
      </c>
      <c r="F414" s="61">
        <f>SUM(G414:N414)</f>
        <v>162910801650.526</v>
      </c>
      <c r="G414" s="62">
        <v>115809063014.53</v>
      </c>
      <c r="H414" s="11"/>
      <c r="I414" s="62">
        <v>17329246827.345993</v>
      </c>
      <c r="J414" s="11"/>
      <c r="K414" s="11"/>
      <c r="L414" s="11"/>
      <c r="M414" s="62">
        <v>29772491808.650002</v>
      </c>
      <c r="N414" s="11"/>
      <c r="O414" s="61">
        <f>SUM(P414:Q414)</f>
        <v>147290179230</v>
      </c>
      <c r="P414" s="11"/>
      <c r="Q414" s="62">
        <v>147290179230</v>
      </c>
      <c r="R414" s="61">
        <f>SUM(S414:Y414)</f>
        <v>1500593573990.6301</v>
      </c>
      <c r="S414" s="62">
        <v>118864689684</v>
      </c>
      <c r="T414" s="62">
        <v>415253071918.40002</v>
      </c>
      <c r="U414" s="62">
        <v>725664618080.77002</v>
      </c>
      <c r="V414" s="62">
        <v>1010808295975</v>
      </c>
      <c r="W414" s="62">
        <v>47853646996</v>
      </c>
      <c r="X414" s="62">
        <v>47507422432.449997</v>
      </c>
      <c r="Y414" s="62">
        <v>-865358171095.98999</v>
      </c>
      <c r="Z414" s="61">
        <f>SUM(AA414)</f>
        <v>0</v>
      </c>
      <c r="AA414" s="11"/>
      <c r="AB414" s="61">
        <f>SUM(AC414:AF414)</f>
        <v>400429284485.47998</v>
      </c>
      <c r="AC414" s="11"/>
      <c r="AD414" s="62">
        <v>29515346504</v>
      </c>
      <c r="AE414" s="62">
        <v>1492191000</v>
      </c>
      <c r="AF414" s="62">
        <v>369421746981.47998</v>
      </c>
      <c r="AG414" s="61">
        <f>SUM(AH414)</f>
        <v>0</v>
      </c>
      <c r="AH414" s="62"/>
      <c r="AI414" s="60">
        <f>AJ414+AQ414+AT414</f>
        <v>15047902986.34</v>
      </c>
      <c r="AJ414" s="61">
        <f>SUM(AK414:AP414)</f>
        <v>15047902986.34</v>
      </c>
      <c r="AK414" s="62">
        <v>4480330532.1800003</v>
      </c>
      <c r="AL414" s="11"/>
      <c r="AM414" s="11"/>
      <c r="AN414" s="62">
        <v>2360894940.1599998</v>
      </c>
      <c r="AO414" s="62">
        <v>372759602</v>
      </c>
      <c r="AP414" s="62">
        <v>7833917912</v>
      </c>
      <c r="AQ414" s="61">
        <f>SUM(AR414:AS414)</f>
        <v>0</v>
      </c>
      <c r="AR414" s="11"/>
      <c r="AS414" s="11"/>
      <c r="AT414" s="61">
        <f>SUM(AU414)</f>
        <v>0</v>
      </c>
      <c r="AU414" s="11"/>
      <c r="AV414" s="60">
        <f>AW414+AZ414</f>
        <v>2196175936370.3</v>
      </c>
      <c r="AW414" s="61">
        <f>SUM(AX414:AY414)</f>
        <v>2196175936370.3</v>
      </c>
      <c r="AX414" s="62">
        <v>2196175936370.3</v>
      </c>
      <c r="AY414" s="11"/>
      <c r="AZ414" s="61">
        <f>SUM(BA414)</f>
        <v>0</v>
      </c>
      <c r="BA414" s="11"/>
      <c r="BB414" s="63">
        <f>E414-(AI414+AV414)</f>
        <v>-3.90625E-3</v>
      </c>
    </row>
    <row r="415" spans="1:54" ht="30" x14ac:dyDescent="0.25">
      <c r="A415" s="58" t="s">
        <v>851</v>
      </c>
      <c r="B415" s="58" t="s">
        <v>852</v>
      </c>
      <c r="C415" s="59" t="s">
        <v>1152</v>
      </c>
      <c r="D415" s="59" t="s">
        <v>1200</v>
      </c>
      <c r="E415" s="60">
        <f>F415+O415+R415+Z415+AB415+AG415</f>
        <v>1467563333793.7898</v>
      </c>
      <c r="F415" s="61">
        <f>SUM(G415:N415)</f>
        <v>53197057466.259995</v>
      </c>
      <c r="G415" s="62">
        <v>21351456933.700001</v>
      </c>
      <c r="H415" s="11"/>
      <c r="I415" s="62">
        <v>3208261131.3700004</v>
      </c>
      <c r="J415" s="11"/>
      <c r="K415" s="11"/>
      <c r="L415" s="62">
        <v>1139259457.26</v>
      </c>
      <c r="M415" s="62">
        <v>27498079943.93</v>
      </c>
      <c r="N415" s="11"/>
      <c r="O415" s="61">
        <f>SUM(P415:Q415)</f>
        <v>45363752662</v>
      </c>
      <c r="P415" s="11"/>
      <c r="Q415" s="62">
        <v>45363752662</v>
      </c>
      <c r="R415" s="61">
        <f>SUM(S415:Y415)</f>
        <v>1342263916425.3398</v>
      </c>
      <c r="S415" s="62">
        <v>265830768085.5</v>
      </c>
      <c r="T415" s="62">
        <v>285594634774.34003</v>
      </c>
      <c r="U415" s="62">
        <v>471907089589.65997</v>
      </c>
      <c r="V415" s="62">
        <v>893522617256.44995</v>
      </c>
      <c r="W415" s="62">
        <v>35955540007.610001</v>
      </c>
      <c r="X415" s="62">
        <v>41805412049.669998</v>
      </c>
      <c r="Y415" s="62">
        <v>-652352145337.89001</v>
      </c>
      <c r="Z415" s="61">
        <f>SUM(AA415)</f>
        <v>0</v>
      </c>
      <c r="AA415" s="11"/>
      <c r="AB415" s="61">
        <f>SUM(AC415:AF415)</f>
        <v>26738607240.189999</v>
      </c>
      <c r="AC415" s="62">
        <v>110233616.63</v>
      </c>
      <c r="AD415" s="11"/>
      <c r="AE415" s="62">
        <v>1340685443</v>
      </c>
      <c r="AF415" s="62">
        <v>25287688180.559998</v>
      </c>
      <c r="AG415" s="61">
        <f>SUM(AH415)</f>
        <v>0</v>
      </c>
      <c r="AH415" s="62"/>
      <c r="AI415" s="60">
        <f>AJ415+AQ415+AT415</f>
        <v>45048552644.809998</v>
      </c>
      <c r="AJ415" s="61">
        <f>SUM(AK415:AP415)</f>
        <v>45048552644.809998</v>
      </c>
      <c r="AK415" s="62">
        <v>13079619</v>
      </c>
      <c r="AL415" s="11"/>
      <c r="AM415" s="11"/>
      <c r="AN415" s="62">
        <v>35844000</v>
      </c>
      <c r="AO415" s="62">
        <v>44999629025.809998</v>
      </c>
      <c r="AP415" s="11"/>
      <c r="AQ415" s="61">
        <f>SUM(AR415:AS415)</f>
        <v>0</v>
      </c>
      <c r="AR415" s="11"/>
      <c r="AS415" s="11"/>
      <c r="AT415" s="61">
        <f>SUM(AU415)</f>
        <v>0</v>
      </c>
      <c r="AU415" s="11"/>
      <c r="AV415" s="60">
        <f>AW415+AZ415</f>
        <v>1422514781149</v>
      </c>
      <c r="AW415" s="61">
        <f>SUM(AX415:AY415)</f>
        <v>1422514781149</v>
      </c>
      <c r="AX415" s="62">
        <v>1422514781149</v>
      </c>
      <c r="AY415" s="11"/>
      <c r="AZ415" s="61">
        <f>SUM(BA415)</f>
        <v>0</v>
      </c>
      <c r="BA415" s="11"/>
      <c r="BB415" s="63">
        <f>E415-(AI415+AV415)</f>
        <v>-2.0263671875E-2</v>
      </c>
    </row>
    <row r="416" spans="1:54" ht="45" x14ac:dyDescent="0.25">
      <c r="A416" s="58" t="s">
        <v>853</v>
      </c>
      <c r="B416" s="58" t="s">
        <v>854</v>
      </c>
      <c r="C416" s="59" t="s">
        <v>1150</v>
      </c>
      <c r="D416" s="59" t="s">
        <v>1200</v>
      </c>
      <c r="E416" s="60">
        <f>F416+O416+R416+Z416+AB416+AG416</f>
        <v>2165104735970.6799</v>
      </c>
      <c r="F416" s="61">
        <f>SUM(G416:N416)</f>
        <v>90933043203.399994</v>
      </c>
      <c r="G416" s="62">
        <v>63026385204.580002</v>
      </c>
      <c r="H416" s="11"/>
      <c r="I416" s="62">
        <v>17727394702.309998</v>
      </c>
      <c r="J416" s="11"/>
      <c r="K416" s="11"/>
      <c r="L416" s="11"/>
      <c r="M416" s="62">
        <v>10179263296.51</v>
      </c>
      <c r="N416" s="11"/>
      <c r="O416" s="61">
        <f>SUM(P416:Q416)</f>
        <v>118037844093.08</v>
      </c>
      <c r="P416" s="11"/>
      <c r="Q416" s="62">
        <v>118037844093.08</v>
      </c>
      <c r="R416" s="61">
        <f>SUM(S416:Y416)</f>
        <v>1950090767181.22</v>
      </c>
      <c r="S416" s="62">
        <v>282110208107.66998</v>
      </c>
      <c r="T416" s="62">
        <v>348531186556</v>
      </c>
      <c r="U416" s="62">
        <v>786568683526.15002</v>
      </c>
      <c r="V416" s="62">
        <v>1699079575274.0701</v>
      </c>
      <c r="W416" s="62">
        <v>90656776603</v>
      </c>
      <c r="X416" s="62">
        <v>25112499811.970001</v>
      </c>
      <c r="Y416" s="62">
        <v>-1281968162697.6399</v>
      </c>
      <c r="Z416" s="61">
        <f>SUM(AA416)</f>
        <v>0</v>
      </c>
      <c r="AA416" s="11"/>
      <c r="AB416" s="61">
        <f>SUM(AC416:AF416)</f>
        <v>6043081492.9799995</v>
      </c>
      <c r="AC416" s="62">
        <v>158572650</v>
      </c>
      <c r="AD416" s="11"/>
      <c r="AE416" s="62">
        <v>794592368</v>
      </c>
      <c r="AF416" s="62">
        <v>5089916474.9799995</v>
      </c>
      <c r="AG416" s="61">
        <f>SUM(AH416)</f>
        <v>0</v>
      </c>
      <c r="AH416" s="62"/>
      <c r="AI416" s="60">
        <f>AJ416+AQ416+AT416</f>
        <v>4116848013.25</v>
      </c>
      <c r="AJ416" s="61">
        <f>SUM(AK416:AP416)</f>
        <v>4116848013.25</v>
      </c>
      <c r="AK416" s="62">
        <v>1000000</v>
      </c>
      <c r="AL416" s="11"/>
      <c r="AM416" s="11"/>
      <c r="AN416" s="11"/>
      <c r="AO416" s="62">
        <v>2925652378.25</v>
      </c>
      <c r="AP416" s="62">
        <v>1190195635</v>
      </c>
      <c r="AQ416" s="61">
        <f>SUM(AR416:AS416)</f>
        <v>0</v>
      </c>
      <c r="AR416" s="11"/>
      <c r="AS416" s="11"/>
      <c r="AT416" s="61">
        <f>SUM(AU416)</f>
        <v>0</v>
      </c>
      <c r="AU416" s="11"/>
      <c r="AV416" s="60">
        <f>AW416+AZ416</f>
        <v>2160987887957.4299</v>
      </c>
      <c r="AW416" s="61">
        <f>SUM(AX416:AY416)</f>
        <v>2160987887957.4299</v>
      </c>
      <c r="AX416" s="62">
        <v>2160987887957.4299</v>
      </c>
      <c r="AY416" s="11"/>
      <c r="AZ416" s="61">
        <f>SUM(BA416)</f>
        <v>0</v>
      </c>
      <c r="BA416" s="11"/>
      <c r="BB416" s="63">
        <f>E416-(AI416+AV416)</f>
        <v>0</v>
      </c>
    </row>
    <row r="417" spans="1:54" ht="30" x14ac:dyDescent="0.25">
      <c r="A417" s="58" t="s">
        <v>855</v>
      </c>
      <c r="B417" s="58" t="s">
        <v>856</v>
      </c>
      <c r="C417" s="59" t="s">
        <v>1150</v>
      </c>
      <c r="D417" s="59" t="s">
        <v>1200</v>
      </c>
      <c r="E417" s="60">
        <f>F417+O417+R417+Z417+AB417+AG417</f>
        <v>1765787886365.5637</v>
      </c>
      <c r="F417" s="61">
        <f>SUM(G417:N417)</f>
        <v>110760813811.69769</v>
      </c>
      <c r="G417" s="62">
        <v>77595478168.708298</v>
      </c>
      <c r="H417" s="11"/>
      <c r="I417" s="62">
        <v>8194933560.5909004</v>
      </c>
      <c r="J417" s="11"/>
      <c r="K417" s="11"/>
      <c r="L417" s="11"/>
      <c r="M417" s="62">
        <v>24970402082.398499</v>
      </c>
      <c r="N417" s="11"/>
      <c r="O417" s="61">
        <f>SUM(P417:Q417)</f>
        <v>56213891636</v>
      </c>
      <c r="P417" s="62">
        <v>1898588588</v>
      </c>
      <c r="Q417" s="62">
        <v>54315303048</v>
      </c>
      <c r="R417" s="61">
        <f>SUM(S417:Y417)</f>
        <v>1538006162868.7161</v>
      </c>
      <c r="S417" s="62">
        <v>292666918724.93591</v>
      </c>
      <c r="T417" s="62">
        <v>293464405943.02551</v>
      </c>
      <c r="U417" s="62">
        <v>504345723487.95691</v>
      </c>
      <c r="V417" s="62">
        <v>1300953029653.9973</v>
      </c>
      <c r="W417" s="62">
        <v>48514627685.185303</v>
      </c>
      <c r="X417" s="62">
        <v>19013948624.637001</v>
      </c>
      <c r="Y417" s="62">
        <v>-920952491251.02173</v>
      </c>
      <c r="Z417" s="61">
        <f>SUM(AA417)</f>
        <v>0</v>
      </c>
      <c r="AA417" s="11"/>
      <c r="AB417" s="61">
        <f>SUM(AC417:AF417)</f>
        <v>60807018049.149803</v>
      </c>
      <c r="AC417" s="62">
        <v>377638825</v>
      </c>
      <c r="AD417" s="11"/>
      <c r="AE417" s="62">
        <v>5680725750</v>
      </c>
      <c r="AF417" s="62">
        <v>54748653474.149803</v>
      </c>
      <c r="AG417" s="61">
        <f>SUM(AH417)</f>
        <v>0</v>
      </c>
      <c r="AH417" s="62"/>
      <c r="AI417" s="60">
        <f>AJ417+AQ417+AT417</f>
        <v>6405851120.6527996</v>
      </c>
      <c r="AJ417" s="61">
        <f>SUM(AK417:AP417)</f>
        <v>6405851120.6527996</v>
      </c>
      <c r="AK417" s="62">
        <v>2193035805.7827001</v>
      </c>
      <c r="AL417" s="11"/>
      <c r="AM417" s="11"/>
      <c r="AN417" s="11"/>
      <c r="AO417" s="11"/>
      <c r="AP417" s="62">
        <v>4212815314.8701</v>
      </c>
      <c r="AQ417" s="61">
        <f>SUM(AR417:AS417)</f>
        <v>0</v>
      </c>
      <c r="AR417" s="11"/>
      <c r="AS417" s="11"/>
      <c r="AT417" s="61">
        <f>SUM(AU417)</f>
        <v>0</v>
      </c>
      <c r="AU417" s="11"/>
      <c r="AV417" s="60">
        <f>AW417+AZ417</f>
        <v>1688652036746.0928</v>
      </c>
      <c r="AW417" s="61">
        <f>SUM(AX417:AY417)</f>
        <v>1688652036746.0928</v>
      </c>
      <c r="AX417" s="62">
        <v>1688652036746.0928</v>
      </c>
      <c r="AY417" s="11"/>
      <c r="AZ417" s="61">
        <f>SUM(BA417)</f>
        <v>0</v>
      </c>
      <c r="BA417" s="11"/>
      <c r="BB417" s="63">
        <f>E417-(AI417+AV417)</f>
        <v>70729998498.818115</v>
      </c>
    </row>
    <row r="418" spans="1:54" ht="30" x14ac:dyDescent="0.25">
      <c r="A418" s="58" t="s">
        <v>857</v>
      </c>
      <c r="B418" s="58" t="s">
        <v>858</v>
      </c>
      <c r="C418" s="59" t="s">
        <v>1150</v>
      </c>
      <c r="D418" s="59" t="s">
        <v>1199</v>
      </c>
      <c r="E418" s="60">
        <f>F418+O418+R418+Z418+AB418+AG418</f>
        <v>1624384868338.7202</v>
      </c>
      <c r="F418" s="61">
        <f>SUM(G418:N418)</f>
        <v>75625234992.919998</v>
      </c>
      <c r="G418" s="62">
        <v>39455466246.290001</v>
      </c>
      <c r="H418" s="11"/>
      <c r="I418" s="62">
        <v>18025540915.610001</v>
      </c>
      <c r="J418" s="11"/>
      <c r="K418" s="11"/>
      <c r="L418" s="11"/>
      <c r="M418" s="62">
        <v>18144227831.02</v>
      </c>
      <c r="N418" s="11"/>
      <c r="O418" s="61">
        <f>SUM(P418:Q418)</f>
        <v>26797101513.82</v>
      </c>
      <c r="P418" s="11"/>
      <c r="Q418" s="62">
        <v>26797101513.82</v>
      </c>
      <c r="R418" s="61">
        <f>SUM(S418:Y418)</f>
        <v>1475610274961.3901</v>
      </c>
      <c r="S418" s="62">
        <v>357979252454.22998</v>
      </c>
      <c r="T418" s="62">
        <v>359848406977.60999</v>
      </c>
      <c r="U418" s="62">
        <v>556700567553.18005</v>
      </c>
      <c r="V418" s="62">
        <v>942809248732.23999</v>
      </c>
      <c r="W418" s="62">
        <v>43441743136.220001</v>
      </c>
      <c r="X418" s="62">
        <v>70615159000.830002</v>
      </c>
      <c r="Y418" s="62">
        <v>-855784102892.92004</v>
      </c>
      <c r="Z418" s="61">
        <f>SUM(AA418)</f>
        <v>0</v>
      </c>
      <c r="AA418" s="11"/>
      <c r="AB418" s="61">
        <f>SUM(AC418:AF418)</f>
        <v>46352256870.589996</v>
      </c>
      <c r="AC418" s="62">
        <v>1762383793.0799999</v>
      </c>
      <c r="AD418" s="11"/>
      <c r="AE418" s="62">
        <v>612195991.66999996</v>
      </c>
      <c r="AF418" s="62">
        <v>43977677085.839996</v>
      </c>
      <c r="AG418" s="61">
        <f>SUM(AH418)</f>
        <v>0</v>
      </c>
      <c r="AH418" s="62"/>
      <c r="AI418" s="60">
        <f>AJ418+AQ418+AT418</f>
        <v>10436714607.08</v>
      </c>
      <c r="AJ418" s="61">
        <f>SUM(AK418:AP418)</f>
        <v>10436714607.08</v>
      </c>
      <c r="AK418" s="62">
        <v>77472210</v>
      </c>
      <c r="AL418" s="11"/>
      <c r="AM418" s="11"/>
      <c r="AN418" s="62">
        <v>302990807.07999998</v>
      </c>
      <c r="AO418" s="62">
        <v>10056251590</v>
      </c>
      <c r="AP418" s="11"/>
      <c r="AQ418" s="61">
        <f>SUM(AR418:AS418)</f>
        <v>0</v>
      </c>
      <c r="AR418" s="11"/>
      <c r="AS418" s="11"/>
      <c r="AT418" s="61">
        <f>SUM(AU418)</f>
        <v>0</v>
      </c>
      <c r="AU418" s="11"/>
      <c r="AV418" s="60">
        <f>AW418+AZ418</f>
        <v>1613948153731.6001</v>
      </c>
      <c r="AW418" s="61">
        <f>SUM(AX418:AY418)</f>
        <v>1613948153731.6001</v>
      </c>
      <c r="AX418" s="62">
        <v>1613948153731.6001</v>
      </c>
      <c r="AY418" s="11"/>
      <c r="AZ418" s="61">
        <f>SUM(BA418)</f>
        <v>0</v>
      </c>
      <c r="BA418" s="11"/>
      <c r="BB418" s="63">
        <f>E418-(AI418+AV418)</f>
        <v>4.00390625E-2</v>
      </c>
    </row>
    <row r="419" spans="1:54" ht="45" x14ac:dyDescent="0.25">
      <c r="A419" s="58" t="s">
        <v>859</v>
      </c>
      <c r="B419" s="58" t="s">
        <v>860</v>
      </c>
      <c r="C419" s="59" t="s">
        <v>1150</v>
      </c>
      <c r="D419" s="59" t="s">
        <v>1200</v>
      </c>
      <c r="E419" s="60">
        <f>F419+O419+R419+Z419+AB419+AG419</f>
        <v>1350183045668.5679</v>
      </c>
      <c r="F419" s="61">
        <f>SUM(G419:N419)</f>
        <v>87561275775.097504</v>
      </c>
      <c r="G419" s="62">
        <v>28588737440.7925</v>
      </c>
      <c r="H419" s="11"/>
      <c r="I419" s="62">
        <v>6284925585.625001</v>
      </c>
      <c r="J419" s="11"/>
      <c r="K419" s="11"/>
      <c r="L419" s="62">
        <v>1068583286</v>
      </c>
      <c r="M419" s="62">
        <v>51619029462.68</v>
      </c>
      <c r="N419" s="11"/>
      <c r="O419" s="61">
        <f>SUM(P419:Q419)</f>
        <v>56041229605</v>
      </c>
      <c r="P419" s="11"/>
      <c r="Q419" s="62">
        <v>56041229605</v>
      </c>
      <c r="R419" s="61">
        <f>SUM(S419:Y419)</f>
        <v>1144886318933.5706</v>
      </c>
      <c r="S419" s="62">
        <v>88173717279</v>
      </c>
      <c r="T419" s="62">
        <v>402283839463.302</v>
      </c>
      <c r="U419" s="62">
        <v>588093658973.45996</v>
      </c>
      <c r="V419" s="62">
        <v>1128239090012.124</v>
      </c>
      <c r="W419" s="62">
        <v>48299714729.139999</v>
      </c>
      <c r="X419" s="62">
        <v>38627048435.538498</v>
      </c>
      <c r="Y419" s="62">
        <v>-1148830749958.9939</v>
      </c>
      <c r="Z419" s="61">
        <f>SUM(AA419)</f>
        <v>0</v>
      </c>
      <c r="AA419" s="11"/>
      <c r="AB419" s="61">
        <f>SUM(AC419:AF419)</f>
        <v>61694221354.899994</v>
      </c>
      <c r="AC419" s="62">
        <v>5178660357.8800001</v>
      </c>
      <c r="AD419" s="11"/>
      <c r="AE419" s="62">
        <v>809246875</v>
      </c>
      <c r="AF419" s="62">
        <v>55706314122.019997</v>
      </c>
      <c r="AG419" s="61">
        <f>SUM(AH419)</f>
        <v>0</v>
      </c>
      <c r="AH419" s="62"/>
      <c r="AI419" s="60">
        <f>AJ419+AQ419+AT419</f>
        <v>17574257872.200001</v>
      </c>
      <c r="AJ419" s="61">
        <f>SUM(AK419:AP419)</f>
        <v>17574257872.200001</v>
      </c>
      <c r="AK419" s="62">
        <v>-2843790159.3699999</v>
      </c>
      <c r="AL419" s="11"/>
      <c r="AM419" s="11"/>
      <c r="AN419" s="62">
        <v>935135.01</v>
      </c>
      <c r="AO419" s="62">
        <v>39728000</v>
      </c>
      <c r="AP419" s="62">
        <v>20377384896.560001</v>
      </c>
      <c r="AQ419" s="61">
        <f>SUM(AR419:AS419)</f>
        <v>0</v>
      </c>
      <c r="AR419" s="11"/>
      <c r="AS419" s="11"/>
      <c r="AT419" s="61">
        <f>SUM(AU419)</f>
        <v>0</v>
      </c>
      <c r="AU419" s="11"/>
      <c r="AV419" s="60">
        <f>AW419+AZ419</f>
        <v>1319543745726.01</v>
      </c>
      <c r="AW419" s="61">
        <f>SUM(AX419:AY419)</f>
        <v>1319543745726.01</v>
      </c>
      <c r="AX419" s="62">
        <v>1319543745726.01</v>
      </c>
      <c r="AY419" s="11"/>
      <c r="AZ419" s="61">
        <f>SUM(BA419)</f>
        <v>0</v>
      </c>
      <c r="BA419" s="11"/>
      <c r="BB419" s="63">
        <f>E419-(AI419+AV419)</f>
        <v>13065042070.35791</v>
      </c>
    </row>
    <row r="420" spans="1:54" ht="45" x14ac:dyDescent="0.25">
      <c r="A420" s="58" t="s">
        <v>861</v>
      </c>
      <c r="B420" s="58" t="s">
        <v>862</v>
      </c>
      <c r="C420" s="59" t="s">
        <v>1150</v>
      </c>
      <c r="D420" s="59" t="s">
        <v>1199</v>
      </c>
      <c r="E420" s="60">
        <f>F420+O420+R420+Z420+AB420+AG420</f>
        <v>2327530317616</v>
      </c>
      <c r="F420" s="61">
        <f>SUM(G420:N420)</f>
        <v>154071348807.98999</v>
      </c>
      <c r="G420" s="62">
        <v>62002445079.519997</v>
      </c>
      <c r="H420" s="11"/>
      <c r="I420" s="62">
        <v>55946457550.989998</v>
      </c>
      <c r="J420" s="11"/>
      <c r="K420" s="11"/>
      <c r="L420" s="62">
        <v>2615249665</v>
      </c>
      <c r="M420" s="62">
        <v>33507196512.48</v>
      </c>
      <c r="N420" s="11"/>
      <c r="O420" s="61">
        <f>SUM(P420:Q420)</f>
        <v>118674472879</v>
      </c>
      <c r="P420" s="11"/>
      <c r="Q420" s="62">
        <v>118674472879</v>
      </c>
      <c r="R420" s="61">
        <f>SUM(S420:Y420)</f>
        <v>1874400882497.8501</v>
      </c>
      <c r="S420" s="62">
        <v>161243546487.32999</v>
      </c>
      <c r="T420" s="62">
        <v>510306461122.41998</v>
      </c>
      <c r="U420" s="62">
        <v>633608676610.68005</v>
      </c>
      <c r="V420" s="62">
        <v>1553671874943.1001</v>
      </c>
      <c r="W420" s="62">
        <v>16937811642.42</v>
      </c>
      <c r="X420" s="62">
        <v>33517324772</v>
      </c>
      <c r="Y420" s="62">
        <v>-1034884813080.1</v>
      </c>
      <c r="Z420" s="61">
        <f>SUM(AA420)</f>
        <v>0</v>
      </c>
      <c r="AA420" s="11"/>
      <c r="AB420" s="61">
        <f>SUM(AC420:AF420)</f>
        <v>180383613431.16</v>
      </c>
      <c r="AC420" s="62">
        <v>10655019072</v>
      </c>
      <c r="AD420" s="11"/>
      <c r="AE420" s="62">
        <v>7157267817</v>
      </c>
      <c r="AF420" s="62">
        <v>162571326542.16</v>
      </c>
      <c r="AG420" s="61">
        <f>SUM(AH420)</f>
        <v>0</v>
      </c>
      <c r="AH420" s="62"/>
      <c r="AI420" s="60">
        <f>AJ420+AQ420+AT420</f>
        <v>-852034441.25</v>
      </c>
      <c r="AJ420" s="61">
        <f>SUM(AK420:AP420)</f>
        <v>-852034441.25</v>
      </c>
      <c r="AK420" s="62">
        <v>108619476</v>
      </c>
      <c r="AL420" s="11"/>
      <c r="AM420" s="11"/>
      <c r="AN420" s="11"/>
      <c r="AO420" s="62">
        <v>33950000</v>
      </c>
      <c r="AP420" s="62">
        <v>-994603917.25</v>
      </c>
      <c r="AQ420" s="61">
        <f>SUM(AR420:AS420)</f>
        <v>0</v>
      </c>
      <c r="AR420" s="11"/>
      <c r="AS420" s="11"/>
      <c r="AT420" s="61">
        <f>SUM(AU420)</f>
        <v>0</v>
      </c>
      <c r="AU420" s="11"/>
      <c r="AV420" s="60">
        <f>AW420+AZ420</f>
        <v>2416091999223.7998</v>
      </c>
      <c r="AW420" s="61">
        <f>SUM(AX420:AY420)</f>
        <v>2416091999223.7998</v>
      </c>
      <c r="AX420" s="62">
        <v>2416091999223.7998</v>
      </c>
      <c r="AY420" s="11"/>
      <c r="AZ420" s="61">
        <f>SUM(BA420)</f>
        <v>0</v>
      </c>
      <c r="BA420" s="11"/>
      <c r="BB420" s="63">
        <f>E420-(AI420+AV420)</f>
        <v>-87709647166.549805</v>
      </c>
    </row>
    <row r="421" spans="1:54" ht="60" x14ac:dyDescent="0.25">
      <c r="A421" s="58" t="s">
        <v>863</v>
      </c>
      <c r="B421" s="58" t="s">
        <v>864</v>
      </c>
      <c r="C421" s="59" t="s">
        <v>1150</v>
      </c>
      <c r="D421" s="59" t="s">
        <v>1199</v>
      </c>
      <c r="E421" s="60">
        <f>F421+O421+R421+Z421+AB421+AG421</f>
        <v>2062388483452.3401</v>
      </c>
      <c r="F421" s="61">
        <f>SUM(G421:N421)</f>
        <v>126613406244.47</v>
      </c>
      <c r="G421" s="62">
        <v>75993563314.979996</v>
      </c>
      <c r="H421" s="11"/>
      <c r="I421" s="62">
        <v>13021417957.089998</v>
      </c>
      <c r="J421" s="11"/>
      <c r="K421" s="11"/>
      <c r="L421" s="62">
        <v>5599422467.8000002</v>
      </c>
      <c r="M421" s="62">
        <v>31999002504.599998</v>
      </c>
      <c r="N421" s="11"/>
      <c r="O421" s="61">
        <f>SUM(P421:Q421)</f>
        <v>80841821970.830002</v>
      </c>
      <c r="P421" s="11"/>
      <c r="Q421" s="62">
        <v>80841821970.830002</v>
      </c>
      <c r="R421" s="61">
        <f>SUM(S421:Y421)</f>
        <v>1836019204822.79</v>
      </c>
      <c r="S421" s="62">
        <v>428643628679</v>
      </c>
      <c r="T421" s="62">
        <v>365876918192</v>
      </c>
      <c r="U421" s="62">
        <v>883394735518.58997</v>
      </c>
      <c r="V421" s="62">
        <v>976633758145</v>
      </c>
      <c r="W421" s="62">
        <v>93305205108</v>
      </c>
      <c r="X421" s="62">
        <v>92366873579.199997</v>
      </c>
      <c r="Y421" s="62">
        <v>-1004201914399</v>
      </c>
      <c r="Z421" s="61">
        <f>SUM(AA421)</f>
        <v>0</v>
      </c>
      <c r="AA421" s="11"/>
      <c r="AB421" s="61">
        <f>SUM(AC421:AF421)</f>
        <v>18914050414.25</v>
      </c>
      <c r="AC421" s="62">
        <v>2927788649</v>
      </c>
      <c r="AD421" s="62">
        <v>4577904313</v>
      </c>
      <c r="AE421" s="62">
        <v>222064517</v>
      </c>
      <c r="AF421" s="62">
        <v>11186292935.25</v>
      </c>
      <c r="AG421" s="61">
        <f>SUM(AH421)</f>
        <v>0</v>
      </c>
      <c r="AH421" s="62"/>
      <c r="AI421" s="60">
        <f>AJ421+AQ421+AT421</f>
        <v>10927401060.459999</v>
      </c>
      <c r="AJ421" s="61">
        <f>SUM(AK421:AP421)</f>
        <v>10927401060.459999</v>
      </c>
      <c r="AK421" s="62">
        <v>1031795416.46</v>
      </c>
      <c r="AL421" s="11"/>
      <c r="AM421" s="11"/>
      <c r="AN421" s="11"/>
      <c r="AO421" s="11"/>
      <c r="AP421" s="62">
        <v>9895605644</v>
      </c>
      <c r="AQ421" s="61">
        <f>SUM(AR421:AS421)</f>
        <v>0</v>
      </c>
      <c r="AR421" s="11"/>
      <c r="AS421" s="11"/>
      <c r="AT421" s="61">
        <f>SUM(AU421)</f>
        <v>0</v>
      </c>
      <c r="AU421" s="11"/>
      <c r="AV421" s="60">
        <f>AW421+AZ421</f>
        <v>2013358430313.7</v>
      </c>
      <c r="AW421" s="61">
        <f>SUM(AX421:AY421)</f>
        <v>2013358430313.7</v>
      </c>
      <c r="AX421" s="62">
        <v>2013358430313.7</v>
      </c>
      <c r="AY421" s="11"/>
      <c r="AZ421" s="61">
        <f>SUM(BA421)</f>
        <v>0</v>
      </c>
      <c r="BA421" s="11"/>
      <c r="BB421" s="63">
        <f>E421-(AI421+AV421)</f>
        <v>38102652078.180176</v>
      </c>
    </row>
    <row r="422" spans="1:54" ht="60" x14ac:dyDescent="0.25">
      <c r="A422" s="58" t="s">
        <v>865</v>
      </c>
      <c r="B422" s="58" t="s">
        <v>866</v>
      </c>
      <c r="C422" s="59" t="s">
        <v>1152</v>
      </c>
      <c r="D422" s="59" t="s">
        <v>1200</v>
      </c>
      <c r="E422" s="60">
        <f>F422+O422+R422+Z422+AB422+AG422</f>
        <v>1810432151410.7539</v>
      </c>
      <c r="F422" s="61">
        <f>SUM(G422:N422)</f>
        <v>210551117445.19409</v>
      </c>
      <c r="G422" s="62">
        <v>51247521113.630005</v>
      </c>
      <c r="H422" s="62">
        <v>35000000000</v>
      </c>
      <c r="I422" s="62">
        <v>9427712517.4799995</v>
      </c>
      <c r="J422" s="11"/>
      <c r="K422" s="11"/>
      <c r="L422" s="11"/>
      <c r="M422" s="62">
        <v>114875883814.08411</v>
      </c>
      <c r="N422" s="11"/>
      <c r="O422" s="61">
        <f>SUM(P422:Q422)</f>
        <v>102327326532</v>
      </c>
      <c r="P422" s="62">
        <v>855131453</v>
      </c>
      <c r="Q422" s="62">
        <v>101472195079</v>
      </c>
      <c r="R422" s="61">
        <f>SUM(S422:Y422)</f>
        <v>1377205947873.4399</v>
      </c>
      <c r="S422" s="62">
        <v>245437664731</v>
      </c>
      <c r="T422" s="62">
        <v>244130402117</v>
      </c>
      <c r="U422" s="62">
        <v>436384441758</v>
      </c>
      <c r="V422" s="62">
        <v>1321159437222</v>
      </c>
      <c r="W422" s="62">
        <v>4708509754</v>
      </c>
      <c r="X422" s="62">
        <v>26514475911.580002</v>
      </c>
      <c r="Y422" s="62">
        <v>-901128983620.14001</v>
      </c>
      <c r="Z422" s="61">
        <f>SUM(AA422)</f>
        <v>0</v>
      </c>
      <c r="AA422" s="11"/>
      <c r="AB422" s="61">
        <f>SUM(AC422:AF422)</f>
        <v>120347759560.12</v>
      </c>
      <c r="AC422" s="62">
        <v>12097155245.59</v>
      </c>
      <c r="AD422" s="62">
        <v>14304290310</v>
      </c>
      <c r="AE422" s="62">
        <v>2018225910</v>
      </c>
      <c r="AF422" s="62">
        <v>91928088094.529999</v>
      </c>
      <c r="AG422" s="61">
        <f>SUM(AH422)</f>
        <v>0</v>
      </c>
      <c r="AH422" s="62"/>
      <c r="AI422" s="60">
        <f>AJ422+AQ422+AT422</f>
        <v>8506491029</v>
      </c>
      <c r="AJ422" s="61">
        <f>SUM(AK422:AP422)</f>
        <v>8506491029</v>
      </c>
      <c r="AK422" s="62">
        <v>75414261</v>
      </c>
      <c r="AL422" s="11"/>
      <c r="AM422" s="11"/>
      <c r="AN422" s="11"/>
      <c r="AO422" s="62">
        <v>2119124383</v>
      </c>
      <c r="AP422" s="62">
        <v>6311952385</v>
      </c>
      <c r="AQ422" s="61">
        <f>SUM(AR422:AS422)</f>
        <v>0</v>
      </c>
      <c r="AR422" s="11"/>
      <c r="AS422" s="11"/>
      <c r="AT422" s="61">
        <f>SUM(AU422)</f>
        <v>0</v>
      </c>
      <c r="AU422" s="11"/>
      <c r="AV422" s="60">
        <f>AW422+AZ422</f>
        <v>1801925660381.7542</v>
      </c>
      <c r="AW422" s="61">
        <f>SUM(AX422:AY422)</f>
        <v>1801925660381.7542</v>
      </c>
      <c r="AX422" s="62">
        <v>1801925660381.7542</v>
      </c>
      <c r="AY422" s="11"/>
      <c r="AZ422" s="61">
        <f>SUM(BA422)</f>
        <v>0</v>
      </c>
      <c r="BA422" s="11"/>
      <c r="BB422" s="63">
        <f>E422-(AI422+AV422)</f>
        <v>0</v>
      </c>
    </row>
    <row r="423" spans="1:54" ht="30" x14ac:dyDescent="0.25">
      <c r="A423" s="58" t="s">
        <v>867</v>
      </c>
      <c r="B423" s="58" t="s">
        <v>868</v>
      </c>
      <c r="C423" s="59" t="s">
        <v>1152</v>
      </c>
      <c r="D423" s="59" t="s">
        <v>1200</v>
      </c>
      <c r="E423" s="60">
        <f>F423+O423+R423+Z423+AB423+AG423</f>
        <v>123873969170.74002</v>
      </c>
      <c r="F423" s="61">
        <f>SUM(G423:N423)</f>
        <v>-10446078231.370003</v>
      </c>
      <c r="G423" s="62">
        <v>-22320574598.880001</v>
      </c>
      <c r="H423" s="11"/>
      <c r="I423" s="62">
        <v>4710918658.7099981</v>
      </c>
      <c r="J423" s="11"/>
      <c r="K423" s="11"/>
      <c r="L423" s="11"/>
      <c r="M423" s="62">
        <v>7163577708.8000002</v>
      </c>
      <c r="N423" s="11"/>
      <c r="O423" s="61">
        <f>SUM(P423:Q423)</f>
        <v>10822258099</v>
      </c>
      <c r="P423" s="11"/>
      <c r="Q423" s="62">
        <v>10822258099</v>
      </c>
      <c r="R423" s="61">
        <f>SUM(S423:Y423)</f>
        <v>123382188587.95003</v>
      </c>
      <c r="S423" s="62">
        <v>4498247651</v>
      </c>
      <c r="T423" s="62">
        <v>89426354903.330002</v>
      </c>
      <c r="U423" s="62">
        <v>33477435540.490002</v>
      </c>
      <c r="V423" s="62">
        <v>113740706628.45</v>
      </c>
      <c r="W423" s="62">
        <v>15981339831.549999</v>
      </c>
      <c r="X423" s="62">
        <v>-996701485</v>
      </c>
      <c r="Y423" s="62">
        <v>-132745194481.86998</v>
      </c>
      <c r="Z423" s="61">
        <f>SUM(AA423)</f>
        <v>0</v>
      </c>
      <c r="AA423" s="11"/>
      <c r="AB423" s="61">
        <f>SUM(AC423:AF423)</f>
        <v>115600715.16000003</v>
      </c>
      <c r="AC423" s="11"/>
      <c r="AD423" s="11"/>
      <c r="AE423" s="62">
        <v>413538952</v>
      </c>
      <c r="AF423" s="62">
        <v>-297938236.83999997</v>
      </c>
      <c r="AG423" s="61">
        <f>SUM(AH423)</f>
        <v>0</v>
      </c>
      <c r="AH423" s="62"/>
      <c r="AI423" s="60">
        <f>AJ423+AQ423+AT423</f>
        <v>33771281826</v>
      </c>
      <c r="AJ423" s="61">
        <f>SUM(AK423:AP423)</f>
        <v>33771281826</v>
      </c>
      <c r="AK423" s="62">
        <v>136363146</v>
      </c>
      <c r="AL423" s="11"/>
      <c r="AM423" s="11"/>
      <c r="AN423" s="11"/>
      <c r="AO423" s="62">
        <v>33634918680</v>
      </c>
      <c r="AP423" s="11"/>
      <c r="AQ423" s="61">
        <f>SUM(AR423:AS423)</f>
        <v>0</v>
      </c>
      <c r="AR423" s="11"/>
      <c r="AS423" s="11"/>
      <c r="AT423" s="61">
        <f>SUM(AU423)</f>
        <v>0</v>
      </c>
      <c r="AU423" s="11"/>
      <c r="AV423" s="60">
        <f>AW423+AZ423</f>
        <v>90102687344.739929</v>
      </c>
      <c r="AW423" s="61">
        <f>SUM(AX423:AY423)</f>
        <v>90102687344.739929</v>
      </c>
      <c r="AX423" s="62">
        <v>48329372175.279938</v>
      </c>
      <c r="AY423" s="62">
        <v>41773315169.459999</v>
      </c>
      <c r="AZ423" s="61">
        <f>SUM(BA423)</f>
        <v>0</v>
      </c>
      <c r="BA423" s="62"/>
      <c r="BB423" s="63">
        <f>E423-(AI423+AV423)</f>
        <v>0</v>
      </c>
    </row>
    <row r="424" spans="1:54" ht="45" x14ac:dyDescent="0.25">
      <c r="A424" s="58" t="s">
        <v>869</v>
      </c>
      <c r="B424" s="58" t="s">
        <v>870</v>
      </c>
      <c r="C424" s="59" t="s">
        <v>1152</v>
      </c>
      <c r="D424" s="59" t="s">
        <v>1199</v>
      </c>
      <c r="E424" s="60">
        <f>F424+O424+R424+Z424+AB424+AG424</f>
        <v>1935886176907.7</v>
      </c>
      <c r="F424" s="61">
        <f>SUM(G424:N424)</f>
        <v>-22969574601.489998</v>
      </c>
      <c r="G424" s="62">
        <v>-12412266554.49</v>
      </c>
      <c r="H424" s="11"/>
      <c r="I424" s="62">
        <v>-10557308047</v>
      </c>
      <c r="J424" s="11"/>
      <c r="K424" s="11"/>
      <c r="L424" s="11"/>
      <c r="M424" s="11"/>
      <c r="N424" s="11"/>
      <c r="O424" s="61">
        <f>SUM(P424:Q424)</f>
        <v>5500000000</v>
      </c>
      <c r="P424" s="11"/>
      <c r="Q424" s="62">
        <v>5500000000</v>
      </c>
      <c r="R424" s="61">
        <f>SUM(S424:Y424)</f>
        <v>1947214335488.1899</v>
      </c>
      <c r="S424" s="62">
        <v>149718865063.12</v>
      </c>
      <c r="T424" s="62">
        <v>225359520912.20001</v>
      </c>
      <c r="U424" s="62">
        <v>432804597073.94</v>
      </c>
      <c r="V424" s="62">
        <v>1107414372167.9299</v>
      </c>
      <c r="W424" s="62">
        <v>33292904122</v>
      </c>
      <c r="X424" s="62">
        <v>204060000</v>
      </c>
      <c r="Y424" s="62">
        <v>-1579983851</v>
      </c>
      <c r="Z424" s="61">
        <f>SUM(AA424)</f>
        <v>0</v>
      </c>
      <c r="AA424" s="11"/>
      <c r="AB424" s="61">
        <f>SUM(AC424:AF424)</f>
        <v>6141416021</v>
      </c>
      <c r="AC424" s="11"/>
      <c r="AD424" s="11"/>
      <c r="AE424" s="11"/>
      <c r="AF424" s="62">
        <v>6141416021</v>
      </c>
      <c r="AG424" s="61">
        <f>SUM(AH424)</f>
        <v>0</v>
      </c>
      <c r="AH424" s="62"/>
      <c r="AI424" s="60">
        <f>AJ424+AQ424+AT424</f>
        <v>-971513313</v>
      </c>
      <c r="AJ424" s="61">
        <f>SUM(AK424:AP424)</f>
        <v>-971513313</v>
      </c>
      <c r="AK424" s="62">
        <v>-1432026687</v>
      </c>
      <c r="AL424" s="11"/>
      <c r="AM424" s="11"/>
      <c r="AN424" s="11"/>
      <c r="AO424" s="62">
        <v>202620594</v>
      </c>
      <c r="AP424" s="62">
        <v>257892780</v>
      </c>
      <c r="AQ424" s="61">
        <f>SUM(AR424:AS424)</f>
        <v>0</v>
      </c>
      <c r="AR424" s="11"/>
      <c r="AS424" s="11"/>
      <c r="AT424" s="61">
        <f>SUM(AU424)</f>
        <v>0</v>
      </c>
      <c r="AU424" s="11"/>
      <c r="AV424" s="60">
        <f>AW424+AZ424</f>
        <v>1853939591868.8301</v>
      </c>
      <c r="AW424" s="61">
        <f>SUM(AX424:AY424)</f>
        <v>1853939591868.8301</v>
      </c>
      <c r="AX424" s="62">
        <v>1853939591868.8301</v>
      </c>
      <c r="AY424" s="11"/>
      <c r="AZ424" s="61">
        <f>SUM(BA424)</f>
        <v>0</v>
      </c>
      <c r="BA424" s="11"/>
      <c r="BB424" s="63">
        <f>E424-(AI424+AV424)</f>
        <v>82918098351.869873</v>
      </c>
    </row>
    <row r="425" spans="1:54" ht="45" x14ac:dyDescent="0.25">
      <c r="A425" s="58" t="s">
        <v>871</v>
      </c>
      <c r="B425" s="58" t="s">
        <v>872</v>
      </c>
      <c r="C425" s="59" t="s">
        <v>1152</v>
      </c>
      <c r="D425" s="59" t="s">
        <v>1200</v>
      </c>
      <c r="E425" s="60">
        <f>F425+O425+R425+Z425+AB425+AG425</f>
        <v>2138132230008.6399</v>
      </c>
      <c r="F425" s="61">
        <f>SUM(G425:N425)</f>
        <v>95241555060.5</v>
      </c>
      <c r="G425" s="62">
        <v>38085949750.519997</v>
      </c>
      <c r="H425" s="11"/>
      <c r="I425" s="62">
        <v>23501744874.779999</v>
      </c>
      <c r="J425" s="11"/>
      <c r="K425" s="11"/>
      <c r="L425" s="62">
        <v>84916666.670000002</v>
      </c>
      <c r="M425" s="62">
        <v>33568943768.529999</v>
      </c>
      <c r="N425" s="11"/>
      <c r="O425" s="61">
        <f>SUM(P425:Q425)</f>
        <v>81409974451</v>
      </c>
      <c r="P425" s="62">
        <v>42478000</v>
      </c>
      <c r="Q425" s="62">
        <v>81367496451</v>
      </c>
      <c r="R425" s="61">
        <f>SUM(S425:Y425)</f>
        <v>1927921800025</v>
      </c>
      <c r="S425" s="62">
        <v>241113498321</v>
      </c>
      <c r="T425" s="62">
        <v>290998093458</v>
      </c>
      <c r="U425" s="62">
        <v>687358335573</v>
      </c>
      <c r="V425" s="62">
        <v>1572733451476</v>
      </c>
      <c r="W425" s="62">
        <v>1173884200</v>
      </c>
      <c r="X425" s="62">
        <v>30302396653</v>
      </c>
      <c r="Y425" s="62">
        <v>-895757859656</v>
      </c>
      <c r="Z425" s="61">
        <f>SUM(AA425)</f>
        <v>0</v>
      </c>
      <c r="AA425" s="11"/>
      <c r="AB425" s="61">
        <f>SUM(AC425:AF425)</f>
        <v>33558900472.139999</v>
      </c>
      <c r="AC425" s="62">
        <v>1677352999.1400001</v>
      </c>
      <c r="AD425" s="11"/>
      <c r="AE425" s="62">
        <v>4584631427</v>
      </c>
      <c r="AF425" s="62">
        <v>27296916046</v>
      </c>
      <c r="AG425" s="61">
        <f>SUM(AH425)</f>
        <v>0</v>
      </c>
      <c r="AH425" s="62"/>
      <c r="AI425" s="60">
        <f>AJ425+AQ425+AT425</f>
        <v>2208114952.6700001</v>
      </c>
      <c r="AJ425" s="61">
        <f>SUM(AK425:AP425)</f>
        <v>2208114952.6700001</v>
      </c>
      <c r="AK425" s="62">
        <v>319934203.5</v>
      </c>
      <c r="AL425" s="11"/>
      <c r="AM425" s="11"/>
      <c r="AN425" s="62">
        <v>184088154.16999999</v>
      </c>
      <c r="AO425" s="62">
        <v>1672652695</v>
      </c>
      <c r="AP425" s="62">
        <v>31439900</v>
      </c>
      <c r="AQ425" s="61">
        <f>SUM(AR425:AS425)</f>
        <v>0</v>
      </c>
      <c r="AR425" s="11"/>
      <c r="AS425" s="11"/>
      <c r="AT425" s="61">
        <f>SUM(AU425)</f>
        <v>0</v>
      </c>
      <c r="AU425" s="11"/>
      <c r="AV425" s="60">
        <f>AW425+AZ425</f>
        <v>2135924115056</v>
      </c>
      <c r="AW425" s="61">
        <f>SUM(AX425:AY425)</f>
        <v>2135924115056</v>
      </c>
      <c r="AX425" s="62">
        <v>2135924115056</v>
      </c>
      <c r="AY425" s="11"/>
      <c r="AZ425" s="61">
        <f>SUM(BA425)</f>
        <v>0</v>
      </c>
      <c r="BA425" s="11"/>
      <c r="BB425" s="63">
        <f>E425-(AI425+AV425)</f>
        <v>-3.0029296875E-2</v>
      </c>
    </row>
    <row r="426" spans="1:54" ht="30" x14ac:dyDescent="0.25">
      <c r="A426" s="58" t="s">
        <v>873</v>
      </c>
      <c r="B426" s="58" t="s">
        <v>874</v>
      </c>
      <c r="C426" s="59" t="s">
        <v>1150</v>
      </c>
      <c r="D426" s="59" t="s">
        <v>1200</v>
      </c>
      <c r="E426" s="60">
        <f>F426+O426+R426+Z426+AB426+AG426</f>
        <v>2186922996016.9109</v>
      </c>
      <c r="F426" s="61">
        <f>SUM(G426:N426)</f>
        <v>178981559778.53009</v>
      </c>
      <c r="G426" s="62">
        <v>144497541856.61011</v>
      </c>
      <c r="H426" s="11"/>
      <c r="I426" s="62">
        <v>9962237810.2700005</v>
      </c>
      <c r="J426" s="11"/>
      <c r="K426" s="11"/>
      <c r="L426" s="11"/>
      <c r="M426" s="62">
        <v>24521780111.650002</v>
      </c>
      <c r="N426" s="11"/>
      <c r="O426" s="61">
        <f>SUM(P426:Q426)</f>
        <v>33001650223.5</v>
      </c>
      <c r="P426" s="62">
        <v>6001650223.5</v>
      </c>
      <c r="Q426" s="62">
        <v>27000000000</v>
      </c>
      <c r="R426" s="61">
        <f>SUM(S426:Y426)</f>
        <v>1906779830119.8408</v>
      </c>
      <c r="S426" s="62">
        <v>777312880993.70996</v>
      </c>
      <c r="T426" s="62">
        <v>241180293095.72</v>
      </c>
      <c r="U426" s="62">
        <v>465359530894.414</v>
      </c>
      <c r="V426" s="62">
        <v>946471237985.05798</v>
      </c>
      <c r="W426" s="62">
        <v>25978977935.580002</v>
      </c>
      <c r="X426" s="62">
        <v>71344300923.065002</v>
      </c>
      <c r="Y426" s="62">
        <v>-620867391707.70605</v>
      </c>
      <c r="Z426" s="61">
        <f>SUM(AA426)</f>
        <v>0</v>
      </c>
      <c r="AA426" s="11"/>
      <c r="AB426" s="61">
        <f>SUM(AC426:AF426)</f>
        <v>68159955895.040001</v>
      </c>
      <c r="AC426" s="62">
        <v>7916203908.7200003</v>
      </c>
      <c r="AD426" s="11"/>
      <c r="AE426" s="62">
        <v>1928517619</v>
      </c>
      <c r="AF426" s="62">
        <v>58315234367.32</v>
      </c>
      <c r="AG426" s="61">
        <f>SUM(AH426)</f>
        <v>0</v>
      </c>
      <c r="AH426" s="62"/>
      <c r="AI426" s="60">
        <f>AJ426+AQ426+AT426</f>
        <v>28252979491.829998</v>
      </c>
      <c r="AJ426" s="61">
        <f>SUM(AK426:AP426)</f>
        <v>28252979491.829998</v>
      </c>
      <c r="AK426" s="62">
        <v>3821551426.1199999</v>
      </c>
      <c r="AL426" s="11"/>
      <c r="AM426" s="11"/>
      <c r="AN426" s="11"/>
      <c r="AO426" s="62">
        <v>129882500</v>
      </c>
      <c r="AP426" s="62">
        <v>24301545565.709999</v>
      </c>
      <c r="AQ426" s="61">
        <f>SUM(AR426:AS426)</f>
        <v>0</v>
      </c>
      <c r="AR426" s="11"/>
      <c r="AS426" s="11"/>
      <c r="AT426" s="61">
        <f>SUM(AU426)</f>
        <v>0</v>
      </c>
      <c r="AU426" s="11"/>
      <c r="AV426" s="60">
        <f>AW426+AZ426</f>
        <v>2655640812663.8599</v>
      </c>
      <c r="AW426" s="61">
        <f>SUM(AX426:AY426)</f>
        <v>2655640812663.8599</v>
      </c>
      <c r="AX426" s="62">
        <v>2655640812663.8599</v>
      </c>
      <c r="AY426" s="11"/>
      <c r="AZ426" s="61">
        <f>SUM(BA426)</f>
        <v>0</v>
      </c>
      <c r="BA426" s="11"/>
      <c r="BB426" s="63">
        <f>E426-(AI426+AV426)</f>
        <v>-496970796138.77905</v>
      </c>
    </row>
    <row r="427" spans="1:54" ht="60" x14ac:dyDescent="0.25">
      <c r="A427" s="58" t="s">
        <v>875</v>
      </c>
      <c r="B427" s="58" t="s">
        <v>876</v>
      </c>
      <c r="C427" s="59" t="s">
        <v>1184</v>
      </c>
      <c r="D427" s="59" t="s">
        <v>1200</v>
      </c>
      <c r="E427" s="60">
        <f>F427+O427+R427+Z427+AB427+AG427</f>
        <v>1928954315086.3801</v>
      </c>
      <c r="F427" s="61">
        <f>SUM(G427:N427)</f>
        <v>129889972265.70001</v>
      </c>
      <c r="G427" s="62">
        <v>91870077970.040009</v>
      </c>
      <c r="H427" s="11"/>
      <c r="I427" s="62">
        <v>3371452889.2299995</v>
      </c>
      <c r="J427" s="11"/>
      <c r="K427" s="11"/>
      <c r="L427" s="11"/>
      <c r="M427" s="62">
        <v>34648441406.43</v>
      </c>
      <c r="N427" s="11"/>
      <c r="O427" s="61">
        <f>SUM(P427:Q427)</f>
        <v>67369803538</v>
      </c>
      <c r="P427" s="11"/>
      <c r="Q427" s="62">
        <v>67369803538</v>
      </c>
      <c r="R427" s="61">
        <f>SUM(S427:Y427)</f>
        <v>1717867472735.3501</v>
      </c>
      <c r="S427" s="62">
        <v>373040470026</v>
      </c>
      <c r="T427" s="62">
        <v>266108562160.72</v>
      </c>
      <c r="U427" s="62">
        <v>499575295685.32001</v>
      </c>
      <c r="V427" s="62">
        <v>1139611504778.1001</v>
      </c>
      <c r="W427" s="62">
        <v>42590057728.139999</v>
      </c>
      <c r="X427" s="62">
        <v>46064197487</v>
      </c>
      <c r="Y427" s="62">
        <v>-649122615129.93005</v>
      </c>
      <c r="Z427" s="61">
        <f>SUM(AA427)</f>
        <v>0</v>
      </c>
      <c r="AA427" s="11"/>
      <c r="AB427" s="61">
        <f>SUM(AC427:AF427)</f>
        <v>13827066547.329998</v>
      </c>
      <c r="AC427" s="62">
        <v>1093525549.04</v>
      </c>
      <c r="AD427" s="11"/>
      <c r="AE427" s="62">
        <v>2007609000</v>
      </c>
      <c r="AF427" s="62">
        <v>10725931998.289997</v>
      </c>
      <c r="AG427" s="61">
        <f>SUM(AH427)</f>
        <v>0</v>
      </c>
      <c r="AH427" s="62"/>
      <c r="AI427" s="60">
        <f>AJ427+AQ427+AT427</f>
        <v>7547150916.6300001</v>
      </c>
      <c r="AJ427" s="61">
        <f>SUM(AK427:AP427)</f>
        <v>7547150916.6300001</v>
      </c>
      <c r="AK427" s="62">
        <v>77981214</v>
      </c>
      <c r="AL427" s="11"/>
      <c r="AM427" s="11"/>
      <c r="AN427" s="11"/>
      <c r="AO427" s="11"/>
      <c r="AP427" s="62">
        <v>7469169702.6300001</v>
      </c>
      <c r="AQ427" s="61">
        <f>SUM(AR427:AS427)</f>
        <v>0</v>
      </c>
      <c r="AR427" s="11"/>
      <c r="AS427" s="11"/>
      <c r="AT427" s="61">
        <f>SUM(AU427)</f>
        <v>0</v>
      </c>
      <c r="AU427" s="11"/>
      <c r="AV427" s="60">
        <f>AW427+AZ427</f>
        <v>1921407164169.8</v>
      </c>
      <c r="AW427" s="61">
        <f>SUM(AX427:AY427)</f>
        <v>1921407164169.8</v>
      </c>
      <c r="AX427" s="62">
        <v>1921407164169.8</v>
      </c>
      <c r="AY427" s="11"/>
      <c r="AZ427" s="61">
        <f>SUM(BA427)</f>
        <v>0</v>
      </c>
      <c r="BA427" s="11"/>
      <c r="BB427" s="63">
        <f>E427-(AI427+AV427)</f>
        <v>-4.98046875E-2</v>
      </c>
    </row>
    <row r="428" spans="1:54" ht="45" x14ac:dyDescent="0.25">
      <c r="A428" s="58" t="s">
        <v>877</v>
      </c>
      <c r="B428" s="58" t="s">
        <v>878</v>
      </c>
      <c r="C428" s="59" t="s">
        <v>1150</v>
      </c>
      <c r="D428" s="59" t="s">
        <v>1200</v>
      </c>
      <c r="E428" s="60">
        <f>F428+O428+R428+Z428+AB428+AG428</f>
        <v>1235463779043.9697</v>
      </c>
      <c r="F428" s="61">
        <f>SUM(G428:N428)</f>
        <v>52270467001.870003</v>
      </c>
      <c r="G428" s="62">
        <v>37153665224.370003</v>
      </c>
      <c r="H428" s="11"/>
      <c r="I428" s="62">
        <v>2313933891.4000001</v>
      </c>
      <c r="J428" s="11"/>
      <c r="K428" s="11"/>
      <c r="L428" s="11"/>
      <c r="M428" s="62">
        <v>12802867886.1</v>
      </c>
      <c r="N428" s="11"/>
      <c r="O428" s="61">
        <f>SUM(P428:Q428)</f>
        <v>43224872873</v>
      </c>
      <c r="P428" s="62">
        <v>159520282</v>
      </c>
      <c r="Q428" s="62">
        <v>43065352591</v>
      </c>
      <c r="R428" s="61">
        <f>SUM(S428:Y428)</f>
        <v>1119112833106.1396</v>
      </c>
      <c r="S428" s="62">
        <v>47082810896</v>
      </c>
      <c r="T428" s="62">
        <v>253465351616.31</v>
      </c>
      <c r="U428" s="62">
        <v>416354916799.09998</v>
      </c>
      <c r="V428" s="62">
        <v>1054047376953.6</v>
      </c>
      <c r="W428" s="62">
        <v>33853889243.990002</v>
      </c>
      <c r="X428" s="62">
        <v>25259155702.18</v>
      </c>
      <c r="Y428" s="62">
        <v>-710950668105.04004</v>
      </c>
      <c r="Z428" s="61">
        <f>SUM(AA428)</f>
        <v>0</v>
      </c>
      <c r="AA428" s="11"/>
      <c r="AB428" s="61">
        <f>SUM(AC428:AF428)</f>
        <v>20855606062.959999</v>
      </c>
      <c r="AC428" s="11"/>
      <c r="AD428" s="11"/>
      <c r="AE428" s="62">
        <v>1849115580</v>
      </c>
      <c r="AF428" s="62">
        <v>19006490482.959999</v>
      </c>
      <c r="AG428" s="61">
        <f>SUM(AH428)</f>
        <v>0</v>
      </c>
      <c r="AH428" s="62"/>
      <c r="AI428" s="60">
        <f>AJ428+AQ428+AT428</f>
        <v>37908</v>
      </c>
      <c r="AJ428" s="61">
        <f>SUM(AK428:AP428)</f>
        <v>37908</v>
      </c>
      <c r="AK428" s="62">
        <v>37908</v>
      </c>
      <c r="AL428" s="11"/>
      <c r="AM428" s="11"/>
      <c r="AN428" s="11"/>
      <c r="AO428" s="11"/>
      <c r="AP428" s="11"/>
      <c r="AQ428" s="61">
        <f>SUM(AR428:AS428)</f>
        <v>0</v>
      </c>
      <c r="AR428" s="11"/>
      <c r="AS428" s="11"/>
      <c r="AT428" s="61">
        <f>SUM(AU428)</f>
        <v>0</v>
      </c>
      <c r="AU428" s="11"/>
      <c r="AV428" s="60">
        <f>AW428+AZ428</f>
        <v>0</v>
      </c>
      <c r="AW428" s="61">
        <f>SUM(AX428:AY428)</f>
        <v>0</v>
      </c>
      <c r="AX428" s="11"/>
      <c r="AY428" s="11"/>
      <c r="AZ428" s="61">
        <f>SUM(BA428)</f>
        <v>0</v>
      </c>
      <c r="BA428" s="11"/>
      <c r="BB428" s="63">
        <f>E428-(AI428+AV428)</f>
        <v>1235463741135.9697</v>
      </c>
    </row>
    <row r="429" spans="1:54" ht="45" x14ac:dyDescent="0.25">
      <c r="A429" s="58" t="s">
        <v>879</v>
      </c>
      <c r="B429" s="58" t="s">
        <v>880</v>
      </c>
      <c r="C429" s="59" t="s">
        <v>1152</v>
      </c>
      <c r="D429" s="59" t="s">
        <v>1200</v>
      </c>
      <c r="E429" s="60">
        <f>F429+O429+R429+Z429+AB429+AG429</f>
        <v>1723211992128.8938</v>
      </c>
      <c r="F429" s="61">
        <f>SUM(G429:N429)</f>
        <v>56753248620.410995</v>
      </c>
      <c r="G429" s="62">
        <v>42173454021.740997</v>
      </c>
      <c r="H429" s="11"/>
      <c r="I429" s="62">
        <v>8186860674.2000008</v>
      </c>
      <c r="J429" s="11"/>
      <c r="K429" s="11"/>
      <c r="L429" s="62">
        <v>7375000</v>
      </c>
      <c r="M429" s="62">
        <v>6385558924.4700003</v>
      </c>
      <c r="N429" s="11"/>
      <c r="O429" s="61">
        <f>SUM(P429:Q429)</f>
        <v>84082820000</v>
      </c>
      <c r="P429" s="11"/>
      <c r="Q429" s="62">
        <v>84082820000</v>
      </c>
      <c r="R429" s="61">
        <f>SUM(S429:Y429)</f>
        <v>1545297165093.22</v>
      </c>
      <c r="S429" s="62">
        <v>151317732846.79001</v>
      </c>
      <c r="T429" s="62">
        <v>282770018498.89001</v>
      </c>
      <c r="U429" s="62">
        <v>583818595075.08997</v>
      </c>
      <c r="V429" s="62">
        <v>1372111732235.6699</v>
      </c>
      <c r="W429" s="62">
        <v>21444566127.599998</v>
      </c>
      <c r="X429" s="62">
        <v>17646884993.130001</v>
      </c>
      <c r="Y429" s="62">
        <v>-883812364683.94995</v>
      </c>
      <c r="Z429" s="61">
        <f>SUM(AA429)</f>
        <v>0</v>
      </c>
      <c r="AA429" s="11"/>
      <c r="AB429" s="61">
        <f>SUM(AC429:AF429)</f>
        <v>37078758415.263</v>
      </c>
      <c r="AC429" s="11"/>
      <c r="AD429" s="62">
        <v>292689466.88999999</v>
      </c>
      <c r="AE429" s="62">
        <v>8751172867.9200001</v>
      </c>
      <c r="AF429" s="62">
        <v>28034896080.452999</v>
      </c>
      <c r="AG429" s="61">
        <f>SUM(AH429)</f>
        <v>0</v>
      </c>
      <c r="AH429" s="62"/>
      <c r="AI429" s="60">
        <f>AJ429+AQ429+AT429</f>
        <v>1270688267.4300001</v>
      </c>
      <c r="AJ429" s="61">
        <f>SUM(AK429:AP429)</f>
        <v>1270688267.4300001</v>
      </c>
      <c r="AK429" s="62">
        <v>292418613.83999997</v>
      </c>
      <c r="AL429" s="11"/>
      <c r="AM429" s="11"/>
      <c r="AN429" s="11"/>
      <c r="AO429" s="11"/>
      <c r="AP429" s="62">
        <v>978269653.59000003</v>
      </c>
      <c r="AQ429" s="61">
        <f>SUM(AR429:AS429)</f>
        <v>0</v>
      </c>
      <c r="AR429" s="11"/>
      <c r="AS429" s="11"/>
      <c r="AT429" s="61">
        <f>SUM(AU429)</f>
        <v>0</v>
      </c>
      <c r="AU429" s="11"/>
      <c r="AV429" s="60">
        <f>AW429+AZ429</f>
        <v>1721941303861.4641</v>
      </c>
      <c r="AW429" s="61">
        <f>SUM(AX429:AY429)</f>
        <v>1721941303861.4641</v>
      </c>
      <c r="AX429" s="62">
        <v>1721941303861.4641</v>
      </c>
      <c r="AY429" s="11"/>
      <c r="AZ429" s="61">
        <f>SUM(BA429)</f>
        <v>0</v>
      </c>
      <c r="BA429" s="11"/>
      <c r="BB429" s="63">
        <f>E429-(AI429+AV429)</f>
        <v>0</v>
      </c>
    </row>
    <row r="430" spans="1:54" ht="45" x14ac:dyDescent="0.25">
      <c r="A430" s="58" t="s">
        <v>881</v>
      </c>
      <c r="B430" s="58" t="s">
        <v>882</v>
      </c>
      <c r="C430" s="59" t="s">
        <v>1152</v>
      </c>
      <c r="D430" s="59" t="s">
        <v>1199</v>
      </c>
      <c r="E430" s="60">
        <f>F430+O430+R430+Z430+AB430+AG430</f>
        <v>1344120050777.4697</v>
      </c>
      <c r="F430" s="61">
        <f>SUM(G430:N430)</f>
        <v>125272034444.79999</v>
      </c>
      <c r="G430" s="62">
        <v>98257085503.819992</v>
      </c>
      <c r="H430" s="11"/>
      <c r="I430" s="62">
        <v>2167451413.579999</v>
      </c>
      <c r="J430" s="11"/>
      <c r="K430" s="11"/>
      <c r="L430" s="11"/>
      <c r="M430" s="62">
        <v>24847497527.400002</v>
      </c>
      <c r="N430" s="11"/>
      <c r="O430" s="61">
        <f>SUM(P430:Q430)</f>
        <v>28764720035.68</v>
      </c>
      <c r="P430" s="11"/>
      <c r="Q430" s="62">
        <v>28764720035.68</v>
      </c>
      <c r="R430" s="61">
        <f>SUM(S430:Y430)</f>
        <v>1055263891634.0898</v>
      </c>
      <c r="S430" s="62">
        <v>13954498908</v>
      </c>
      <c r="T430" s="62">
        <v>293968548932.41998</v>
      </c>
      <c r="U430" s="62">
        <v>414863674958.66998</v>
      </c>
      <c r="V430" s="62">
        <v>572130840157</v>
      </c>
      <c r="W430" s="62">
        <v>25099209582.68</v>
      </c>
      <c r="X430" s="62">
        <v>135008113235.8</v>
      </c>
      <c r="Y430" s="62">
        <v>-399760994140.47998</v>
      </c>
      <c r="Z430" s="61">
        <f>SUM(AA430)</f>
        <v>69823231543.919998</v>
      </c>
      <c r="AA430" s="62">
        <v>69823231543.919998</v>
      </c>
      <c r="AB430" s="61">
        <f>SUM(AC430:AF430)</f>
        <v>64996173118.979996</v>
      </c>
      <c r="AC430" s="11"/>
      <c r="AD430" s="11"/>
      <c r="AE430" s="62">
        <v>6136452630.2700005</v>
      </c>
      <c r="AF430" s="62">
        <v>58859720488.709999</v>
      </c>
      <c r="AG430" s="61">
        <f>SUM(AH430)</f>
        <v>0</v>
      </c>
      <c r="AH430" s="62"/>
      <c r="AI430" s="60">
        <f>AJ430+AQ430+AT430</f>
        <v>384539830</v>
      </c>
      <c r="AJ430" s="61">
        <f>SUM(AK430:AP430)</f>
        <v>384539830</v>
      </c>
      <c r="AK430" s="62">
        <v>274123164</v>
      </c>
      <c r="AL430" s="11"/>
      <c r="AM430" s="11"/>
      <c r="AN430" s="62">
        <v>110416666</v>
      </c>
      <c r="AO430" s="11"/>
      <c r="AP430" s="11"/>
      <c r="AQ430" s="61">
        <f>SUM(AR430:AS430)</f>
        <v>0</v>
      </c>
      <c r="AR430" s="11"/>
      <c r="AS430" s="11"/>
      <c r="AT430" s="61">
        <f>SUM(AU430)</f>
        <v>0</v>
      </c>
      <c r="AU430" s="11"/>
      <c r="AV430" s="60">
        <f>AW430+AZ430</f>
        <v>1266124460172.8999</v>
      </c>
      <c r="AW430" s="61">
        <f>SUM(AX430:AY430)</f>
        <v>1266124460172.8999</v>
      </c>
      <c r="AX430" s="62">
        <v>1266124460172.8999</v>
      </c>
      <c r="AY430" s="11"/>
      <c r="AZ430" s="61">
        <f>SUM(BA430)</f>
        <v>0</v>
      </c>
      <c r="BA430" s="11"/>
      <c r="BB430" s="63">
        <f>E430-(AI430+AV430)</f>
        <v>77611050774.569824</v>
      </c>
    </row>
    <row r="431" spans="1:54" ht="30" x14ac:dyDescent="0.25">
      <c r="A431" s="58" t="s">
        <v>883</v>
      </c>
      <c r="B431" s="58" t="s">
        <v>884</v>
      </c>
      <c r="C431" s="59" t="s">
        <v>1152</v>
      </c>
      <c r="D431" s="59" t="s">
        <v>1200</v>
      </c>
      <c r="E431" s="60">
        <f>F431+O431+R431+Z431+AB431+AG431</f>
        <v>1312479582458.3599</v>
      </c>
      <c r="F431" s="61">
        <f>SUM(G431:N431)</f>
        <v>57980845677.610001</v>
      </c>
      <c r="G431" s="62">
        <v>35595105252.580002</v>
      </c>
      <c r="H431" s="11"/>
      <c r="I431" s="62">
        <v>2183550665.1999998</v>
      </c>
      <c r="J431" s="11"/>
      <c r="K431" s="11"/>
      <c r="L431" s="62">
        <v>2635558519.8099999</v>
      </c>
      <c r="M431" s="62">
        <v>17566631240.02</v>
      </c>
      <c r="N431" s="11"/>
      <c r="O431" s="61">
        <f>SUM(P431:Q431)</f>
        <v>52041410000</v>
      </c>
      <c r="P431" s="11"/>
      <c r="Q431" s="62">
        <v>52041410000</v>
      </c>
      <c r="R431" s="61">
        <f>SUM(S431:Y431)</f>
        <v>1136216702839.7998</v>
      </c>
      <c r="S431" s="62">
        <v>341014149000</v>
      </c>
      <c r="T431" s="62">
        <v>239621706180.75</v>
      </c>
      <c r="U431" s="62">
        <v>259416713299.10999</v>
      </c>
      <c r="V431" s="62">
        <v>617927446927.20996</v>
      </c>
      <c r="W431" s="62">
        <v>9879443372.8899994</v>
      </c>
      <c r="X431" s="62">
        <v>47269736143.010002</v>
      </c>
      <c r="Y431" s="62">
        <v>-378912492083.16998</v>
      </c>
      <c r="Z431" s="61">
        <f>SUM(AA431)</f>
        <v>1305941275.3099999</v>
      </c>
      <c r="AA431" s="62">
        <v>1305941275.3099999</v>
      </c>
      <c r="AB431" s="61">
        <f>SUM(AC431:AF431)</f>
        <v>64934682665.639999</v>
      </c>
      <c r="AC431" s="11"/>
      <c r="AD431" s="62">
        <v>196240000</v>
      </c>
      <c r="AE431" s="62">
        <v>257400000</v>
      </c>
      <c r="AF431" s="62">
        <v>64481042665.639999</v>
      </c>
      <c r="AG431" s="61">
        <f>SUM(AH431)</f>
        <v>0</v>
      </c>
      <c r="AH431" s="62"/>
      <c r="AI431" s="60">
        <f>AJ431+AQ431+AT431</f>
        <v>14615476673.58</v>
      </c>
      <c r="AJ431" s="61">
        <f>SUM(AK431:AP431)</f>
        <v>14615476673.58</v>
      </c>
      <c r="AK431" s="62">
        <v>6674327955.5</v>
      </c>
      <c r="AL431" s="11"/>
      <c r="AM431" s="11"/>
      <c r="AN431" s="11"/>
      <c r="AO431" s="62">
        <v>7932067110.0799999</v>
      </c>
      <c r="AP431" s="62">
        <v>9081608</v>
      </c>
      <c r="AQ431" s="61">
        <f>SUM(AR431:AS431)</f>
        <v>0</v>
      </c>
      <c r="AR431" s="11"/>
      <c r="AS431" s="11"/>
      <c r="AT431" s="61">
        <f>SUM(AU431)</f>
        <v>0</v>
      </c>
      <c r="AU431" s="11"/>
      <c r="AV431" s="60">
        <f>AW431+AZ431</f>
        <v>1297864105784.8</v>
      </c>
      <c r="AW431" s="61">
        <f>SUM(AX431:AY431)</f>
        <v>1297864105784.8</v>
      </c>
      <c r="AX431" s="62">
        <v>1297864105784.8</v>
      </c>
      <c r="AY431" s="11"/>
      <c r="AZ431" s="61">
        <f>SUM(BA431)</f>
        <v>0</v>
      </c>
      <c r="BA431" s="11"/>
      <c r="BB431" s="63">
        <f>E431-(AI431+AV431)</f>
        <v>-2.0263671875E-2</v>
      </c>
    </row>
    <row r="432" spans="1:54" ht="30" x14ac:dyDescent="0.25">
      <c r="A432" s="58" t="s">
        <v>885</v>
      </c>
      <c r="B432" s="58" t="s">
        <v>1181</v>
      </c>
      <c r="C432" s="59" t="s">
        <v>1150</v>
      </c>
      <c r="D432" s="59" t="s">
        <v>1200</v>
      </c>
      <c r="E432" s="60">
        <f>F432+O432+R432+Z432+AB432+AG432</f>
        <v>5799738610056.3203</v>
      </c>
      <c r="F432" s="61">
        <f>SUM(G432:N432)</f>
        <v>400383404746.17999</v>
      </c>
      <c r="G432" s="62">
        <v>345591130329.65997</v>
      </c>
      <c r="H432" s="11"/>
      <c r="I432" s="62">
        <v>41554387506.389999</v>
      </c>
      <c r="J432" s="11"/>
      <c r="K432" s="11"/>
      <c r="L432" s="62">
        <v>1359769167.1700001</v>
      </c>
      <c r="M432" s="62">
        <v>11878117742.959999</v>
      </c>
      <c r="N432" s="11"/>
      <c r="O432" s="61">
        <f>SUM(P432:Q432)</f>
        <v>645669779869.57996</v>
      </c>
      <c r="P432" s="62">
        <v>7760316523.9399996</v>
      </c>
      <c r="Q432" s="62">
        <v>637909463345.64001</v>
      </c>
      <c r="R432" s="61">
        <f>SUM(S432:Y432)</f>
        <v>4035418010963.8804</v>
      </c>
      <c r="S432" s="62">
        <v>975282109780</v>
      </c>
      <c r="T432" s="62">
        <v>803609285146.30005</v>
      </c>
      <c r="U432" s="62">
        <v>1214399118664.8</v>
      </c>
      <c r="V432" s="62">
        <v>3524738240712.5</v>
      </c>
      <c r="W432" s="62">
        <v>21764468399.939999</v>
      </c>
      <c r="X432" s="62">
        <v>130770613048.44</v>
      </c>
      <c r="Y432" s="62">
        <v>-2635145824788.1001</v>
      </c>
      <c r="Z432" s="61">
        <f>SUM(AA432)</f>
        <v>0</v>
      </c>
      <c r="AA432" s="11"/>
      <c r="AB432" s="61">
        <f>SUM(AC432:AF432)</f>
        <v>718267414476.68005</v>
      </c>
      <c r="AC432" s="11"/>
      <c r="AD432" s="62">
        <v>2280008000</v>
      </c>
      <c r="AE432" s="62">
        <v>2022207000.01</v>
      </c>
      <c r="AF432" s="62">
        <v>713965199476.67004</v>
      </c>
      <c r="AG432" s="61">
        <f>SUM(AH432)</f>
        <v>0</v>
      </c>
      <c r="AH432" s="62"/>
      <c r="AI432" s="60">
        <f>AJ432+AQ432+AT432</f>
        <v>294698355838.03003</v>
      </c>
      <c r="AJ432" s="61">
        <f>SUM(AK432:AP432)</f>
        <v>119698355838.03</v>
      </c>
      <c r="AK432" s="62">
        <v>140012475</v>
      </c>
      <c r="AL432" s="11"/>
      <c r="AM432" s="11"/>
      <c r="AN432" s="62">
        <v>74918439.510000005</v>
      </c>
      <c r="AO432" s="62">
        <v>117241108204.44</v>
      </c>
      <c r="AP432" s="62">
        <v>2242316719.0799999</v>
      </c>
      <c r="AQ432" s="61">
        <f>SUM(AR432:AS432)</f>
        <v>175000000000</v>
      </c>
      <c r="AR432" s="62">
        <v>175000000000</v>
      </c>
      <c r="AS432" s="11"/>
      <c r="AT432" s="61">
        <f>SUM(AU432)</f>
        <v>0</v>
      </c>
      <c r="AU432" s="11"/>
      <c r="AV432" s="60">
        <f>AW432+AZ432</f>
        <v>5505040254218.2998</v>
      </c>
      <c r="AW432" s="61">
        <f>SUM(AX432:AY432)</f>
        <v>5505040254218.2998</v>
      </c>
      <c r="AX432" s="62">
        <v>5505040254218.2998</v>
      </c>
      <c r="AY432" s="11"/>
      <c r="AZ432" s="61">
        <f>SUM(BA432)</f>
        <v>0</v>
      </c>
      <c r="BA432" s="11"/>
      <c r="BB432" s="63">
        <f>E432-(AI432+AV432)</f>
        <v>-9.765625E-3</v>
      </c>
    </row>
    <row r="433" spans="1:54" ht="75" x14ac:dyDescent="0.25">
      <c r="A433" s="58" t="s">
        <v>886</v>
      </c>
      <c r="B433" s="58" t="s">
        <v>1182</v>
      </c>
      <c r="C433" s="59" t="s">
        <v>1150</v>
      </c>
      <c r="D433" s="59" t="s">
        <v>1199</v>
      </c>
      <c r="E433" s="60">
        <f>F433+O433+R433+Z433+AB433+AG433</f>
        <v>1792858720958.5476</v>
      </c>
      <c r="F433" s="61">
        <f>SUM(G433:N433)</f>
        <v>66649031985.263</v>
      </c>
      <c r="G433" s="62">
        <v>45445338921.560005</v>
      </c>
      <c r="H433" s="11"/>
      <c r="I433" s="62">
        <v>7685646031.823</v>
      </c>
      <c r="J433" s="11"/>
      <c r="K433" s="11"/>
      <c r="L433" s="62">
        <v>46666667</v>
      </c>
      <c r="M433" s="62">
        <v>13471380364.879999</v>
      </c>
      <c r="N433" s="11"/>
      <c r="O433" s="61">
        <f>SUM(P433:Q433)</f>
        <v>42791876905</v>
      </c>
      <c r="P433" s="11"/>
      <c r="Q433" s="62">
        <v>42791876905</v>
      </c>
      <c r="R433" s="61">
        <f>SUM(S433:Y433)</f>
        <v>1414654204499.3647</v>
      </c>
      <c r="S433" s="62">
        <v>115878012023.08</v>
      </c>
      <c r="T433" s="62">
        <v>289866594348.51001</v>
      </c>
      <c r="U433" s="62">
        <v>658049029011.96997</v>
      </c>
      <c r="V433" s="62">
        <v>884047157456.51001</v>
      </c>
      <c r="W433" s="62">
        <v>24583665041.150002</v>
      </c>
      <c r="X433" s="62">
        <v>74551038472.300003</v>
      </c>
      <c r="Y433" s="62">
        <v>-632321291854.15515</v>
      </c>
      <c r="Z433" s="61">
        <f>SUM(AA433)</f>
        <v>0</v>
      </c>
      <c r="AA433" s="11"/>
      <c r="AB433" s="61">
        <f>SUM(AC433:AF433)</f>
        <v>268763607568.92001</v>
      </c>
      <c r="AC433" s="11"/>
      <c r="AD433" s="11"/>
      <c r="AE433" s="11"/>
      <c r="AF433" s="62">
        <v>268763607568.92001</v>
      </c>
      <c r="AG433" s="61">
        <f>SUM(AH433)</f>
        <v>0</v>
      </c>
      <c r="AH433" s="62"/>
      <c r="AI433" s="60">
        <f>AJ433+AQ433+AT433</f>
        <v>198143548718.08002</v>
      </c>
      <c r="AJ433" s="61">
        <f>SUM(AK433:AP433)</f>
        <v>198143548718.08002</v>
      </c>
      <c r="AK433" s="62">
        <v>12401157777.6</v>
      </c>
      <c r="AL433" s="11"/>
      <c r="AM433" s="11"/>
      <c r="AN433" s="11"/>
      <c r="AO433" s="62">
        <v>28498027519</v>
      </c>
      <c r="AP433" s="62">
        <v>157244363421.48001</v>
      </c>
      <c r="AQ433" s="61">
        <f>SUM(AR433:AS433)</f>
        <v>0</v>
      </c>
      <c r="AR433" s="11"/>
      <c r="AS433" s="11"/>
      <c r="AT433" s="61">
        <f>SUM(AU433)</f>
        <v>0</v>
      </c>
      <c r="AU433" s="11"/>
      <c r="AV433" s="60">
        <f>AW433+AZ433</f>
        <v>1594715172240.468</v>
      </c>
      <c r="AW433" s="61">
        <f>SUM(AX433:AY433)</f>
        <v>1594715172240.468</v>
      </c>
      <c r="AX433" s="62">
        <v>1594715172240.468</v>
      </c>
      <c r="AY433" s="11"/>
      <c r="AZ433" s="61">
        <f>SUM(BA433)</f>
        <v>0</v>
      </c>
      <c r="BA433" s="11"/>
      <c r="BB433" s="63">
        <f>E433-(AI433+AV433)</f>
        <v>0</v>
      </c>
    </row>
    <row r="434" spans="1:54" ht="45" x14ac:dyDescent="0.25">
      <c r="A434" s="58" t="s">
        <v>888</v>
      </c>
      <c r="B434" s="58" t="s">
        <v>889</v>
      </c>
      <c r="C434" s="59" t="s">
        <v>1150</v>
      </c>
      <c r="D434" s="59" t="s">
        <v>1199</v>
      </c>
      <c r="E434" s="60">
        <f>F434+O434+R434+Z434+AB434+AG434</f>
        <v>2558167269385.8096</v>
      </c>
      <c r="F434" s="61">
        <f>SUM(G434:N434)</f>
        <v>126854809214.28001</v>
      </c>
      <c r="G434" s="62">
        <v>105119376929.10001</v>
      </c>
      <c r="H434" s="11"/>
      <c r="I434" s="62">
        <v>10283710773.41</v>
      </c>
      <c r="J434" s="11"/>
      <c r="K434" s="11"/>
      <c r="L434" s="11"/>
      <c r="M434" s="62">
        <v>11451721511.77</v>
      </c>
      <c r="N434" s="11"/>
      <c r="O434" s="61">
        <f>SUM(P434:Q434)</f>
        <v>31855306674</v>
      </c>
      <c r="P434" s="11"/>
      <c r="Q434" s="62">
        <v>31855306674</v>
      </c>
      <c r="R434" s="61">
        <f>SUM(S434:Y434)</f>
        <v>2316797867270.5298</v>
      </c>
      <c r="S434" s="62">
        <v>124762925880.55</v>
      </c>
      <c r="T434" s="62">
        <v>517822126486.56</v>
      </c>
      <c r="U434" s="62">
        <v>1133053601229.52</v>
      </c>
      <c r="V434" s="62">
        <v>1841567143848</v>
      </c>
      <c r="W434" s="62">
        <v>24013769883</v>
      </c>
      <c r="X434" s="62">
        <v>46623402230</v>
      </c>
      <c r="Y434" s="62">
        <v>-1371045102287.1001</v>
      </c>
      <c r="Z434" s="61">
        <f>SUM(AA434)</f>
        <v>0</v>
      </c>
      <c r="AA434" s="11"/>
      <c r="AB434" s="61">
        <f>SUM(AC434:AF434)</f>
        <v>82659286227</v>
      </c>
      <c r="AC434" s="62">
        <v>648734353.39999998</v>
      </c>
      <c r="AD434" s="62">
        <v>1232413501</v>
      </c>
      <c r="AE434" s="62">
        <v>684821309</v>
      </c>
      <c r="AF434" s="62">
        <v>80093317063.600006</v>
      </c>
      <c r="AG434" s="61">
        <f>SUM(AH434)</f>
        <v>0</v>
      </c>
      <c r="AH434" s="62"/>
      <c r="AI434" s="60">
        <f>AJ434+AQ434+AT434</f>
        <v>3082922248.71</v>
      </c>
      <c r="AJ434" s="61">
        <f>SUM(AK434:AP434)</f>
        <v>3082922248.71</v>
      </c>
      <c r="AK434" s="62">
        <v>-81345796.290000007</v>
      </c>
      <c r="AL434" s="11"/>
      <c r="AM434" s="11"/>
      <c r="AN434" s="62">
        <v>854600000</v>
      </c>
      <c r="AO434" s="62">
        <v>6663944</v>
      </c>
      <c r="AP434" s="62">
        <v>2303004101</v>
      </c>
      <c r="AQ434" s="61">
        <f>SUM(AR434:AS434)</f>
        <v>0</v>
      </c>
      <c r="AR434" s="11"/>
      <c r="AS434" s="11"/>
      <c r="AT434" s="61">
        <f>SUM(AU434)</f>
        <v>0</v>
      </c>
      <c r="AU434" s="11"/>
      <c r="AV434" s="60">
        <f>AW434+AZ434</f>
        <v>2555084347137.1001</v>
      </c>
      <c r="AW434" s="61">
        <f>SUM(AX434:AY434)</f>
        <v>2555084347137.1001</v>
      </c>
      <c r="AX434" s="62">
        <v>2555084347137.1001</v>
      </c>
      <c r="AY434" s="11"/>
      <c r="AZ434" s="61">
        <f>SUM(BA434)</f>
        <v>0</v>
      </c>
      <c r="BA434" s="11"/>
      <c r="BB434" s="63">
        <f>E434-(AI434+AV434)</f>
        <v>0</v>
      </c>
    </row>
    <row r="435" spans="1:54" ht="45" x14ac:dyDescent="0.25">
      <c r="A435" s="58" t="s">
        <v>890</v>
      </c>
      <c r="B435" s="58" t="s">
        <v>891</v>
      </c>
      <c r="C435" s="59" t="s">
        <v>1150</v>
      </c>
      <c r="D435" s="59" t="s">
        <v>1200</v>
      </c>
      <c r="E435" s="60">
        <f>F435+O435+R435+Z435+AB435+AG435</f>
        <v>1527364809954.8743</v>
      </c>
      <c r="F435" s="61">
        <f>SUM(G435:N435)</f>
        <v>34873972485.404999</v>
      </c>
      <c r="G435" s="62">
        <v>14308451649.900002</v>
      </c>
      <c r="H435" s="11"/>
      <c r="I435" s="62">
        <v>8394085734.4850006</v>
      </c>
      <c r="J435" s="11"/>
      <c r="K435" s="11"/>
      <c r="L435" s="11"/>
      <c r="M435" s="62">
        <v>12171435101.02</v>
      </c>
      <c r="N435" s="11"/>
      <c r="O435" s="61">
        <f>SUM(P435:Q435)</f>
        <v>36171026692.776802</v>
      </c>
      <c r="P435" s="11"/>
      <c r="Q435" s="62">
        <v>36171026692.776802</v>
      </c>
      <c r="R435" s="61">
        <f>SUM(S435:Y435)</f>
        <v>1428614131178.9058</v>
      </c>
      <c r="S435" s="62">
        <v>115196612270</v>
      </c>
      <c r="T435" s="62">
        <v>360367676173.75</v>
      </c>
      <c r="U435" s="62">
        <v>504443458844.76001</v>
      </c>
      <c r="V435" s="62">
        <v>1142997925244.72</v>
      </c>
      <c r="W435" s="62">
        <v>27474989289.560001</v>
      </c>
      <c r="X435" s="62">
        <v>100256858258.61</v>
      </c>
      <c r="Y435" s="62">
        <v>-822123388902.49426</v>
      </c>
      <c r="Z435" s="61">
        <f>SUM(AA435)</f>
        <v>0</v>
      </c>
      <c r="AA435" s="11"/>
      <c r="AB435" s="61">
        <f>SUM(AC435:AF435)</f>
        <v>27705679597.786701</v>
      </c>
      <c r="AC435" s="62">
        <v>3421312905.8099999</v>
      </c>
      <c r="AD435" s="11"/>
      <c r="AE435" s="62">
        <v>1806450576.6666999</v>
      </c>
      <c r="AF435" s="62">
        <v>22477916115.310001</v>
      </c>
      <c r="AG435" s="61">
        <f>SUM(AH435)</f>
        <v>0</v>
      </c>
      <c r="AH435" s="62"/>
      <c r="AI435" s="60">
        <f>AJ435+AQ435+AT435</f>
        <v>25145716017.009998</v>
      </c>
      <c r="AJ435" s="61">
        <f>SUM(AK435:AP435)</f>
        <v>25145716017.009998</v>
      </c>
      <c r="AK435" s="62">
        <v>21525310.010000002</v>
      </c>
      <c r="AL435" s="11"/>
      <c r="AM435" s="11"/>
      <c r="AN435" s="11"/>
      <c r="AO435" s="62">
        <v>18798459016</v>
      </c>
      <c r="AP435" s="62">
        <v>6325731691</v>
      </c>
      <c r="AQ435" s="61">
        <f>SUM(AR435:AS435)</f>
        <v>0</v>
      </c>
      <c r="AR435" s="11"/>
      <c r="AS435" s="11"/>
      <c r="AT435" s="61">
        <f>SUM(AU435)</f>
        <v>0</v>
      </c>
      <c r="AU435" s="11"/>
      <c r="AV435" s="60">
        <f>AW435+AZ435</f>
        <v>1501044593937.8643</v>
      </c>
      <c r="AW435" s="61">
        <f>SUM(AX435:AY435)</f>
        <v>1501044593937.8643</v>
      </c>
      <c r="AX435" s="62">
        <v>1501044593937.8643</v>
      </c>
      <c r="AY435" s="11"/>
      <c r="AZ435" s="61">
        <f>SUM(BA435)</f>
        <v>0</v>
      </c>
      <c r="BA435" s="11"/>
      <c r="BB435" s="63">
        <f>E435-(AI435+AV435)</f>
        <v>1174500000</v>
      </c>
    </row>
    <row r="436" spans="1:54" ht="30" x14ac:dyDescent="0.25">
      <c r="A436" s="58" t="s">
        <v>892</v>
      </c>
      <c r="B436" s="58" t="s">
        <v>893</v>
      </c>
      <c r="C436" s="59" t="s">
        <v>1150</v>
      </c>
      <c r="D436" s="59" t="s">
        <v>1199</v>
      </c>
      <c r="E436" s="60">
        <f>F436+O436+R436+Z436+AB436+AG436</f>
        <v>1480600724701.54</v>
      </c>
      <c r="F436" s="61">
        <f>SUM(G436:N436)</f>
        <v>31057824134.649956</v>
      </c>
      <c r="G436" s="62">
        <v>-51337927243.349998</v>
      </c>
      <c r="H436" s="11"/>
      <c r="I436" s="62">
        <v>64035541470.099953</v>
      </c>
      <c r="J436" s="11"/>
      <c r="K436" s="11"/>
      <c r="L436" s="62">
        <v>11000000</v>
      </c>
      <c r="M436" s="62">
        <v>18349209907.900002</v>
      </c>
      <c r="N436" s="11"/>
      <c r="O436" s="61">
        <f>SUM(P436:Q436)</f>
        <v>10954737991.75</v>
      </c>
      <c r="P436" s="11"/>
      <c r="Q436" s="62">
        <v>10954737991.75</v>
      </c>
      <c r="R436" s="61">
        <f>SUM(S436:Y436)</f>
        <v>1383335422682.04</v>
      </c>
      <c r="S436" s="62">
        <v>109654510237.28999</v>
      </c>
      <c r="T436" s="62">
        <v>372183320933.37</v>
      </c>
      <c r="U436" s="62">
        <v>562071674300.14001</v>
      </c>
      <c r="V436" s="62">
        <v>1123902393247.1399</v>
      </c>
      <c r="W436" s="62">
        <v>31515439212.869999</v>
      </c>
      <c r="X436" s="62">
        <v>70556900253</v>
      </c>
      <c r="Y436" s="62">
        <v>-886548815501.77002</v>
      </c>
      <c r="Z436" s="61">
        <f>SUM(AA436)</f>
        <v>0</v>
      </c>
      <c r="AA436" s="11"/>
      <c r="AB436" s="61">
        <f>SUM(AC436:AF436)</f>
        <v>55252739893.100006</v>
      </c>
      <c r="AC436" s="62">
        <v>1753673346.4400001</v>
      </c>
      <c r="AD436" s="11"/>
      <c r="AE436" s="62">
        <v>24942500</v>
      </c>
      <c r="AF436" s="62">
        <v>53474124046.660004</v>
      </c>
      <c r="AG436" s="61">
        <f>SUM(AH436)</f>
        <v>0</v>
      </c>
      <c r="AH436" s="62"/>
      <c r="AI436" s="60">
        <f>AJ436+AQ436+AT436</f>
        <v>72313977706.269989</v>
      </c>
      <c r="AJ436" s="61">
        <f>SUM(AK436:AP436)</f>
        <v>67313977706.269997</v>
      </c>
      <c r="AK436" s="62">
        <v>1066464569.2699966</v>
      </c>
      <c r="AL436" s="11"/>
      <c r="AM436" s="62">
        <v>15000000000</v>
      </c>
      <c r="AN436" s="62">
        <v>601860494</v>
      </c>
      <c r="AO436" s="62">
        <v>27555282649</v>
      </c>
      <c r="AP436" s="62">
        <v>23090369994</v>
      </c>
      <c r="AQ436" s="61">
        <f>SUM(AR436:AS436)</f>
        <v>5000000000</v>
      </c>
      <c r="AR436" s="62">
        <v>5000000000</v>
      </c>
      <c r="AS436" s="11"/>
      <c r="AT436" s="61">
        <f>SUM(AU436)</f>
        <v>0</v>
      </c>
      <c r="AU436" s="11"/>
      <c r="AV436" s="60">
        <f>AW436+AZ436</f>
        <v>1408286746995.27</v>
      </c>
      <c r="AW436" s="61">
        <f>SUM(AX436:AY436)</f>
        <v>1408286746995.27</v>
      </c>
      <c r="AX436" s="62">
        <v>1408286746995.27</v>
      </c>
      <c r="AY436" s="11"/>
      <c r="AZ436" s="61">
        <f>SUM(BA436)</f>
        <v>0</v>
      </c>
      <c r="BA436" s="11"/>
      <c r="BB436" s="63">
        <f>E436-(AI436+AV436)</f>
        <v>0</v>
      </c>
    </row>
    <row r="437" spans="1:54" ht="30" x14ac:dyDescent="0.25">
      <c r="A437" s="58" t="s">
        <v>894</v>
      </c>
      <c r="B437" s="58" t="s">
        <v>895</v>
      </c>
      <c r="C437" s="59" t="s">
        <v>1152</v>
      </c>
      <c r="D437" s="59" t="s">
        <v>1199</v>
      </c>
      <c r="E437" s="60">
        <f>F437+O437+R437+Z437+AB437+AG437</f>
        <v>1628558830832.2502</v>
      </c>
      <c r="F437" s="61">
        <f>SUM(G437:N437)</f>
        <v>51001634780.310005</v>
      </c>
      <c r="G437" s="62">
        <v>3109097463.0699997</v>
      </c>
      <c r="H437" s="11"/>
      <c r="I437" s="62">
        <v>36492567186.100006</v>
      </c>
      <c r="J437" s="11"/>
      <c r="K437" s="11"/>
      <c r="L437" s="11"/>
      <c r="M437" s="62">
        <v>11399970131.139999</v>
      </c>
      <c r="N437" s="11"/>
      <c r="O437" s="61">
        <f>SUM(P437:Q437)</f>
        <v>33398437119</v>
      </c>
      <c r="P437" s="11"/>
      <c r="Q437" s="62">
        <v>33398437119</v>
      </c>
      <c r="R437" s="61">
        <f>SUM(S437:Y437)</f>
        <v>1298428676668.5303</v>
      </c>
      <c r="S437" s="62">
        <v>194455128790.88</v>
      </c>
      <c r="T437" s="62">
        <v>369713464622.15997</v>
      </c>
      <c r="U437" s="62">
        <v>578202304571.84998</v>
      </c>
      <c r="V437" s="62">
        <v>978700566729</v>
      </c>
      <c r="W437" s="62">
        <v>61653185386.620003</v>
      </c>
      <c r="X437" s="62">
        <v>53769498770</v>
      </c>
      <c r="Y437" s="62">
        <v>-938065472201.97998</v>
      </c>
      <c r="Z437" s="61">
        <f>SUM(AA437)</f>
        <v>0</v>
      </c>
      <c r="AA437" s="11"/>
      <c r="AB437" s="61">
        <f>SUM(AC437:AF437)</f>
        <v>245730082264.41</v>
      </c>
      <c r="AC437" s="62">
        <v>235493530</v>
      </c>
      <c r="AD437" s="62">
        <v>27930000000</v>
      </c>
      <c r="AE437" s="62">
        <v>1745495968</v>
      </c>
      <c r="AF437" s="62">
        <v>215819092766.41</v>
      </c>
      <c r="AG437" s="61">
        <f>SUM(AH437)</f>
        <v>0</v>
      </c>
      <c r="AH437" s="62"/>
      <c r="AI437" s="60">
        <f>AJ437+AQ437+AT437</f>
        <v>157683616007.52002</v>
      </c>
      <c r="AJ437" s="61">
        <f>SUM(AK437:AP437)</f>
        <v>157094433463.52002</v>
      </c>
      <c r="AK437" s="62">
        <v>936575001.22000003</v>
      </c>
      <c r="AL437" s="11"/>
      <c r="AM437" s="11"/>
      <c r="AN437" s="62">
        <v>100020000</v>
      </c>
      <c r="AO437" s="62">
        <v>105619660770.10001</v>
      </c>
      <c r="AP437" s="62">
        <v>50438177692.199997</v>
      </c>
      <c r="AQ437" s="61">
        <f>SUM(AR437:AS437)</f>
        <v>589182544</v>
      </c>
      <c r="AR437" s="62">
        <v>589182544</v>
      </c>
      <c r="AS437" s="11"/>
      <c r="AT437" s="61">
        <f>SUM(AU437)</f>
        <v>0</v>
      </c>
      <c r="AU437" s="11"/>
      <c r="AV437" s="60">
        <f>AW437+AZ437</f>
        <v>1470875214824.7</v>
      </c>
      <c r="AW437" s="61">
        <f>SUM(AX437:AY437)</f>
        <v>1470875214824.7</v>
      </c>
      <c r="AX437" s="62">
        <v>1470875214824.7</v>
      </c>
      <c r="AY437" s="11"/>
      <c r="AZ437" s="61">
        <f>SUM(BA437)</f>
        <v>0</v>
      </c>
      <c r="BA437" s="11"/>
      <c r="BB437" s="63">
        <f>E437-(AI437+AV437)</f>
        <v>3.02734375E-2</v>
      </c>
    </row>
    <row r="438" spans="1:54" ht="60" x14ac:dyDescent="0.25">
      <c r="A438" s="58" t="s">
        <v>896</v>
      </c>
      <c r="B438" s="58" t="s">
        <v>897</v>
      </c>
      <c r="C438" s="59" t="s">
        <v>1150</v>
      </c>
      <c r="D438" s="59" t="s">
        <v>1200</v>
      </c>
      <c r="E438" s="60">
        <f>F438+O438+R438+Z438+AB438+AG438</f>
        <v>1404147380286.9167</v>
      </c>
      <c r="F438" s="61">
        <f>SUM(G438:N438)</f>
        <v>91336558481.347015</v>
      </c>
      <c r="G438" s="62">
        <v>63599458489.317001</v>
      </c>
      <c r="H438" s="11"/>
      <c r="I438" s="62">
        <v>12706354734.49</v>
      </c>
      <c r="J438" s="11"/>
      <c r="K438" s="11"/>
      <c r="L438" s="62">
        <v>36196588.659999996</v>
      </c>
      <c r="M438" s="62">
        <v>14994548668.879999</v>
      </c>
      <c r="N438" s="11"/>
      <c r="O438" s="61">
        <f>SUM(P438:Q438)</f>
        <v>13891000000</v>
      </c>
      <c r="P438" s="11"/>
      <c r="Q438" s="62">
        <v>13891000000</v>
      </c>
      <c r="R438" s="61">
        <f>SUM(S438:Y438)</f>
        <v>1198147007620.9897</v>
      </c>
      <c r="S438" s="62">
        <v>12854108040</v>
      </c>
      <c r="T438" s="62">
        <v>279449193423.29999</v>
      </c>
      <c r="U438" s="62">
        <v>672606769903.34998</v>
      </c>
      <c r="V438" s="62">
        <v>968147948986.33997</v>
      </c>
      <c r="W438" s="62">
        <v>9712959388.3299999</v>
      </c>
      <c r="X438" s="62">
        <v>41945921893.690002</v>
      </c>
      <c r="Y438" s="62">
        <v>-786569894014.02002</v>
      </c>
      <c r="Z438" s="61">
        <f>SUM(AA438)</f>
        <v>0</v>
      </c>
      <c r="AA438" s="11"/>
      <c r="AB438" s="61">
        <f>SUM(AC438:AF438)</f>
        <v>100772814184.58</v>
      </c>
      <c r="AC438" s="11"/>
      <c r="AD438" s="11"/>
      <c r="AE438" s="62">
        <v>2442379338.4699998</v>
      </c>
      <c r="AF438" s="62">
        <v>98330434846.110001</v>
      </c>
      <c r="AG438" s="61">
        <f>SUM(AH438)</f>
        <v>0</v>
      </c>
      <c r="AH438" s="62"/>
      <c r="AI438" s="60">
        <f>AJ438+AQ438+AT438</f>
        <v>38834087888.696999</v>
      </c>
      <c r="AJ438" s="61">
        <f>SUM(AK438:AP438)</f>
        <v>38834087888.696999</v>
      </c>
      <c r="AK438" s="62">
        <v>9820863017.5470009</v>
      </c>
      <c r="AL438" s="11"/>
      <c r="AM438" s="11"/>
      <c r="AN438" s="62">
        <v>3488962969</v>
      </c>
      <c r="AO438" s="62">
        <v>4769041192.1499996</v>
      </c>
      <c r="AP438" s="62">
        <v>20755220710</v>
      </c>
      <c r="AQ438" s="61">
        <f>SUM(AR438:AS438)</f>
        <v>0</v>
      </c>
      <c r="AR438" s="11"/>
      <c r="AS438" s="11"/>
      <c r="AT438" s="61">
        <f>SUM(AU438)</f>
        <v>0</v>
      </c>
      <c r="AU438" s="11"/>
      <c r="AV438" s="60">
        <f>AW438+AZ438</f>
        <v>1365313292398.2</v>
      </c>
      <c r="AW438" s="61">
        <f>SUM(AX438:AY438)</f>
        <v>1365313292398.2</v>
      </c>
      <c r="AX438" s="62">
        <v>1365313292398.2</v>
      </c>
      <c r="AY438" s="11"/>
      <c r="AZ438" s="61">
        <f>SUM(BA438)</f>
        <v>0</v>
      </c>
      <c r="BA438" s="11"/>
      <c r="BB438" s="63">
        <f>E438-(AI438+AV438)</f>
        <v>1.9775390625E-2</v>
      </c>
    </row>
    <row r="439" spans="1:54" ht="60" x14ac:dyDescent="0.25">
      <c r="A439" s="58" t="s">
        <v>898</v>
      </c>
      <c r="B439" s="58" t="s">
        <v>899</v>
      </c>
      <c r="C439" s="59" t="s">
        <v>1152</v>
      </c>
      <c r="D439" s="59" t="s">
        <v>1200</v>
      </c>
      <c r="E439" s="60">
        <f>F439+O439+R439+Z439+AB439+AG439</f>
        <v>1867047187416.4302</v>
      </c>
      <c r="F439" s="61">
        <f>SUM(G439:N439)</f>
        <v>68064218528.270004</v>
      </c>
      <c r="G439" s="62">
        <v>57563395771.570007</v>
      </c>
      <c r="H439" s="11"/>
      <c r="I439" s="62">
        <v>2072471519.45</v>
      </c>
      <c r="J439" s="11"/>
      <c r="K439" s="11"/>
      <c r="L439" s="62">
        <v>18333333.329999998</v>
      </c>
      <c r="M439" s="62">
        <v>8410017903.9200001</v>
      </c>
      <c r="N439" s="11"/>
      <c r="O439" s="61">
        <f>SUM(P439:Q439)</f>
        <v>25390549280</v>
      </c>
      <c r="P439" s="11"/>
      <c r="Q439" s="62">
        <v>25390549280</v>
      </c>
      <c r="R439" s="61">
        <f>SUM(S439:Y439)</f>
        <v>1689307477136.4402</v>
      </c>
      <c r="S439" s="62">
        <v>22504417180</v>
      </c>
      <c r="T439" s="62">
        <v>402544092480.5</v>
      </c>
      <c r="U439" s="62">
        <v>818558150645.73999</v>
      </c>
      <c r="V439" s="62">
        <v>1593965566987.3</v>
      </c>
      <c r="W439" s="62">
        <v>14232844310</v>
      </c>
      <c r="X439" s="62">
        <v>26748617162.700001</v>
      </c>
      <c r="Y439" s="62">
        <v>-1189246211629.8</v>
      </c>
      <c r="Z439" s="61">
        <f>SUM(AA439)</f>
        <v>0</v>
      </c>
      <c r="AA439" s="11"/>
      <c r="AB439" s="61">
        <f>SUM(AC439:AF439)</f>
        <v>84284942471.720001</v>
      </c>
      <c r="AC439" s="11"/>
      <c r="AD439" s="62">
        <v>71092727.719999999</v>
      </c>
      <c r="AE439" s="11"/>
      <c r="AF439" s="62">
        <v>84213849744</v>
      </c>
      <c r="AG439" s="61">
        <f>SUM(AH439)</f>
        <v>0</v>
      </c>
      <c r="AH439" s="62"/>
      <c r="AI439" s="60">
        <f>AJ439+AQ439+AT439</f>
        <v>4804636093.5299997</v>
      </c>
      <c r="AJ439" s="61">
        <f>SUM(AK439:AP439)</f>
        <v>4804636093.5299997</v>
      </c>
      <c r="AK439" s="62">
        <v>169221715.50999999</v>
      </c>
      <c r="AL439" s="11"/>
      <c r="AM439" s="11"/>
      <c r="AN439" s="11"/>
      <c r="AO439" s="62">
        <v>4367508431.0699997</v>
      </c>
      <c r="AP439" s="62">
        <v>267905946.94999999</v>
      </c>
      <c r="AQ439" s="61">
        <f>SUM(AR439:AS439)</f>
        <v>0</v>
      </c>
      <c r="AR439" s="11"/>
      <c r="AS439" s="11"/>
      <c r="AT439" s="61">
        <f>SUM(AU439)</f>
        <v>0</v>
      </c>
      <c r="AU439" s="11"/>
      <c r="AV439" s="60">
        <f>AW439+AZ439</f>
        <v>1862242551322.8999</v>
      </c>
      <c r="AW439" s="61">
        <f>SUM(AX439:AY439)</f>
        <v>1862242551322.8999</v>
      </c>
      <c r="AX439" s="62">
        <v>1862242551322.8999</v>
      </c>
      <c r="AY439" s="11"/>
      <c r="AZ439" s="61">
        <f>SUM(BA439)</f>
        <v>0</v>
      </c>
      <c r="BA439" s="11"/>
      <c r="BB439" s="63">
        <f>E439-(AI439+AV439)</f>
        <v>0</v>
      </c>
    </row>
    <row r="440" spans="1:54" ht="45" x14ac:dyDescent="0.25">
      <c r="A440" s="58" t="s">
        <v>900</v>
      </c>
      <c r="B440" s="58" t="s">
        <v>901</v>
      </c>
      <c r="C440" s="59" t="s">
        <v>1150</v>
      </c>
      <c r="D440" s="59" t="s">
        <v>1199</v>
      </c>
      <c r="E440" s="60">
        <f>F440+O440+R440+Z440+AB440+AG440</f>
        <v>1535068833811.4819</v>
      </c>
      <c r="F440" s="61">
        <f>SUM(G440:N440)</f>
        <v>27723395794.762001</v>
      </c>
      <c r="G440" s="62">
        <v>6676348526.0869999</v>
      </c>
      <c r="H440" s="11"/>
      <c r="I440" s="62">
        <v>14045580466.674999</v>
      </c>
      <c r="J440" s="11"/>
      <c r="K440" s="11"/>
      <c r="L440" s="11"/>
      <c r="M440" s="62">
        <v>7001466802</v>
      </c>
      <c r="N440" s="11"/>
      <c r="O440" s="61">
        <f>SUM(P440:Q440)</f>
        <v>45084919940.709999</v>
      </c>
      <c r="P440" s="11"/>
      <c r="Q440" s="62">
        <v>45084919940.709999</v>
      </c>
      <c r="R440" s="61">
        <f>SUM(S440:Y440)</f>
        <v>1249225445344.8101</v>
      </c>
      <c r="S440" s="62">
        <v>13001227701</v>
      </c>
      <c r="T440" s="62">
        <v>259685781545.16</v>
      </c>
      <c r="U440" s="62">
        <v>415364959636.14001</v>
      </c>
      <c r="V440" s="62">
        <v>536826562585.98999</v>
      </c>
      <c r="W440" s="62">
        <v>13992050641</v>
      </c>
      <c r="X440" s="62">
        <v>203020769625.51999</v>
      </c>
      <c r="Y440" s="62">
        <v>-192665906390</v>
      </c>
      <c r="Z440" s="61">
        <f>SUM(AA440)</f>
        <v>0</v>
      </c>
      <c r="AA440" s="11"/>
      <c r="AB440" s="61">
        <f>SUM(AC440:AF440)</f>
        <v>213035072731.20001</v>
      </c>
      <c r="AC440" s="11"/>
      <c r="AD440" s="11"/>
      <c r="AE440" s="11"/>
      <c r="AF440" s="62">
        <v>213035072731.20001</v>
      </c>
      <c r="AG440" s="61">
        <f>SUM(AH440)</f>
        <v>0</v>
      </c>
      <c r="AH440" s="62"/>
      <c r="AI440" s="60">
        <f>AJ440+AQ440+AT440</f>
        <v>19071439775.853001</v>
      </c>
      <c r="AJ440" s="61">
        <f>SUM(AK440:AP440)</f>
        <v>19071439775.853001</v>
      </c>
      <c r="AK440" s="62">
        <v>5539922806.0530005</v>
      </c>
      <c r="AL440" s="11"/>
      <c r="AM440" s="11"/>
      <c r="AN440" s="11"/>
      <c r="AO440" s="62">
        <v>1415830968</v>
      </c>
      <c r="AP440" s="62">
        <v>12115686001.799999</v>
      </c>
      <c r="AQ440" s="61">
        <f>SUM(AR440:AS440)</f>
        <v>0</v>
      </c>
      <c r="AR440" s="11"/>
      <c r="AS440" s="11"/>
      <c r="AT440" s="61">
        <f>SUM(AU440)</f>
        <v>0</v>
      </c>
      <c r="AU440" s="11"/>
      <c r="AV440" s="60">
        <f>AW440+AZ440</f>
        <v>1515997394035.6001</v>
      </c>
      <c r="AW440" s="61">
        <f>SUM(AX440:AY440)</f>
        <v>1515997394035.6001</v>
      </c>
      <c r="AX440" s="62">
        <v>1515997394035.6001</v>
      </c>
      <c r="AY440" s="11"/>
      <c r="AZ440" s="61">
        <f>SUM(BA440)</f>
        <v>0</v>
      </c>
      <c r="BA440" s="11"/>
      <c r="BB440" s="63">
        <f>E440-(AI440+AV440)</f>
        <v>2.880859375E-2</v>
      </c>
    </row>
    <row r="441" spans="1:54" x14ac:dyDescent="0.25">
      <c r="A441" s="58" t="s">
        <v>902</v>
      </c>
      <c r="B441" s="58" t="s">
        <v>903</v>
      </c>
      <c r="C441" s="59" t="s">
        <v>1152</v>
      </c>
      <c r="D441" s="59" t="s">
        <v>1199</v>
      </c>
      <c r="E441" s="60">
        <f>F441+O441+R441+Z441+AB441+AG441</f>
        <v>1299014639156.8647</v>
      </c>
      <c r="F441" s="61">
        <f>SUM(G441:N441)</f>
        <v>60430151561.500099</v>
      </c>
      <c r="G441" s="62">
        <v>50323403960.779999</v>
      </c>
      <c r="H441" s="11"/>
      <c r="I441" s="62">
        <v>5196491393.7210007</v>
      </c>
      <c r="J441" s="11"/>
      <c r="K441" s="11"/>
      <c r="L441" s="62">
        <v>40555109</v>
      </c>
      <c r="M441" s="62">
        <v>4869701097.9990997</v>
      </c>
      <c r="N441" s="11"/>
      <c r="O441" s="61">
        <f>SUM(P441:Q441)</f>
        <v>12240094951</v>
      </c>
      <c r="P441" s="11"/>
      <c r="Q441" s="62">
        <v>12240094951</v>
      </c>
      <c r="R441" s="61">
        <f>SUM(S441:Y441)</f>
        <v>1122329630837.46</v>
      </c>
      <c r="S441" s="62">
        <v>345354604254</v>
      </c>
      <c r="T441" s="62">
        <v>196972874603.23999</v>
      </c>
      <c r="U441" s="62">
        <v>454901019919.57001</v>
      </c>
      <c r="V441" s="62">
        <v>597597917412.90002</v>
      </c>
      <c r="W441" s="62">
        <v>380005275</v>
      </c>
      <c r="X441" s="62">
        <v>35825885558.660004</v>
      </c>
      <c r="Y441" s="62">
        <v>-508702676185.90997</v>
      </c>
      <c r="Z441" s="61">
        <f>SUM(AA441)</f>
        <v>0</v>
      </c>
      <c r="AA441" s="11"/>
      <c r="AB441" s="61">
        <f>SUM(AC441:AF441)</f>
        <v>104014761806.90471</v>
      </c>
      <c r="AC441" s="62">
        <v>3479387488.4200001</v>
      </c>
      <c r="AD441" s="11"/>
      <c r="AE441" s="62">
        <v>899634907.07669997</v>
      </c>
      <c r="AF441" s="62">
        <v>99635739411.408005</v>
      </c>
      <c r="AG441" s="61">
        <f>SUM(AH441)</f>
        <v>0</v>
      </c>
      <c r="AH441" s="62"/>
      <c r="AI441" s="60">
        <f>AJ441+AQ441+AT441</f>
        <v>12235465135.49</v>
      </c>
      <c r="AJ441" s="61">
        <f>SUM(AK441:AP441)</f>
        <v>1321429514.4899998</v>
      </c>
      <c r="AK441" s="62">
        <v>94416106</v>
      </c>
      <c r="AL441" s="11"/>
      <c r="AM441" s="11"/>
      <c r="AN441" s="62">
        <v>59946972</v>
      </c>
      <c r="AO441" s="62">
        <v>387307533.06999999</v>
      </c>
      <c r="AP441" s="62">
        <v>779758903.41999996</v>
      </c>
      <c r="AQ441" s="61">
        <f>SUM(AR441:AS441)</f>
        <v>10914035621</v>
      </c>
      <c r="AR441" s="62">
        <v>10914035621</v>
      </c>
      <c r="AS441" s="11"/>
      <c r="AT441" s="61">
        <f>SUM(AU441)</f>
        <v>0</v>
      </c>
      <c r="AU441" s="11"/>
      <c r="AV441" s="60">
        <f>AW441+AZ441</f>
        <v>1286746674021.3999</v>
      </c>
      <c r="AW441" s="61">
        <f>SUM(AX441:AY441)</f>
        <v>1286746674021.3999</v>
      </c>
      <c r="AX441" s="62">
        <v>1286746674021.3999</v>
      </c>
      <c r="AY441" s="11"/>
      <c r="AZ441" s="61">
        <f>SUM(BA441)</f>
        <v>0</v>
      </c>
      <c r="BA441" s="11"/>
      <c r="BB441" s="63">
        <f>E441-(AI441+AV441)</f>
        <v>32499999.974853516</v>
      </c>
    </row>
    <row r="442" spans="1:54" ht="60" x14ac:dyDescent="0.25">
      <c r="A442" s="58" t="s">
        <v>904</v>
      </c>
      <c r="B442" s="58" t="s">
        <v>905</v>
      </c>
      <c r="C442" s="59" t="s">
        <v>1150</v>
      </c>
      <c r="D442" s="59" t="s">
        <v>1200</v>
      </c>
      <c r="E442" s="60">
        <f>F442+O442+R442+Z442+AB442+AG442</f>
        <v>50169568636.010017</v>
      </c>
      <c r="F442" s="61">
        <f>SUM(G442:N442)</f>
        <v>-55487119172.479996</v>
      </c>
      <c r="G442" s="62">
        <v>-30765363214.509998</v>
      </c>
      <c r="H442" s="11"/>
      <c r="I442" s="62">
        <v>-1192751587.9699998</v>
      </c>
      <c r="J442" s="11"/>
      <c r="K442" s="11"/>
      <c r="L442" s="11"/>
      <c r="M442" s="62">
        <v>-23529004370</v>
      </c>
      <c r="N442" s="11"/>
      <c r="O442" s="61">
        <f>SUM(P442:Q442)</f>
        <v>1013636288.23</v>
      </c>
      <c r="P442" s="11"/>
      <c r="Q442" s="62">
        <v>1013636288.23</v>
      </c>
      <c r="R442" s="61">
        <f>SUM(S442:Y442)</f>
        <v>130801192109.52002</v>
      </c>
      <c r="S442" s="62">
        <v>967618650</v>
      </c>
      <c r="T442" s="62">
        <v>40903317046.629997</v>
      </c>
      <c r="U442" s="62">
        <v>57117672452.400002</v>
      </c>
      <c r="V442" s="62">
        <v>143416546637.23001</v>
      </c>
      <c r="W442" s="62">
        <v>693686600</v>
      </c>
      <c r="X442" s="62">
        <v>31312722980.470001</v>
      </c>
      <c r="Y442" s="62">
        <v>-143610372257.20999</v>
      </c>
      <c r="Z442" s="61">
        <f>SUM(AA442)</f>
        <v>0</v>
      </c>
      <c r="AA442" s="11"/>
      <c r="AB442" s="61">
        <f>SUM(AC442:AF442)</f>
        <v>-26158140589.260002</v>
      </c>
      <c r="AC442" s="11"/>
      <c r="AD442" s="62">
        <v>17055482850</v>
      </c>
      <c r="AE442" s="62">
        <v>3462823500</v>
      </c>
      <c r="AF442" s="62">
        <v>-46676446939.260002</v>
      </c>
      <c r="AG442" s="61">
        <f>SUM(AH442)</f>
        <v>0</v>
      </c>
      <c r="AH442" s="62"/>
      <c r="AI442" s="60">
        <f>AJ442+AQ442+AT442</f>
        <v>15400800624.969999</v>
      </c>
      <c r="AJ442" s="61">
        <f>SUM(AK442:AP442)</f>
        <v>15400800624.969999</v>
      </c>
      <c r="AK442" s="62">
        <v>-369350674.27999997</v>
      </c>
      <c r="AL442" s="11"/>
      <c r="AM442" s="11"/>
      <c r="AN442" s="11"/>
      <c r="AO442" s="62">
        <v>135856591</v>
      </c>
      <c r="AP442" s="62">
        <v>15634294708.25</v>
      </c>
      <c r="AQ442" s="61">
        <f>SUM(AR442:AS442)</f>
        <v>0</v>
      </c>
      <c r="AR442" s="11"/>
      <c r="AS442" s="11"/>
      <c r="AT442" s="61">
        <f>SUM(AU442)</f>
        <v>0</v>
      </c>
      <c r="AU442" s="11"/>
      <c r="AV442" s="60">
        <f>AW442+AZ442</f>
        <v>34768768011.040001</v>
      </c>
      <c r="AW442" s="61">
        <f>SUM(AX442:AY442)</f>
        <v>34768768011.040001</v>
      </c>
      <c r="AX442" s="62">
        <v>34768768011.040001</v>
      </c>
      <c r="AY442" s="11"/>
      <c r="AZ442" s="61">
        <f>SUM(BA442)</f>
        <v>0</v>
      </c>
      <c r="BA442" s="11"/>
      <c r="BB442" s="63">
        <f>E442-(AI442+AV442)</f>
        <v>0</v>
      </c>
    </row>
    <row r="443" spans="1:54" ht="45" x14ac:dyDescent="0.25">
      <c r="A443" s="58" t="s">
        <v>906</v>
      </c>
      <c r="B443" s="58" t="s">
        <v>907</v>
      </c>
      <c r="C443" s="59" t="s">
        <v>1150</v>
      </c>
      <c r="D443" s="59" t="s">
        <v>1200</v>
      </c>
      <c r="E443" s="60">
        <f>F443+O443+R443+Z443+AB443+AG443</f>
        <v>1689443657895.01</v>
      </c>
      <c r="F443" s="61">
        <f>SUM(G443:N443)</f>
        <v>10973192203.33</v>
      </c>
      <c r="G443" s="62">
        <v>6438148736.6799994</v>
      </c>
      <c r="H443" s="11"/>
      <c r="I443" s="62">
        <v>2352037579.7700005</v>
      </c>
      <c r="J443" s="11"/>
      <c r="K443" s="11"/>
      <c r="L443" s="62">
        <v>158888888.88</v>
      </c>
      <c r="M443" s="62">
        <v>2024116998</v>
      </c>
      <c r="N443" s="11"/>
      <c r="O443" s="61">
        <f>SUM(P443:Q443)</f>
        <v>21037166284.439999</v>
      </c>
      <c r="P443" s="11"/>
      <c r="Q443" s="62">
        <v>21037166284.439999</v>
      </c>
      <c r="R443" s="61">
        <f>SUM(S443:Y443)</f>
        <v>1557935335752.8301</v>
      </c>
      <c r="S443" s="62">
        <v>340303227216.38</v>
      </c>
      <c r="T443" s="62">
        <v>360674330784.58002</v>
      </c>
      <c r="U443" s="62">
        <v>512174028818</v>
      </c>
      <c r="V443" s="62">
        <v>926555056585.32996</v>
      </c>
      <c r="W443" s="62">
        <v>37810619858</v>
      </c>
      <c r="X443" s="62">
        <v>127715424950</v>
      </c>
      <c r="Y443" s="62">
        <v>-747297352459.45996</v>
      </c>
      <c r="Z443" s="61">
        <f>SUM(AA443)</f>
        <v>0</v>
      </c>
      <c r="AA443" s="11"/>
      <c r="AB443" s="61">
        <f>SUM(AC443:AF443)</f>
        <v>99497963654.410004</v>
      </c>
      <c r="AC443" s="62">
        <v>11401821789.75</v>
      </c>
      <c r="AD443" s="11"/>
      <c r="AE443" s="11"/>
      <c r="AF443" s="62">
        <v>88096141864.660004</v>
      </c>
      <c r="AG443" s="61">
        <f>SUM(AH443)</f>
        <v>0</v>
      </c>
      <c r="AH443" s="62"/>
      <c r="AI443" s="60">
        <f>AJ443+AQ443+AT443</f>
        <v>11633094396.566</v>
      </c>
      <c r="AJ443" s="61">
        <f>SUM(AK443:AP443)</f>
        <v>11633094396.566</v>
      </c>
      <c r="AK443" s="62">
        <v>191941410.56600001</v>
      </c>
      <c r="AL443" s="11"/>
      <c r="AM443" s="11"/>
      <c r="AN443" s="11"/>
      <c r="AO443" s="11"/>
      <c r="AP443" s="62">
        <v>11441152986</v>
      </c>
      <c r="AQ443" s="61">
        <f>SUM(AR443:AS443)</f>
        <v>0</v>
      </c>
      <c r="AR443" s="11"/>
      <c r="AS443" s="11"/>
      <c r="AT443" s="61">
        <f>SUM(AU443)</f>
        <v>0</v>
      </c>
      <c r="AU443" s="11"/>
      <c r="AV443" s="60">
        <f>AW443+AZ443</f>
        <v>1677810563498.3999</v>
      </c>
      <c r="AW443" s="61">
        <f>SUM(AX443:AY443)</f>
        <v>1677810563498.3999</v>
      </c>
      <c r="AX443" s="62">
        <v>1677810563498.3999</v>
      </c>
      <c r="AY443" s="11"/>
      <c r="AZ443" s="61">
        <f>SUM(BA443)</f>
        <v>0</v>
      </c>
      <c r="BA443" s="11"/>
      <c r="BB443" s="63">
        <f>E443-(AI443+AV443)</f>
        <v>4.4189453125E-2</v>
      </c>
    </row>
    <row r="444" spans="1:54" ht="30" x14ac:dyDescent="0.25">
      <c r="A444" s="58" t="s">
        <v>908</v>
      </c>
      <c r="B444" s="58" t="s">
        <v>1183</v>
      </c>
      <c r="C444" s="59" t="s">
        <v>1150</v>
      </c>
      <c r="D444" s="59" t="s">
        <v>1200</v>
      </c>
      <c r="E444" s="60">
        <f>F444+O444+R444+Z444+AB444+AG444</f>
        <v>19572359278928.602</v>
      </c>
      <c r="F444" s="61">
        <f>SUM(G444:N444)</f>
        <v>3325162705201.5122</v>
      </c>
      <c r="G444" s="62">
        <v>1322491905434.54</v>
      </c>
      <c r="H444" s="11"/>
      <c r="I444" s="62">
        <v>753483625156.71008</v>
      </c>
      <c r="J444" s="11"/>
      <c r="K444" s="11"/>
      <c r="L444" s="62">
        <v>1307515145.3599999</v>
      </c>
      <c r="M444" s="62">
        <v>1247879659464.9021</v>
      </c>
      <c r="N444" s="11"/>
      <c r="O444" s="61">
        <f>SUM(P444:Q444)</f>
        <v>980289390602.93994</v>
      </c>
      <c r="P444" s="62">
        <v>36395781663</v>
      </c>
      <c r="Q444" s="62">
        <v>943893608939.93994</v>
      </c>
      <c r="R444" s="61">
        <f>SUM(S444:Y444)</f>
        <v>14272926464505.148</v>
      </c>
      <c r="S444" s="62">
        <v>610433026000.41003</v>
      </c>
      <c r="T444" s="62">
        <v>1621655730044.47</v>
      </c>
      <c r="U444" s="62">
        <v>3621752842748.6699</v>
      </c>
      <c r="V444" s="62">
        <v>15487761107215.779</v>
      </c>
      <c r="W444" s="62">
        <v>324969616204</v>
      </c>
      <c r="X444" s="62">
        <v>1565934584546.4099</v>
      </c>
      <c r="Y444" s="62">
        <v>-8959580442254.5898</v>
      </c>
      <c r="Z444" s="61">
        <f>SUM(AA444)</f>
        <v>966286635957</v>
      </c>
      <c r="AA444" s="62">
        <v>966286635957</v>
      </c>
      <c r="AB444" s="61">
        <f>SUM(AC444:AF444)</f>
        <v>27694082662</v>
      </c>
      <c r="AC444" s="11"/>
      <c r="AD444" s="11"/>
      <c r="AE444" s="62">
        <v>7308763743</v>
      </c>
      <c r="AF444" s="62">
        <v>20385318919</v>
      </c>
      <c r="AG444" s="61">
        <f>SUM(AH444)</f>
        <v>0</v>
      </c>
      <c r="AH444" s="62"/>
      <c r="AI444" s="60">
        <f>AJ444+AQ444+AT444</f>
        <v>540422382843</v>
      </c>
      <c r="AJ444" s="61">
        <f>SUM(AK444:AP444)</f>
        <v>550035313852</v>
      </c>
      <c r="AK444" s="62">
        <v>284053813781.28998</v>
      </c>
      <c r="AL444" s="11"/>
      <c r="AM444" s="11"/>
      <c r="AN444" s="11"/>
      <c r="AO444" s="62">
        <v>45150498622.779999</v>
      </c>
      <c r="AP444" s="62">
        <v>220831001447.92999</v>
      </c>
      <c r="AQ444" s="61">
        <f>SUM(AR444:AS444)</f>
        <v>-9612931009</v>
      </c>
      <c r="AR444" s="62">
        <v>-9612931009</v>
      </c>
      <c r="AS444" s="11"/>
      <c r="AT444" s="61">
        <f>SUM(AU444)</f>
        <v>0</v>
      </c>
      <c r="AU444" s="11"/>
      <c r="AV444" s="60">
        <f>AW444+AZ444</f>
        <v>15625027840333.832</v>
      </c>
      <c r="AW444" s="61">
        <f>SUM(AX444:AY444)</f>
        <v>15625027840333.832</v>
      </c>
      <c r="AX444" s="62">
        <v>15625027840333.832</v>
      </c>
      <c r="AY444" s="11"/>
      <c r="AZ444" s="61">
        <f>SUM(BA444)</f>
        <v>0</v>
      </c>
      <c r="BA444" s="11"/>
      <c r="BB444" s="63">
        <f>E444-(AI444+AV444)</f>
        <v>3406909055751.7695</v>
      </c>
    </row>
    <row r="445" spans="1:54" ht="30" x14ac:dyDescent="0.25">
      <c r="A445" s="58" t="s">
        <v>909</v>
      </c>
      <c r="B445" s="58" t="s">
        <v>910</v>
      </c>
      <c r="C445" s="59" t="s">
        <v>1150</v>
      </c>
      <c r="D445" s="59" t="s">
        <v>1200</v>
      </c>
      <c r="E445" s="60">
        <f>F445+O445+R445+Z445+AB445+AG445</f>
        <v>1413536201113.3198</v>
      </c>
      <c r="F445" s="61">
        <f>SUM(G445:N445)</f>
        <v>71774222215.820007</v>
      </c>
      <c r="G445" s="62">
        <v>25795803494.350002</v>
      </c>
      <c r="H445" s="11"/>
      <c r="I445" s="62">
        <v>11850728768.18</v>
      </c>
      <c r="J445" s="11"/>
      <c r="K445" s="11"/>
      <c r="L445" s="62">
        <v>1129780326.26</v>
      </c>
      <c r="M445" s="62">
        <v>32997909627.029999</v>
      </c>
      <c r="N445" s="11"/>
      <c r="O445" s="61">
        <f>SUM(P445:Q445)</f>
        <v>25025877403</v>
      </c>
      <c r="P445" s="11"/>
      <c r="Q445" s="62">
        <v>25025877403</v>
      </c>
      <c r="R445" s="61">
        <f>SUM(S445:Y445)</f>
        <v>1284084632047.8699</v>
      </c>
      <c r="S445" s="62">
        <v>191206914100</v>
      </c>
      <c r="T445" s="62">
        <v>328699451418.66998</v>
      </c>
      <c r="U445" s="62">
        <v>793990800995</v>
      </c>
      <c r="V445" s="62">
        <v>994449220124</v>
      </c>
      <c r="W445" s="62">
        <v>6689734839</v>
      </c>
      <c r="X445" s="62">
        <v>63486802371</v>
      </c>
      <c r="Y445" s="62">
        <v>-1094438291799.8</v>
      </c>
      <c r="Z445" s="61">
        <f>SUM(AA445)</f>
        <v>0</v>
      </c>
      <c r="AA445" s="11"/>
      <c r="AB445" s="61">
        <f>SUM(AC445:AF445)</f>
        <v>32651469446.630001</v>
      </c>
      <c r="AC445" s="62">
        <v>1135821700</v>
      </c>
      <c r="AD445" s="11"/>
      <c r="AE445" s="62">
        <v>438215500</v>
      </c>
      <c r="AF445" s="62">
        <v>31077432246.630001</v>
      </c>
      <c r="AG445" s="61">
        <f>SUM(AH445)</f>
        <v>0</v>
      </c>
      <c r="AH445" s="62"/>
      <c r="AI445" s="60">
        <f>AJ445+AQ445+AT445</f>
        <v>10198569759.950001</v>
      </c>
      <c r="AJ445" s="61">
        <f>SUM(AK445:AP445)</f>
        <v>10198569759.950001</v>
      </c>
      <c r="AK445" s="62">
        <v>824058591.95000005</v>
      </c>
      <c r="AL445" s="11"/>
      <c r="AM445" s="11"/>
      <c r="AN445" s="11"/>
      <c r="AO445" s="62">
        <v>1221024668</v>
      </c>
      <c r="AP445" s="62">
        <v>8153486500</v>
      </c>
      <c r="AQ445" s="61">
        <f>SUM(AR445:AS445)</f>
        <v>0</v>
      </c>
      <c r="AR445" s="11"/>
      <c r="AS445" s="11"/>
      <c r="AT445" s="61">
        <f>SUM(AU445)</f>
        <v>0</v>
      </c>
      <c r="AU445" s="11"/>
      <c r="AV445" s="60">
        <f>AW445+AZ445</f>
        <v>0</v>
      </c>
      <c r="AW445" s="61">
        <f>SUM(AX445:AY445)</f>
        <v>0</v>
      </c>
      <c r="AX445" s="11"/>
      <c r="AY445" s="11"/>
      <c r="AZ445" s="61">
        <f>SUM(BA445)</f>
        <v>0</v>
      </c>
      <c r="BA445" s="11"/>
      <c r="BB445" s="63">
        <f>E445-(AI445+AV445)</f>
        <v>1403337631353.3699</v>
      </c>
    </row>
    <row r="446" spans="1:54" ht="30" x14ac:dyDescent="0.25">
      <c r="A446" s="58" t="s">
        <v>911</v>
      </c>
      <c r="B446" s="58" t="s">
        <v>912</v>
      </c>
      <c r="C446" s="59" t="s">
        <v>1150</v>
      </c>
      <c r="D446" s="59" t="s">
        <v>1199</v>
      </c>
      <c r="E446" s="60">
        <f>F446+O446+R446+Z446+AB446+AG446</f>
        <v>2612456793649.75</v>
      </c>
      <c r="F446" s="61">
        <f>SUM(G446:N446)</f>
        <v>320116122916.35999</v>
      </c>
      <c r="G446" s="62">
        <v>257831888163.28</v>
      </c>
      <c r="H446" s="11"/>
      <c r="I446" s="62">
        <v>33828935053.219994</v>
      </c>
      <c r="J446" s="11"/>
      <c r="K446" s="11"/>
      <c r="L446" s="11"/>
      <c r="M446" s="62">
        <v>28455299699.860001</v>
      </c>
      <c r="N446" s="11"/>
      <c r="O446" s="61">
        <f>SUM(P446:Q446)</f>
        <v>0</v>
      </c>
      <c r="P446" s="11"/>
      <c r="Q446" s="11"/>
      <c r="R446" s="61">
        <f>SUM(S446:Y446)</f>
        <v>2173783566426.5</v>
      </c>
      <c r="S446" s="62">
        <v>335091145972</v>
      </c>
      <c r="T446" s="62">
        <v>428023401025.48999</v>
      </c>
      <c r="U446" s="62">
        <v>986805986954.02002</v>
      </c>
      <c r="V446" s="62">
        <v>1586699000300.7</v>
      </c>
      <c r="W446" s="62">
        <v>24808333767</v>
      </c>
      <c r="X446" s="62">
        <v>229928746165</v>
      </c>
      <c r="Y446" s="62">
        <v>-1417573047757.71</v>
      </c>
      <c r="Z446" s="61">
        <f>SUM(AA446)</f>
        <v>0</v>
      </c>
      <c r="AA446" s="11"/>
      <c r="AB446" s="61">
        <f>SUM(AC446:AF446)</f>
        <v>118557104306.89</v>
      </c>
      <c r="AC446" s="62">
        <v>11890298386</v>
      </c>
      <c r="AD446" s="62">
        <v>18793300000</v>
      </c>
      <c r="AE446" s="62">
        <v>15182157350</v>
      </c>
      <c r="AF446" s="62">
        <v>72691348570.889999</v>
      </c>
      <c r="AG446" s="61">
        <f>SUM(AH446)</f>
        <v>0</v>
      </c>
      <c r="AH446" s="62"/>
      <c r="AI446" s="60">
        <f>AJ446+AQ446+AT446</f>
        <v>74003576227</v>
      </c>
      <c r="AJ446" s="61">
        <f>SUM(AK446:AP446)</f>
        <v>74003576227</v>
      </c>
      <c r="AK446" s="62">
        <v>292451105</v>
      </c>
      <c r="AL446" s="11"/>
      <c r="AM446" s="11"/>
      <c r="AN446" s="62">
        <v>6589762</v>
      </c>
      <c r="AO446" s="11"/>
      <c r="AP446" s="62">
        <v>73704535360</v>
      </c>
      <c r="AQ446" s="61">
        <f>SUM(AR446:AS446)</f>
        <v>0</v>
      </c>
      <c r="AR446" s="11"/>
      <c r="AS446" s="11"/>
      <c r="AT446" s="61">
        <f>SUM(AU446)</f>
        <v>0</v>
      </c>
      <c r="AU446" s="11"/>
      <c r="AV446" s="60">
        <f>AW446+AZ446</f>
        <v>2681376495360.7002</v>
      </c>
      <c r="AW446" s="61">
        <f>SUM(AX446:AY446)</f>
        <v>2681376495360.7002</v>
      </c>
      <c r="AX446" s="62">
        <v>2681376495360.7002</v>
      </c>
      <c r="AY446" s="11"/>
      <c r="AZ446" s="61">
        <f>SUM(BA446)</f>
        <v>0</v>
      </c>
      <c r="BA446" s="11"/>
      <c r="BB446" s="63">
        <f>E446-(AI446+AV446)</f>
        <v>-142923277937.9502</v>
      </c>
    </row>
    <row r="447" spans="1:54" ht="45" x14ac:dyDescent="0.25">
      <c r="A447" s="58" t="s">
        <v>913</v>
      </c>
      <c r="B447" s="58" t="s">
        <v>914</v>
      </c>
      <c r="C447" s="59" t="s">
        <v>1150</v>
      </c>
      <c r="D447" s="59" t="s">
        <v>1199</v>
      </c>
      <c r="E447" s="60">
        <f>F447+O447+R447+Z447+AB447+AG447</f>
        <v>2893397786931.6602</v>
      </c>
      <c r="F447" s="61">
        <f>SUM(G447:N447)</f>
        <v>145914010313.38</v>
      </c>
      <c r="G447" s="62">
        <v>100821975564.87001</v>
      </c>
      <c r="H447" s="11"/>
      <c r="I447" s="62">
        <v>10922516686.23</v>
      </c>
      <c r="J447" s="11"/>
      <c r="K447" s="11"/>
      <c r="L447" s="62">
        <v>90767123.280000001</v>
      </c>
      <c r="M447" s="62">
        <v>34078750939</v>
      </c>
      <c r="N447" s="11"/>
      <c r="O447" s="61">
        <f>SUM(P447:Q447)</f>
        <v>41010000000</v>
      </c>
      <c r="P447" s="11"/>
      <c r="Q447" s="62">
        <v>41010000000</v>
      </c>
      <c r="R447" s="61">
        <f>SUM(S447:Y447)</f>
        <v>2534143029961.3003</v>
      </c>
      <c r="S447" s="62">
        <v>386047494907</v>
      </c>
      <c r="T447" s="62">
        <v>264214677784.60999</v>
      </c>
      <c r="U447" s="62">
        <v>1499168936323</v>
      </c>
      <c r="V447" s="62">
        <v>1821839597510</v>
      </c>
      <c r="W447" s="62">
        <v>34356257185.68</v>
      </c>
      <c r="X447" s="62">
        <v>61923192279.68</v>
      </c>
      <c r="Y447" s="62">
        <v>-1533407126028.6699</v>
      </c>
      <c r="Z447" s="61">
        <f>SUM(AA447)</f>
        <v>0</v>
      </c>
      <c r="AA447" s="11"/>
      <c r="AB447" s="61">
        <f>SUM(AC447:AF447)</f>
        <v>172330746656.97998</v>
      </c>
      <c r="AC447" s="62">
        <v>357585444</v>
      </c>
      <c r="AD447" s="11"/>
      <c r="AE447" s="62">
        <v>7894869878.3299999</v>
      </c>
      <c r="AF447" s="62">
        <v>164078291334.64999</v>
      </c>
      <c r="AG447" s="61">
        <f>SUM(AH447)</f>
        <v>0</v>
      </c>
      <c r="AH447" s="62"/>
      <c r="AI447" s="60">
        <f>AJ447+AQ447+AT447</f>
        <v>434654727</v>
      </c>
      <c r="AJ447" s="61">
        <f>SUM(AK447:AP447)</f>
        <v>434654727</v>
      </c>
      <c r="AK447" s="11"/>
      <c r="AL447" s="11"/>
      <c r="AM447" s="11"/>
      <c r="AN447" s="11"/>
      <c r="AO447" s="62">
        <v>434654727</v>
      </c>
      <c r="AP447" s="11"/>
      <c r="AQ447" s="61">
        <f>SUM(AR447:AS447)</f>
        <v>0</v>
      </c>
      <c r="AR447" s="11"/>
      <c r="AS447" s="11"/>
      <c r="AT447" s="61">
        <f>SUM(AU447)</f>
        <v>0</v>
      </c>
      <c r="AU447" s="11"/>
      <c r="AV447" s="60">
        <f>AW447+AZ447</f>
        <v>2892963132204.6802</v>
      </c>
      <c r="AW447" s="61">
        <f>SUM(AX447:AY447)</f>
        <v>2892963132204.6802</v>
      </c>
      <c r="AX447" s="62">
        <v>2892963132204.6802</v>
      </c>
      <c r="AY447" s="11"/>
      <c r="AZ447" s="61">
        <f>SUM(BA447)</f>
        <v>0</v>
      </c>
      <c r="BA447" s="11"/>
      <c r="BB447" s="63">
        <f>E447-(AI447+AV447)</f>
        <v>-2.001953125E-2</v>
      </c>
    </row>
    <row r="448" spans="1:54" ht="30" x14ac:dyDescent="0.25">
      <c r="A448" s="58" t="s">
        <v>915</v>
      </c>
      <c r="B448" s="58" t="s">
        <v>916</v>
      </c>
      <c r="C448" s="59" t="s">
        <v>1150</v>
      </c>
      <c r="D448" s="59" t="s">
        <v>1199</v>
      </c>
      <c r="E448" s="60">
        <f>F448+O448+R448+Z448+AB448+AG448</f>
        <v>5156330398981.1494</v>
      </c>
      <c r="F448" s="61">
        <f>SUM(G448:N448)</f>
        <v>100135203093.06119</v>
      </c>
      <c r="G448" s="62">
        <v>41433851498.720001</v>
      </c>
      <c r="H448" s="11"/>
      <c r="I448" s="62">
        <v>22623132910.40419</v>
      </c>
      <c r="J448" s="11"/>
      <c r="K448" s="11"/>
      <c r="L448" s="62">
        <v>50520547.941500001</v>
      </c>
      <c r="M448" s="62">
        <v>36027698135.995499</v>
      </c>
      <c r="N448" s="11"/>
      <c r="O448" s="61">
        <f>SUM(P448:Q448)</f>
        <v>109477871465</v>
      </c>
      <c r="P448" s="11"/>
      <c r="Q448" s="62">
        <v>109477871465</v>
      </c>
      <c r="R448" s="61">
        <f>SUM(S448:Y448)</f>
        <v>4062220153130.458</v>
      </c>
      <c r="S448" s="62">
        <v>708090465434</v>
      </c>
      <c r="T448" s="62">
        <v>802911560569.50891</v>
      </c>
      <c r="U448" s="62">
        <v>1788557739273.1851</v>
      </c>
      <c r="V448" s="62">
        <v>5978769668368.875</v>
      </c>
      <c r="W448" s="62">
        <v>17755805823</v>
      </c>
      <c r="X448" s="62">
        <v>176528862066.99771</v>
      </c>
      <c r="Y448" s="62">
        <v>-5410393948405.1084</v>
      </c>
      <c r="Z448" s="61">
        <f>SUM(AA448)</f>
        <v>0</v>
      </c>
      <c r="AA448" s="11"/>
      <c r="AB448" s="61">
        <f>SUM(AC448:AF448)</f>
        <v>884497171292.63</v>
      </c>
      <c r="AC448" s="11"/>
      <c r="AD448" s="11"/>
      <c r="AE448" s="62">
        <v>1446374700</v>
      </c>
      <c r="AF448" s="62">
        <v>883050796592.63</v>
      </c>
      <c r="AG448" s="61">
        <f>SUM(AH448)</f>
        <v>0</v>
      </c>
      <c r="AH448" s="62"/>
      <c r="AI448" s="60">
        <f>AJ448+AQ448+AT448</f>
        <v>66170580730.997696</v>
      </c>
      <c r="AJ448" s="61">
        <f>SUM(AK448:AP448)</f>
        <v>66170580730.997696</v>
      </c>
      <c r="AK448" s="62">
        <v>3286181</v>
      </c>
      <c r="AL448" s="11"/>
      <c r="AM448" s="11"/>
      <c r="AN448" s="62">
        <v>174000000</v>
      </c>
      <c r="AO448" s="62">
        <v>32640725489</v>
      </c>
      <c r="AP448" s="62">
        <v>33352569060.9977</v>
      </c>
      <c r="AQ448" s="61">
        <f>SUM(AR448:AS448)</f>
        <v>0</v>
      </c>
      <c r="AR448" s="11"/>
      <c r="AS448" s="11"/>
      <c r="AT448" s="61">
        <f>SUM(AU448)</f>
        <v>0</v>
      </c>
      <c r="AU448" s="11"/>
      <c r="AV448" s="60">
        <f>AW448+AZ448</f>
        <v>5090159818250.1455</v>
      </c>
      <c r="AW448" s="61">
        <f>SUM(AX448:AY448)</f>
        <v>5090159818250.1455</v>
      </c>
      <c r="AX448" s="62">
        <v>5090159818250.1455</v>
      </c>
      <c r="AY448" s="11"/>
      <c r="AZ448" s="61">
        <f>SUM(BA448)</f>
        <v>0</v>
      </c>
      <c r="BA448" s="11"/>
      <c r="BB448" s="63">
        <f>E448-(AI448+AV448)</f>
        <v>0</v>
      </c>
    </row>
    <row r="449" spans="1:54" ht="30" x14ac:dyDescent="0.25">
      <c r="A449" s="58" t="s">
        <v>917</v>
      </c>
      <c r="B449" s="58" t="s">
        <v>918</v>
      </c>
      <c r="C449" s="59" t="s">
        <v>1150</v>
      </c>
      <c r="D449" s="59" t="s">
        <v>1200</v>
      </c>
      <c r="E449" s="60">
        <f>F449+O449+R449+Z449+AB449+AG449</f>
        <v>6220343953841.6289</v>
      </c>
      <c r="F449" s="61">
        <f>SUM(G449:N449)</f>
        <v>677597079232.39001</v>
      </c>
      <c r="G449" s="62">
        <v>45282003359.849998</v>
      </c>
      <c r="H449" s="11"/>
      <c r="I449" s="62">
        <v>587398662638.07007</v>
      </c>
      <c r="J449" s="11"/>
      <c r="K449" s="11"/>
      <c r="L449" s="62">
        <v>620465750</v>
      </c>
      <c r="M449" s="62">
        <v>44295947484.470001</v>
      </c>
      <c r="N449" s="11"/>
      <c r="O449" s="61">
        <f>SUM(P449:Q449)</f>
        <v>76730000000</v>
      </c>
      <c r="P449" s="11"/>
      <c r="Q449" s="62">
        <v>76730000000</v>
      </c>
      <c r="R449" s="61">
        <f>SUM(S449:Y449)</f>
        <v>5393033166926.4004</v>
      </c>
      <c r="S449" s="62">
        <v>501455583097</v>
      </c>
      <c r="T449" s="62">
        <v>928675717419.59998</v>
      </c>
      <c r="U449" s="62">
        <v>2252990712572.5</v>
      </c>
      <c r="V449" s="62">
        <v>2933897153143.1001</v>
      </c>
      <c r="W449" s="62">
        <v>35941898502</v>
      </c>
      <c r="X449" s="62">
        <v>1083226205880</v>
      </c>
      <c r="Y449" s="62">
        <v>-2343154103687.7998</v>
      </c>
      <c r="Z449" s="61">
        <f>SUM(AA449)</f>
        <v>0</v>
      </c>
      <c r="AA449" s="11"/>
      <c r="AB449" s="61">
        <f>SUM(AC449:AF449)</f>
        <v>72983707682.838989</v>
      </c>
      <c r="AC449" s="11"/>
      <c r="AD449" s="11"/>
      <c r="AE449" s="62">
        <v>4800338172</v>
      </c>
      <c r="AF449" s="62">
        <v>68183369510.838997</v>
      </c>
      <c r="AG449" s="61">
        <f>SUM(AH449)</f>
        <v>0</v>
      </c>
      <c r="AH449" s="62"/>
      <c r="AI449" s="60">
        <f>AJ449+AQ449+AT449</f>
        <v>1105544616637</v>
      </c>
      <c r="AJ449" s="61">
        <f>SUM(AK449:AP449)</f>
        <v>1105544616637</v>
      </c>
      <c r="AK449" s="11"/>
      <c r="AL449" s="11"/>
      <c r="AM449" s="11"/>
      <c r="AN449" s="62">
        <v>251779255244</v>
      </c>
      <c r="AO449" s="62">
        <v>137810230018</v>
      </c>
      <c r="AP449" s="62">
        <v>715955131375</v>
      </c>
      <c r="AQ449" s="61">
        <f>SUM(AR449:AS449)</f>
        <v>0</v>
      </c>
      <c r="AR449" s="11"/>
      <c r="AS449" s="11"/>
      <c r="AT449" s="61">
        <f>SUM(AU449)</f>
        <v>0</v>
      </c>
      <c r="AU449" s="11"/>
      <c r="AV449" s="60">
        <f>AW449+AZ449</f>
        <v>5114799337204.7002</v>
      </c>
      <c r="AW449" s="61">
        <f>SUM(AX449:AY449)</f>
        <v>5114799337204.7002</v>
      </c>
      <c r="AX449" s="62">
        <v>5114799337204.7002</v>
      </c>
      <c r="AY449" s="11"/>
      <c r="AZ449" s="61">
        <f>SUM(BA449)</f>
        <v>0</v>
      </c>
      <c r="BA449" s="11"/>
      <c r="BB449" s="63">
        <f>E449-(AI449+AV449)</f>
        <v>-7.12890625E-2</v>
      </c>
    </row>
    <row r="450" spans="1:54" ht="30" x14ac:dyDescent="0.25">
      <c r="A450" s="58" t="s">
        <v>919</v>
      </c>
      <c r="B450" s="58" t="s">
        <v>920</v>
      </c>
      <c r="C450" s="59" t="s">
        <v>1150</v>
      </c>
      <c r="D450" s="59" t="s">
        <v>1199</v>
      </c>
      <c r="E450" s="60">
        <f>F450+O450+R450+Z450+AB450+AG450</f>
        <v>2103795905014.1899</v>
      </c>
      <c r="F450" s="61">
        <f>SUM(G450:N450)</f>
        <v>33014576505.880001</v>
      </c>
      <c r="G450" s="62">
        <v>12299740330.83</v>
      </c>
      <c r="H450" s="11"/>
      <c r="I450" s="62">
        <v>5003767895.7199993</v>
      </c>
      <c r="J450" s="62">
        <v>5110370862</v>
      </c>
      <c r="K450" s="62">
        <v>-2576079991</v>
      </c>
      <c r="L450" s="62">
        <v>76333333.329999998</v>
      </c>
      <c r="M450" s="62">
        <v>13100444075</v>
      </c>
      <c r="N450" s="11"/>
      <c r="O450" s="61">
        <f>SUM(P450:Q450)</f>
        <v>37425360078.18</v>
      </c>
      <c r="P450" s="62">
        <v>37425360078.18</v>
      </c>
      <c r="Q450" s="11"/>
      <c r="R450" s="61">
        <f>SUM(S450:Y450)</f>
        <v>1841698192016.1199</v>
      </c>
      <c r="S450" s="62">
        <v>128212886056</v>
      </c>
      <c r="T450" s="62">
        <v>469848377275.26001</v>
      </c>
      <c r="U450" s="62">
        <v>1090781391496.25</v>
      </c>
      <c r="V450" s="62">
        <v>1650280319549.3301</v>
      </c>
      <c r="W450" s="62">
        <v>22090615286</v>
      </c>
      <c r="X450" s="62">
        <v>16711149254</v>
      </c>
      <c r="Y450" s="62">
        <v>-1536226546900.72</v>
      </c>
      <c r="Z450" s="61">
        <f>SUM(AA450)</f>
        <v>0</v>
      </c>
      <c r="AA450" s="11"/>
      <c r="AB450" s="61">
        <f>SUM(AC450:AF450)</f>
        <v>191657776414.01001</v>
      </c>
      <c r="AC450" s="11"/>
      <c r="AD450" s="11"/>
      <c r="AE450" s="62">
        <v>191657776414.01001</v>
      </c>
      <c r="AF450" s="11"/>
      <c r="AG450" s="61">
        <f>SUM(AH450)</f>
        <v>0</v>
      </c>
      <c r="AH450" s="11"/>
      <c r="AI450" s="60">
        <f>AJ450+AQ450+AT450</f>
        <v>133548674304.88</v>
      </c>
      <c r="AJ450" s="61">
        <f>SUM(AK450:AP450)</f>
        <v>133548674304.88</v>
      </c>
      <c r="AK450" s="62">
        <v>43032439</v>
      </c>
      <c r="AL450" s="11"/>
      <c r="AM450" s="11"/>
      <c r="AN450" s="62">
        <v>145138888.88</v>
      </c>
      <c r="AO450" s="62">
        <v>24413426971</v>
      </c>
      <c r="AP450" s="62">
        <v>108947076006</v>
      </c>
      <c r="AQ450" s="61">
        <f>SUM(AR450:AS450)</f>
        <v>0</v>
      </c>
      <c r="AR450" s="11"/>
      <c r="AS450" s="11"/>
      <c r="AT450" s="61">
        <f>SUM(AU450)</f>
        <v>0</v>
      </c>
      <c r="AU450" s="11"/>
      <c r="AV450" s="60">
        <f>AW450+AZ450</f>
        <v>1970247230709.3101</v>
      </c>
      <c r="AW450" s="61">
        <f>SUM(AX450:AY450)</f>
        <v>1970247230709.3101</v>
      </c>
      <c r="AX450" s="62">
        <v>1970247230709.3101</v>
      </c>
      <c r="AY450" s="11"/>
      <c r="AZ450" s="61">
        <f>SUM(BA450)</f>
        <v>0</v>
      </c>
      <c r="BA450" s="11"/>
      <c r="BB450" s="63">
        <f>E450-(AI450+AV450)</f>
        <v>0</v>
      </c>
    </row>
    <row r="451" spans="1:54" ht="30" x14ac:dyDescent="0.25">
      <c r="A451" s="58" t="s">
        <v>921</v>
      </c>
      <c r="B451" s="58" t="s">
        <v>922</v>
      </c>
      <c r="C451" s="59" t="s">
        <v>1150</v>
      </c>
      <c r="D451" s="59" t="s">
        <v>1199</v>
      </c>
      <c r="E451" s="60">
        <f>F451+O451+R451+Z451+AB451+AG451</f>
        <v>1492101364901.3098</v>
      </c>
      <c r="F451" s="61">
        <f>SUM(G451:N451)</f>
        <v>229164982903.90997</v>
      </c>
      <c r="G451" s="62">
        <v>149367453987.56</v>
      </c>
      <c r="H451" s="11"/>
      <c r="I451" s="62">
        <v>14292466825.9</v>
      </c>
      <c r="J451" s="11"/>
      <c r="K451" s="11"/>
      <c r="L451" s="11"/>
      <c r="M451" s="62">
        <v>65505062090.449997</v>
      </c>
      <c r="N451" s="11"/>
      <c r="O451" s="61">
        <f>SUM(P451:Q451)</f>
        <v>19500000000</v>
      </c>
      <c r="P451" s="11"/>
      <c r="Q451" s="62">
        <v>19500000000</v>
      </c>
      <c r="R451" s="61">
        <f>SUM(S451:Y451)</f>
        <v>1192560094231.25</v>
      </c>
      <c r="S451" s="62">
        <v>219059101552</v>
      </c>
      <c r="T451" s="62">
        <v>422458483657.03003</v>
      </c>
      <c r="U451" s="62">
        <v>1070597535375.1</v>
      </c>
      <c r="V451" s="62">
        <v>1006415204105.2</v>
      </c>
      <c r="W451" s="62">
        <v>24916783407</v>
      </c>
      <c r="X451" s="62">
        <v>163940128404.01999</v>
      </c>
      <c r="Y451" s="62">
        <v>-1714827142269.1001</v>
      </c>
      <c r="Z451" s="61">
        <f>SUM(AA451)</f>
        <v>0</v>
      </c>
      <c r="AA451" s="11"/>
      <c r="AB451" s="61">
        <f>SUM(AC451:AF451)</f>
        <v>50876287766.150002</v>
      </c>
      <c r="AC451" s="11"/>
      <c r="AD451" s="11"/>
      <c r="AE451" s="62">
        <v>452930000</v>
      </c>
      <c r="AF451" s="62">
        <v>50423357766.150002</v>
      </c>
      <c r="AG451" s="61">
        <f>SUM(AH451)</f>
        <v>0</v>
      </c>
      <c r="AH451" s="62"/>
      <c r="AI451" s="60">
        <f>AJ451+AQ451+AT451</f>
        <v>9652617346.9399986</v>
      </c>
      <c r="AJ451" s="61">
        <f>SUM(AK451:AP451)</f>
        <v>9652617346.9399986</v>
      </c>
      <c r="AK451" s="62">
        <v>301510382</v>
      </c>
      <c r="AL451" s="11"/>
      <c r="AM451" s="11"/>
      <c r="AN451" s="62">
        <v>3848468704</v>
      </c>
      <c r="AO451" s="62">
        <v>493138260.94</v>
      </c>
      <c r="AP451" s="62">
        <v>5009500000</v>
      </c>
      <c r="AQ451" s="61">
        <f>SUM(AR451:AS451)</f>
        <v>0</v>
      </c>
      <c r="AR451" s="11"/>
      <c r="AS451" s="11"/>
      <c r="AT451" s="61">
        <f>SUM(AU451)</f>
        <v>0</v>
      </c>
      <c r="AU451" s="11"/>
      <c r="AV451" s="60">
        <f>AW451+AZ451</f>
        <v>1482448747554.3</v>
      </c>
      <c r="AW451" s="61">
        <f>SUM(AX451:AY451)</f>
        <v>1482448747554.3</v>
      </c>
      <c r="AX451" s="62">
        <v>1482448747554.3</v>
      </c>
      <c r="AY451" s="11"/>
      <c r="AZ451" s="61">
        <f>SUM(BA451)</f>
        <v>0</v>
      </c>
      <c r="BA451" s="11"/>
      <c r="BB451" s="63">
        <f>E451-(AI451+AV451)</f>
        <v>6.982421875E-2</v>
      </c>
    </row>
    <row r="452" spans="1:54" ht="45" x14ac:dyDescent="0.25">
      <c r="A452" s="58" t="s">
        <v>923</v>
      </c>
      <c r="B452" s="58" t="s">
        <v>924</v>
      </c>
      <c r="C452" s="59" t="s">
        <v>1150</v>
      </c>
      <c r="D452" s="59" t="s">
        <v>1200</v>
      </c>
      <c r="E452" s="60">
        <f>F452+O452+R452+Z452+AB452+AG452</f>
        <v>1948102482993.1501</v>
      </c>
      <c r="F452" s="61">
        <f>SUM(G452:N452)</f>
        <v>74646456306.139999</v>
      </c>
      <c r="G452" s="62">
        <v>61248446734.940002</v>
      </c>
      <c r="H452" s="11"/>
      <c r="I452" s="62">
        <v>4216514744.0500002</v>
      </c>
      <c r="J452" s="11"/>
      <c r="K452" s="11"/>
      <c r="L452" s="11"/>
      <c r="M452" s="62">
        <v>9181494827.1499996</v>
      </c>
      <c r="N452" s="11"/>
      <c r="O452" s="61">
        <f>SUM(P452:Q452)</f>
        <v>56750000000</v>
      </c>
      <c r="P452" s="11"/>
      <c r="Q452" s="62">
        <v>56750000000</v>
      </c>
      <c r="R452" s="61">
        <f>SUM(S452:Y452)</f>
        <v>1794877869503.4402</v>
      </c>
      <c r="S452" s="62">
        <v>128102669000</v>
      </c>
      <c r="T452" s="62">
        <v>278558412085.39001</v>
      </c>
      <c r="U452" s="62">
        <v>1162412775260</v>
      </c>
      <c r="V452" s="62">
        <v>1173174278890.6001</v>
      </c>
      <c r="W452" s="62">
        <v>3144929280</v>
      </c>
      <c r="X452" s="62">
        <v>38501754449</v>
      </c>
      <c r="Y452" s="62">
        <v>-989016949461.55005</v>
      </c>
      <c r="Z452" s="61">
        <f>SUM(AA452)</f>
        <v>0</v>
      </c>
      <c r="AA452" s="11"/>
      <c r="AB452" s="61">
        <f>SUM(AC452:AF452)</f>
        <v>21828157183.57</v>
      </c>
      <c r="AC452" s="11"/>
      <c r="AD452" s="11"/>
      <c r="AE452" s="62">
        <v>353787000</v>
      </c>
      <c r="AF452" s="62">
        <v>21474370183.57</v>
      </c>
      <c r="AG452" s="61">
        <f>SUM(AH452)</f>
        <v>0</v>
      </c>
      <c r="AH452" s="62"/>
      <c r="AI452" s="60">
        <f>AJ452+AQ452+AT452</f>
        <v>2213492906</v>
      </c>
      <c r="AJ452" s="61">
        <f>SUM(AK452:AP452)</f>
        <v>2213492906</v>
      </c>
      <c r="AK452" s="11"/>
      <c r="AL452" s="11"/>
      <c r="AM452" s="11"/>
      <c r="AN452" s="11"/>
      <c r="AO452" s="62">
        <v>2213492906</v>
      </c>
      <c r="AP452" s="11"/>
      <c r="AQ452" s="61">
        <f>SUM(AR452:AS452)</f>
        <v>0</v>
      </c>
      <c r="AR452" s="11"/>
      <c r="AS452" s="11"/>
      <c r="AT452" s="61">
        <f>SUM(AU452)</f>
        <v>0</v>
      </c>
      <c r="AU452" s="11"/>
      <c r="AV452" s="60">
        <f>AW452+AZ452</f>
        <v>1945888990087.1499</v>
      </c>
      <c r="AW452" s="61">
        <f>SUM(AX452:AY452)</f>
        <v>1945888990087.1499</v>
      </c>
      <c r="AX452" s="62">
        <v>1945888990087.1499</v>
      </c>
      <c r="AY452" s="11"/>
      <c r="AZ452" s="61">
        <f>SUM(BA452)</f>
        <v>0</v>
      </c>
      <c r="BA452" s="11"/>
      <c r="BB452" s="63">
        <f>E452-(AI452+AV452)</f>
        <v>0</v>
      </c>
    </row>
    <row r="453" spans="1:54" ht="45" x14ac:dyDescent="0.25">
      <c r="A453" s="58" t="s">
        <v>925</v>
      </c>
      <c r="B453" s="58" t="s">
        <v>926</v>
      </c>
      <c r="C453" s="59" t="s">
        <v>1150</v>
      </c>
      <c r="D453" s="59" t="s">
        <v>1200</v>
      </c>
      <c r="E453" s="60">
        <f>F453+O453+R453+Z453+AB453+AG453</f>
        <v>1733037957851.99</v>
      </c>
      <c r="F453" s="61">
        <f>SUM(G453:N453)</f>
        <v>56642629679.740005</v>
      </c>
      <c r="G453" s="62">
        <v>45769788645.970001</v>
      </c>
      <c r="H453" s="11"/>
      <c r="I453" s="62">
        <v>822086936</v>
      </c>
      <c r="J453" s="11"/>
      <c r="K453" s="11"/>
      <c r="L453" s="11"/>
      <c r="M453" s="62">
        <v>10050754097.77</v>
      </c>
      <c r="N453" s="11"/>
      <c r="O453" s="61">
        <f>SUM(P453:Q453)</f>
        <v>103621907950.14</v>
      </c>
      <c r="P453" s="62">
        <v>103621907950.14</v>
      </c>
      <c r="Q453" s="11"/>
      <c r="R453" s="61">
        <f>SUM(S453:Y453)</f>
        <v>1447078435731.5601</v>
      </c>
      <c r="S453" s="62">
        <v>82569146321</v>
      </c>
      <c r="T453" s="62">
        <v>398708440710.16998</v>
      </c>
      <c r="U453" s="62">
        <v>813592383997.46997</v>
      </c>
      <c r="V453" s="62">
        <v>1069084754294.9</v>
      </c>
      <c r="W453" s="62">
        <v>19977717137.630001</v>
      </c>
      <c r="X453" s="62">
        <v>30266586147.099998</v>
      </c>
      <c r="Y453" s="62">
        <v>-967120592876.70996</v>
      </c>
      <c r="Z453" s="61">
        <f>SUM(AA453)</f>
        <v>0</v>
      </c>
      <c r="AA453" s="11"/>
      <c r="AB453" s="61">
        <f>SUM(AC453:AF453)</f>
        <v>125694984490.55</v>
      </c>
      <c r="AC453" s="62">
        <v>428071590</v>
      </c>
      <c r="AD453" s="11"/>
      <c r="AE453" s="62">
        <v>778432291.25</v>
      </c>
      <c r="AF453" s="62">
        <v>124488480609.3</v>
      </c>
      <c r="AG453" s="61">
        <f>SUM(AH453)</f>
        <v>0</v>
      </c>
      <c r="AH453" s="62"/>
      <c r="AI453" s="60">
        <f>AJ453+AQ453+AT453</f>
        <v>8625890675.7000008</v>
      </c>
      <c r="AJ453" s="61">
        <f>SUM(AK453:AP453)</f>
        <v>1562925875.7</v>
      </c>
      <c r="AK453" s="62">
        <v>94912567</v>
      </c>
      <c r="AL453" s="11"/>
      <c r="AM453" s="11"/>
      <c r="AN453" s="11"/>
      <c r="AO453" s="62">
        <v>1468013308.7</v>
      </c>
      <c r="AP453" s="11"/>
      <c r="AQ453" s="61">
        <f>SUM(AR453:AS453)</f>
        <v>7062964800</v>
      </c>
      <c r="AR453" s="62">
        <v>7062964800</v>
      </c>
      <c r="AS453" s="11"/>
      <c r="AT453" s="61">
        <f>SUM(AU453)</f>
        <v>0</v>
      </c>
      <c r="AU453" s="11"/>
      <c r="AV453" s="60">
        <f>AW453+AZ453</f>
        <v>0</v>
      </c>
      <c r="AW453" s="61">
        <f>SUM(AX453:AY453)</f>
        <v>0</v>
      </c>
      <c r="AX453" s="11"/>
      <c r="AY453" s="11"/>
      <c r="AZ453" s="61">
        <f>SUM(BA453)</f>
        <v>0</v>
      </c>
      <c r="BA453" s="11"/>
      <c r="BB453" s="63">
        <f>E453-(AI453+AV453)</f>
        <v>1724412067176.29</v>
      </c>
    </row>
    <row r="454" spans="1:54" ht="30" x14ac:dyDescent="0.25">
      <c r="A454" s="58" t="s">
        <v>927</v>
      </c>
      <c r="B454" s="58" t="s">
        <v>928</v>
      </c>
      <c r="C454" s="59" t="s">
        <v>1150</v>
      </c>
      <c r="D454" s="59" t="s">
        <v>1199</v>
      </c>
      <c r="E454" s="60">
        <f>F454+O454+R454+Z454+AB454+AG454</f>
        <v>2780013033797.4902</v>
      </c>
      <c r="F454" s="61">
        <f>SUM(G454:N454)</f>
        <v>232006562406.56</v>
      </c>
      <c r="G454" s="62">
        <v>170541228774.92999</v>
      </c>
      <c r="H454" s="11"/>
      <c r="I454" s="62">
        <v>49316892654.639999</v>
      </c>
      <c r="J454" s="11"/>
      <c r="K454" s="11"/>
      <c r="L454" s="11"/>
      <c r="M454" s="62">
        <v>12148440976.99</v>
      </c>
      <c r="N454" s="11"/>
      <c r="O454" s="61">
        <f>SUM(P454:Q454)</f>
        <v>112497235880</v>
      </c>
      <c r="P454" s="11"/>
      <c r="Q454" s="62">
        <v>112497235880</v>
      </c>
      <c r="R454" s="61">
        <f>SUM(S454:Y454)</f>
        <v>2342409381145.23</v>
      </c>
      <c r="S454" s="62">
        <v>821490992531.23999</v>
      </c>
      <c r="T454" s="62">
        <v>402887894618.79999</v>
      </c>
      <c r="U454" s="62">
        <v>1124156801139.7</v>
      </c>
      <c r="V454" s="62">
        <v>961171539018.13</v>
      </c>
      <c r="W454" s="62">
        <v>13367965928.26</v>
      </c>
      <c r="X454" s="62">
        <v>201184933397</v>
      </c>
      <c r="Y454" s="62">
        <v>-1181850745487.8999</v>
      </c>
      <c r="Z454" s="61">
        <f>SUM(AA454)</f>
        <v>0</v>
      </c>
      <c r="AA454" s="11"/>
      <c r="AB454" s="61">
        <f>SUM(AC454:AF454)</f>
        <v>93099854365.699997</v>
      </c>
      <c r="AC454" s="11"/>
      <c r="AD454" s="62">
        <v>27123567645</v>
      </c>
      <c r="AE454" s="62">
        <v>2460015343.1999998</v>
      </c>
      <c r="AF454" s="62">
        <v>63516271377.5</v>
      </c>
      <c r="AG454" s="61">
        <f>SUM(AH454)</f>
        <v>0</v>
      </c>
      <c r="AH454" s="62"/>
      <c r="AI454" s="60">
        <f>AJ454+AQ454+AT454</f>
        <v>7514844826</v>
      </c>
      <c r="AJ454" s="61">
        <f>SUM(AK454:AP454)</f>
        <v>7514844826</v>
      </c>
      <c r="AK454" s="62">
        <v>14844826</v>
      </c>
      <c r="AL454" s="11"/>
      <c r="AM454" s="11"/>
      <c r="AN454" s="11"/>
      <c r="AO454" s="11"/>
      <c r="AP454" s="62">
        <v>7500000000</v>
      </c>
      <c r="AQ454" s="61">
        <f>SUM(AR454:AS454)</f>
        <v>0</v>
      </c>
      <c r="AR454" s="11"/>
      <c r="AS454" s="11"/>
      <c r="AT454" s="61">
        <f>SUM(AU454)</f>
        <v>0</v>
      </c>
      <c r="AU454" s="11"/>
      <c r="AV454" s="60">
        <f>AW454+AZ454</f>
        <v>2772498188971.5</v>
      </c>
      <c r="AW454" s="61">
        <f>SUM(AX454:AY454)</f>
        <v>2772498188971.5</v>
      </c>
      <c r="AX454" s="62">
        <v>2772498188971.5</v>
      </c>
      <c r="AY454" s="11"/>
      <c r="AZ454" s="61">
        <f>SUM(BA454)</f>
        <v>0</v>
      </c>
      <c r="BA454" s="11"/>
      <c r="BB454" s="63">
        <f>E454-(AI454+AV454)</f>
        <v>-9.765625E-3</v>
      </c>
    </row>
    <row r="455" spans="1:54" ht="30" x14ac:dyDescent="0.25">
      <c r="A455" s="58" t="s">
        <v>929</v>
      </c>
      <c r="B455" s="58" t="s">
        <v>930</v>
      </c>
      <c r="C455" s="59" t="s">
        <v>1150</v>
      </c>
      <c r="D455" s="59" t="s">
        <v>1200</v>
      </c>
      <c r="E455" s="60">
        <f>F455+O455+R455+Z455+AB455+AG455</f>
        <v>2170693221454.3899</v>
      </c>
      <c r="F455" s="61">
        <f>SUM(G455:N455)</f>
        <v>118396137088.7</v>
      </c>
      <c r="G455" s="62">
        <v>104696978663.89</v>
      </c>
      <c r="H455" s="11"/>
      <c r="I455" s="62">
        <v>5650768688.1999998</v>
      </c>
      <c r="J455" s="11"/>
      <c r="K455" s="11"/>
      <c r="L455" s="11"/>
      <c r="M455" s="62">
        <v>8048389736.6099997</v>
      </c>
      <c r="N455" s="11"/>
      <c r="O455" s="61">
        <f>SUM(P455:Q455)</f>
        <v>67500000000</v>
      </c>
      <c r="P455" s="11"/>
      <c r="Q455" s="62">
        <v>67500000000</v>
      </c>
      <c r="R455" s="61">
        <f>SUM(S455:Y455)</f>
        <v>1810225874526.6899</v>
      </c>
      <c r="S455" s="62">
        <v>84150544155</v>
      </c>
      <c r="T455" s="62">
        <v>573479630402.97998</v>
      </c>
      <c r="U455" s="62">
        <v>687942210967.21997</v>
      </c>
      <c r="V455" s="62">
        <v>1642504081402.1599</v>
      </c>
      <c r="W455" s="62">
        <v>50009103937</v>
      </c>
      <c r="X455" s="62">
        <v>53536717116</v>
      </c>
      <c r="Y455" s="62">
        <v>-1281396413453.6699</v>
      </c>
      <c r="Z455" s="61">
        <f>SUM(AA455)</f>
        <v>0</v>
      </c>
      <c r="AA455" s="11"/>
      <c r="AB455" s="61">
        <f>SUM(AC455:AF455)</f>
        <v>174571209839</v>
      </c>
      <c r="AC455" s="11"/>
      <c r="AD455" s="11"/>
      <c r="AE455" s="62">
        <v>846142765</v>
      </c>
      <c r="AF455" s="62">
        <v>173725067074</v>
      </c>
      <c r="AG455" s="61">
        <f>SUM(AH455)</f>
        <v>0</v>
      </c>
      <c r="AH455" s="62"/>
      <c r="AI455" s="60">
        <f>AJ455+AQ455+AT455</f>
        <v>119953732</v>
      </c>
      <c r="AJ455" s="61">
        <f>SUM(AK455:AP455)</f>
        <v>119953732</v>
      </c>
      <c r="AK455" s="62">
        <v>91441724</v>
      </c>
      <c r="AL455" s="11"/>
      <c r="AM455" s="11"/>
      <c r="AN455" s="11"/>
      <c r="AO455" s="62">
        <v>11412000</v>
      </c>
      <c r="AP455" s="62">
        <v>17100008</v>
      </c>
      <c r="AQ455" s="61">
        <f>SUM(AR455:AS455)</f>
        <v>0</v>
      </c>
      <c r="AR455" s="11"/>
      <c r="AS455" s="11"/>
      <c r="AT455" s="61">
        <f>SUM(AU455)</f>
        <v>0</v>
      </c>
      <c r="AU455" s="11"/>
      <c r="AV455" s="60">
        <f>AW455+AZ455</f>
        <v>2170573267722.3899</v>
      </c>
      <c r="AW455" s="61">
        <f>SUM(AX455:AY455)</f>
        <v>2170573267722.3899</v>
      </c>
      <c r="AX455" s="62">
        <v>2170573267722.3899</v>
      </c>
      <c r="AY455" s="11"/>
      <c r="AZ455" s="61">
        <f>SUM(BA455)</f>
        <v>0</v>
      </c>
      <c r="BA455" s="11"/>
      <c r="BB455" s="63">
        <f>E455-(AI455+AV455)</f>
        <v>0</v>
      </c>
    </row>
    <row r="456" spans="1:54" ht="30" x14ac:dyDescent="0.25">
      <c r="A456" s="58" t="s">
        <v>931</v>
      </c>
      <c r="B456" s="58" t="s">
        <v>932</v>
      </c>
      <c r="C456" s="59" t="s">
        <v>1150</v>
      </c>
      <c r="D456" s="59" t="s">
        <v>1200</v>
      </c>
      <c r="E456" s="60">
        <f>F456+O456+R456+Z456+AB456+AG456</f>
        <v>2289900710222.6401</v>
      </c>
      <c r="F456" s="61">
        <f>SUM(G456:N456)</f>
        <v>-43095103335.199997</v>
      </c>
      <c r="G456" s="62">
        <v>9148570009.2200012</v>
      </c>
      <c r="H456" s="11"/>
      <c r="I456" s="62">
        <v>-90783515726.75</v>
      </c>
      <c r="J456" s="11"/>
      <c r="K456" s="11"/>
      <c r="L456" s="62">
        <v>98333333.329999998</v>
      </c>
      <c r="M456" s="62">
        <v>38441509049</v>
      </c>
      <c r="N456" s="11"/>
      <c r="O456" s="61">
        <f>SUM(P456:Q456)</f>
        <v>30000000000</v>
      </c>
      <c r="P456" s="11"/>
      <c r="Q456" s="62">
        <v>30000000000</v>
      </c>
      <c r="R456" s="61">
        <f>SUM(S456:Y456)</f>
        <v>1984210332654.1802</v>
      </c>
      <c r="S456" s="62">
        <v>185426115009.75</v>
      </c>
      <c r="T456" s="62">
        <v>341265937390.29993</v>
      </c>
      <c r="U456" s="62">
        <v>736937820764.5</v>
      </c>
      <c r="V456" s="62">
        <v>1387944754952.25</v>
      </c>
      <c r="W456" s="62">
        <v>17233405931.220001</v>
      </c>
      <c r="X456" s="62">
        <v>229862929000</v>
      </c>
      <c r="Y456" s="62">
        <v>-914460630393.83997</v>
      </c>
      <c r="Z456" s="61">
        <f>SUM(AA456)</f>
        <v>44522429</v>
      </c>
      <c r="AA456" s="62">
        <v>44522429</v>
      </c>
      <c r="AB456" s="61">
        <f>SUM(AC456:AF456)</f>
        <v>318740958474.65997</v>
      </c>
      <c r="AC456" s="11"/>
      <c r="AD456" s="62">
        <v>1198045000</v>
      </c>
      <c r="AE456" s="62">
        <v>5535327332</v>
      </c>
      <c r="AF456" s="62">
        <v>312007586142.65997</v>
      </c>
      <c r="AG456" s="61">
        <f>SUM(AH456)</f>
        <v>0</v>
      </c>
      <c r="AH456" s="62"/>
      <c r="AI456" s="60">
        <f>AJ456+AQ456+AT456</f>
        <v>86054844283.779999</v>
      </c>
      <c r="AJ456" s="61">
        <f>SUM(AK456:AP456)</f>
        <v>-28945155716.220001</v>
      </c>
      <c r="AK456" s="62">
        <v>392465000</v>
      </c>
      <c r="AL456" s="62">
        <v>902777777.77999997</v>
      </c>
      <c r="AM456" s="11"/>
      <c r="AN456" s="11"/>
      <c r="AO456" s="62">
        <v>-63898484215</v>
      </c>
      <c r="AP456" s="62">
        <v>33658085721</v>
      </c>
      <c r="AQ456" s="61">
        <f>SUM(AR456:AS456)</f>
        <v>115000000000</v>
      </c>
      <c r="AR456" s="62">
        <v>115000000000</v>
      </c>
      <c r="AS456" s="11"/>
      <c r="AT456" s="61">
        <f>SUM(AU456)</f>
        <v>0</v>
      </c>
      <c r="AU456" s="11"/>
      <c r="AV456" s="60">
        <f>AW456+AZ456</f>
        <v>1907579907544.8101</v>
      </c>
      <c r="AW456" s="61">
        <f>SUM(AX456:AY456)</f>
        <v>1907579907544.8101</v>
      </c>
      <c r="AX456" s="62">
        <v>1907579907544.8101</v>
      </c>
      <c r="AY456" s="11"/>
      <c r="AZ456" s="61">
        <f>SUM(BA456)</f>
        <v>0</v>
      </c>
      <c r="BA456" s="11"/>
      <c r="BB456" s="63">
        <f>E456-(AI456+AV456)</f>
        <v>296265958394.05005</v>
      </c>
    </row>
    <row r="457" spans="1:54" ht="45" x14ac:dyDescent="0.25">
      <c r="A457" s="58" t="s">
        <v>933</v>
      </c>
      <c r="B457" s="58" t="s">
        <v>934</v>
      </c>
      <c r="C457" s="59" t="s">
        <v>1150</v>
      </c>
      <c r="D457" s="59" t="s">
        <v>1199</v>
      </c>
      <c r="E457" s="60">
        <f>F457+O457+R457+Z457+AB457+AG457</f>
        <v>1834276780959.8396</v>
      </c>
      <c r="F457" s="61">
        <f>SUM(G457:N457)</f>
        <v>47189733895.019989</v>
      </c>
      <c r="G457" s="62">
        <v>18949663971.609997</v>
      </c>
      <c r="H457" s="11"/>
      <c r="I457" s="62">
        <v>1653190569</v>
      </c>
      <c r="J457" s="11"/>
      <c r="K457" s="11"/>
      <c r="L457" s="62">
        <v>7447358046.6499996</v>
      </c>
      <c r="M457" s="62">
        <v>19139521307.759998</v>
      </c>
      <c r="N457" s="11"/>
      <c r="O457" s="61">
        <f>SUM(P457:Q457)</f>
        <v>13459472799</v>
      </c>
      <c r="P457" s="62">
        <v>500000000</v>
      </c>
      <c r="Q457" s="62">
        <v>12959472799</v>
      </c>
      <c r="R457" s="61">
        <f>SUM(S457:Y457)</f>
        <v>1711980428474.4595</v>
      </c>
      <c r="S457" s="62">
        <v>51044628058.75</v>
      </c>
      <c r="T457" s="62">
        <v>345033306212.21997</v>
      </c>
      <c r="U457" s="62">
        <v>1279271674124.1001</v>
      </c>
      <c r="V457" s="62">
        <v>1129194992723.3999</v>
      </c>
      <c r="W457" s="62">
        <v>1625607013.4000001</v>
      </c>
      <c r="X457" s="62">
        <v>67074049679.089996</v>
      </c>
      <c r="Y457" s="62">
        <v>-1161263829336.5</v>
      </c>
      <c r="Z457" s="61">
        <f>SUM(AA457)</f>
        <v>5677083316</v>
      </c>
      <c r="AA457" s="62">
        <v>5677083316</v>
      </c>
      <c r="AB457" s="61">
        <f>SUM(AC457:AF457)</f>
        <v>55970062475.360001</v>
      </c>
      <c r="AC457" s="62">
        <v>404145000</v>
      </c>
      <c r="AD457" s="11"/>
      <c r="AE457" s="62">
        <v>6859617672.1499996</v>
      </c>
      <c r="AF457" s="62">
        <v>48706299803.209999</v>
      </c>
      <c r="AG457" s="61">
        <f>SUM(AH457)</f>
        <v>0</v>
      </c>
      <c r="AH457" s="62"/>
      <c r="AI457" s="60">
        <f>AJ457+AQ457+AT457</f>
        <v>1858568281</v>
      </c>
      <c r="AJ457" s="61">
        <f>SUM(AK457:AP457)</f>
        <v>692664809</v>
      </c>
      <c r="AK457" s="62">
        <v>302376273</v>
      </c>
      <c r="AL457" s="11"/>
      <c r="AM457" s="11"/>
      <c r="AN457" s="11"/>
      <c r="AO457" s="62">
        <v>390288536</v>
      </c>
      <c r="AP457" s="11"/>
      <c r="AQ457" s="61">
        <f>SUM(AR457:AS457)</f>
        <v>1165903472</v>
      </c>
      <c r="AR457" s="11"/>
      <c r="AS457" s="62">
        <v>1165903472</v>
      </c>
      <c r="AT457" s="61">
        <f>SUM(AU457)</f>
        <v>0</v>
      </c>
      <c r="AU457" s="62"/>
      <c r="AV457" s="60">
        <f>AW457+AZ457</f>
        <v>1832418212678.8</v>
      </c>
      <c r="AW457" s="61">
        <f>SUM(AX457:AY457)</f>
        <v>1832418212678.8</v>
      </c>
      <c r="AX457" s="62">
        <v>1832418212678.8</v>
      </c>
      <c r="AY457" s="11"/>
      <c r="AZ457" s="61">
        <f>SUM(BA457)</f>
        <v>0</v>
      </c>
      <c r="BA457" s="11"/>
      <c r="BB457" s="63">
        <f>E457-(AI457+AV457)</f>
        <v>3.955078125E-2</v>
      </c>
    </row>
    <row r="458" spans="1:54" ht="60" x14ac:dyDescent="0.25">
      <c r="A458" s="58" t="s">
        <v>935</v>
      </c>
      <c r="B458" s="58" t="s">
        <v>936</v>
      </c>
      <c r="C458" s="59" t="s">
        <v>1150</v>
      </c>
      <c r="D458" s="59" t="s">
        <v>1199</v>
      </c>
      <c r="E458" s="60">
        <f>F458+O458+R458+Z458+AB458+AG458</f>
        <v>3160789690768.3799</v>
      </c>
      <c r="F458" s="61">
        <f>SUM(G458:N458)</f>
        <v>68684635581.970001</v>
      </c>
      <c r="G458" s="62">
        <v>27902896914.970001</v>
      </c>
      <c r="H458" s="11"/>
      <c r="I458" s="62">
        <v>15868284988</v>
      </c>
      <c r="J458" s="11"/>
      <c r="K458" s="11"/>
      <c r="L458" s="62">
        <v>2117075500</v>
      </c>
      <c r="M458" s="62">
        <v>22796378179</v>
      </c>
      <c r="N458" s="11"/>
      <c r="O458" s="61">
        <f>SUM(P458:Q458)</f>
        <v>61500000000</v>
      </c>
      <c r="P458" s="11"/>
      <c r="Q458" s="62">
        <v>61500000000</v>
      </c>
      <c r="R458" s="61">
        <f>SUM(S458:Y458)</f>
        <v>2411271637528.4097</v>
      </c>
      <c r="S458" s="62">
        <v>51418954200</v>
      </c>
      <c r="T458" s="62">
        <v>382791636892</v>
      </c>
      <c r="U458" s="62">
        <v>1831089642916.55</v>
      </c>
      <c r="V458" s="62">
        <v>1414255542606.48</v>
      </c>
      <c r="W458" s="62">
        <v>67075434484</v>
      </c>
      <c r="X458" s="62">
        <v>93164702488</v>
      </c>
      <c r="Y458" s="62">
        <v>-1428524276058.6201</v>
      </c>
      <c r="Z458" s="61">
        <f>SUM(AA458)</f>
        <v>0</v>
      </c>
      <c r="AA458" s="11"/>
      <c r="AB458" s="61">
        <f>SUM(AC458:AF458)</f>
        <v>619333417658</v>
      </c>
      <c r="AC458" s="11"/>
      <c r="AD458" s="11"/>
      <c r="AE458" s="62">
        <v>38054178800</v>
      </c>
      <c r="AF458" s="62">
        <v>581279238858</v>
      </c>
      <c r="AG458" s="61">
        <f>SUM(AH458)</f>
        <v>0</v>
      </c>
      <c r="AH458" s="62"/>
      <c r="AI458" s="60">
        <f>AJ458+AQ458+AT458</f>
        <v>716047083</v>
      </c>
      <c r="AJ458" s="61">
        <f>SUM(AK458:AP458)</f>
        <v>716047083</v>
      </c>
      <c r="AK458" s="62">
        <v>388834579</v>
      </c>
      <c r="AL458" s="11"/>
      <c r="AM458" s="11"/>
      <c r="AN458" s="11"/>
      <c r="AO458" s="62">
        <v>14000</v>
      </c>
      <c r="AP458" s="62">
        <v>327198504</v>
      </c>
      <c r="AQ458" s="61">
        <f>SUM(AR458:AS458)</f>
        <v>0</v>
      </c>
      <c r="AR458" s="11"/>
      <c r="AS458" s="11"/>
      <c r="AT458" s="61">
        <f>SUM(AU458)</f>
        <v>0</v>
      </c>
      <c r="AU458" s="11"/>
      <c r="AV458" s="60">
        <f>AW458+AZ458</f>
        <v>3160073643685.3799</v>
      </c>
      <c r="AW458" s="61">
        <f>SUM(AX458:AY458)</f>
        <v>3160073643685.3799</v>
      </c>
      <c r="AX458" s="62">
        <v>3160073643685.3799</v>
      </c>
      <c r="AY458" s="11"/>
      <c r="AZ458" s="61">
        <f>SUM(BA458)</f>
        <v>0</v>
      </c>
      <c r="BA458" s="11"/>
      <c r="BB458" s="63">
        <f>E458-(AI458+AV458)</f>
        <v>0</v>
      </c>
    </row>
    <row r="459" spans="1:54" ht="30" x14ac:dyDescent="0.25">
      <c r="A459" s="58" t="s">
        <v>937</v>
      </c>
      <c r="B459" s="58" t="s">
        <v>938</v>
      </c>
      <c r="C459" s="59" t="s">
        <v>1150</v>
      </c>
      <c r="D459" s="59" t="s">
        <v>1199</v>
      </c>
      <c r="E459" s="60">
        <f>F459+O459+R459+Z459+AB459+AG459</f>
        <v>2324777147361.9502</v>
      </c>
      <c r="F459" s="61">
        <f>SUM(G459:N459)</f>
        <v>105487592040.17999</v>
      </c>
      <c r="G459" s="62">
        <v>89564841262.399994</v>
      </c>
      <c r="H459" s="11"/>
      <c r="I459" s="62">
        <v>5237125620.2800007</v>
      </c>
      <c r="J459" s="11"/>
      <c r="K459" s="11"/>
      <c r="L459" s="11"/>
      <c r="M459" s="62">
        <v>10685625157.5</v>
      </c>
      <c r="N459" s="11"/>
      <c r="O459" s="61">
        <f>SUM(P459:Q459)</f>
        <v>38155000000</v>
      </c>
      <c r="P459" s="11"/>
      <c r="Q459" s="62">
        <v>38155000000</v>
      </c>
      <c r="R459" s="61">
        <f>SUM(S459:Y459)</f>
        <v>1888311713569.697</v>
      </c>
      <c r="S459" s="62">
        <v>125884908807</v>
      </c>
      <c r="T459" s="62">
        <v>167455442280.45999</v>
      </c>
      <c r="U459" s="62">
        <v>1414594611076</v>
      </c>
      <c r="V459" s="62">
        <v>1048567139291</v>
      </c>
      <c r="W459" s="62">
        <v>5827093187</v>
      </c>
      <c r="X459" s="62">
        <v>88514258585</v>
      </c>
      <c r="Y459" s="62">
        <v>-962531739656.76294</v>
      </c>
      <c r="Z459" s="61">
        <f>SUM(AA459)</f>
        <v>0</v>
      </c>
      <c r="AA459" s="11"/>
      <c r="AB459" s="61">
        <f>SUM(AC459:AF459)</f>
        <v>292822841752.073</v>
      </c>
      <c r="AC459" s="11"/>
      <c r="AD459" s="11"/>
      <c r="AE459" s="62">
        <v>1322570000</v>
      </c>
      <c r="AF459" s="62">
        <v>291500271752.073</v>
      </c>
      <c r="AG459" s="61">
        <f>SUM(AH459)</f>
        <v>0</v>
      </c>
      <c r="AH459" s="62"/>
      <c r="AI459" s="60">
        <f>AJ459+AQ459+AT459</f>
        <v>39599008559</v>
      </c>
      <c r="AJ459" s="61">
        <f>SUM(AK459:AP459)</f>
        <v>39599008559</v>
      </c>
      <c r="AK459" s="62">
        <v>9036383658</v>
      </c>
      <c r="AL459" s="11"/>
      <c r="AM459" s="11"/>
      <c r="AN459" s="11"/>
      <c r="AO459" s="11"/>
      <c r="AP459" s="62">
        <v>30562624901</v>
      </c>
      <c r="AQ459" s="61">
        <f>SUM(AR459:AS459)</f>
        <v>0</v>
      </c>
      <c r="AR459" s="11"/>
      <c r="AS459" s="11"/>
      <c r="AT459" s="61">
        <f>SUM(AU459)</f>
        <v>0</v>
      </c>
      <c r="AU459" s="11"/>
      <c r="AV459" s="60">
        <f>AW459+AZ459</f>
        <v>2292668694564.5601</v>
      </c>
      <c r="AW459" s="61">
        <f>SUM(AX459:AY459)</f>
        <v>2292668694564.5601</v>
      </c>
      <c r="AX459" s="62">
        <v>2292668694564.5601</v>
      </c>
      <c r="AY459" s="11"/>
      <c r="AZ459" s="61">
        <f>SUM(BA459)</f>
        <v>0</v>
      </c>
      <c r="BA459" s="11"/>
      <c r="BB459" s="63">
        <f>E459-(AI459+AV459)</f>
        <v>-7490555761.6098633</v>
      </c>
    </row>
    <row r="460" spans="1:54" ht="45" x14ac:dyDescent="0.25">
      <c r="A460" s="58" t="s">
        <v>939</v>
      </c>
      <c r="B460" s="58" t="s">
        <v>940</v>
      </c>
      <c r="C460" s="59" t="s">
        <v>1150</v>
      </c>
      <c r="D460" s="59" t="s">
        <v>1199</v>
      </c>
      <c r="E460" s="60">
        <f>F460+O460+R460+Z460+AB460+AG460</f>
        <v>3814663345603.998</v>
      </c>
      <c r="F460" s="61">
        <f>SUM(G460:N460)</f>
        <v>208242160788.80801</v>
      </c>
      <c r="G460" s="62">
        <v>144595689746.53</v>
      </c>
      <c r="H460" s="11"/>
      <c r="I460" s="62">
        <v>6062367348.7679996</v>
      </c>
      <c r="J460" s="11"/>
      <c r="K460" s="11"/>
      <c r="L460" s="62">
        <v>10773631375.200001</v>
      </c>
      <c r="M460" s="62">
        <v>46810472318.309998</v>
      </c>
      <c r="N460" s="11"/>
      <c r="O460" s="61">
        <f>SUM(P460:Q460)</f>
        <v>45582455976</v>
      </c>
      <c r="P460" s="11"/>
      <c r="Q460" s="62">
        <v>45582455976</v>
      </c>
      <c r="R460" s="61">
        <f>SUM(S460:Y460)</f>
        <v>2968920898556.0801</v>
      </c>
      <c r="S460" s="62">
        <v>194103215576</v>
      </c>
      <c r="T460" s="62">
        <v>403206825490.90002</v>
      </c>
      <c r="U460" s="62">
        <v>1200582527896.3</v>
      </c>
      <c r="V460" s="62">
        <v>2916486372763.7998</v>
      </c>
      <c r="W460" s="62">
        <v>29274021693</v>
      </c>
      <c r="X460" s="62">
        <v>118411122729.7</v>
      </c>
      <c r="Y460" s="62">
        <v>-1893143187593.6199</v>
      </c>
      <c r="Z460" s="61">
        <f>SUM(AA460)</f>
        <v>0</v>
      </c>
      <c r="AA460" s="11"/>
      <c r="AB460" s="61">
        <f>SUM(AC460:AF460)</f>
        <v>591917830283.10999</v>
      </c>
      <c r="AC460" s="11"/>
      <c r="AD460" s="11"/>
      <c r="AE460" s="62">
        <v>1285000000</v>
      </c>
      <c r="AF460" s="62">
        <v>590632830283.10999</v>
      </c>
      <c r="AG460" s="61">
        <f>SUM(AH460)</f>
        <v>0</v>
      </c>
      <c r="AH460" s="62"/>
      <c r="AI460" s="60">
        <f>AJ460+AQ460+AT460</f>
        <v>2746001346.4499998</v>
      </c>
      <c r="AJ460" s="61">
        <f>SUM(AK460:AP460)</f>
        <v>2746001346.4499998</v>
      </c>
      <c r="AK460" s="62">
        <v>98836292.450000003</v>
      </c>
      <c r="AL460" s="11"/>
      <c r="AM460" s="11"/>
      <c r="AN460" s="11"/>
      <c r="AO460" s="62">
        <v>2443964518</v>
      </c>
      <c r="AP460" s="62">
        <v>203200536</v>
      </c>
      <c r="AQ460" s="61">
        <f>SUM(AR460:AS460)</f>
        <v>0</v>
      </c>
      <c r="AR460" s="11"/>
      <c r="AS460" s="11"/>
      <c r="AT460" s="61">
        <f>SUM(AU460)</f>
        <v>0</v>
      </c>
      <c r="AU460" s="11"/>
      <c r="AV460" s="60">
        <f>AW460+AZ460</f>
        <v>3811917344257.6001</v>
      </c>
      <c r="AW460" s="61">
        <f>SUM(AX460:AY460)</f>
        <v>3811917344257.6001</v>
      </c>
      <c r="AX460" s="62">
        <v>3811917344257.6001</v>
      </c>
      <c r="AY460" s="11"/>
      <c r="AZ460" s="61">
        <f>SUM(BA460)</f>
        <v>0</v>
      </c>
      <c r="BA460" s="11"/>
      <c r="BB460" s="63">
        <f>E460-(AI460+AV460)</f>
        <v>-5.224609375E-2</v>
      </c>
    </row>
    <row r="461" spans="1:54" ht="30" x14ac:dyDescent="0.25">
      <c r="A461" s="58" t="s">
        <v>941</v>
      </c>
      <c r="B461" s="58" t="s">
        <v>942</v>
      </c>
      <c r="C461" s="59" t="s">
        <v>1150</v>
      </c>
      <c r="D461" s="59" t="s">
        <v>1199</v>
      </c>
      <c r="E461" s="60">
        <f>F461+O461+R461+Z461+AB461+AG461</f>
        <v>2885920901891.7998</v>
      </c>
      <c r="F461" s="61">
        <f>SUM(G461:N461)</f>
        <v>313420437295.34998</v>
      </c>
      <c r="G461" s="62">
        <v>106317269179.77</v>
      </c>
      <c r="H461" s="11"/>
      <c r="I461" s="62">
        <v>10171719492.58</v>
      </c>
      <c r="J461" s="11"/>
      <c r="K461" s="11"/>
      <c r="L461" s="11"/>
      <c r="M461" s="62">
        <v>196931448623</v>
      </c>
      <c r="N461" s="11"/>
      <c r="O461" s="61">
        <f>SUM(P461:Q461)</f>
        <v>37000000000</v>
      </c>
      <c r="P461" s="11"/>
      <c r="Q461" s="62">
        <v>37000000000</v>
      </c>
      <c r="R461" s="61">
        <f>SUM(S461:Y461)</f>
        <v>2264410067758.7295</v>
      </c>
      <c r="S461" s="62">
        <v>216655011800</v>
      </c>
      <c r="T461" s="62">
        <v>578559232810.21997</v>
      </c>
      <c r="U461" s="62">
        <v>1125614585936.7</v>
      </c>
      <c r="V461" s="62">
        <v>1731562777324.3</v>
      </c>
      <c r="W461" s="62">
        <v>33197984724.709999</v>
      </c>
      <c r="X461" s="62">
        <v>43605870350</v>
      </c>
      <c r="Y461" s="62">
        <v>-1464785395187.2</v>
      </c>
      <c r="Z461" s="61">
        <f>SUM(AA461)</f>
        <v>0</v>
      </c>
      <c r="AA461" s="11"/>
      <c r="AB461" s="61">
        <f>SUM(AC461:AF461)</f>
        <v>271090396837.72</v>
      </c>
      <c r="AC461" s="11"/>
      <c r="AD461" s="11"/>
      <c r="AE461" s="62">
        <v>287837000</v>
      </c>
      <c r="AF461" s="62">
        <v>270802559837.72</v>
      </c>
      <c r="AG461" s="61">
        <f>SUM(AH461)</f>
        <v>0</v>
      </c>
      <c r="AH461" s="62"/>
      <c r="AI461" s="60">
        <f>AJ461+AQ461+AT461</f>
        <v>63638827114.400002</v>
      </c>
      <c r="AJ461" s="61">
        <f>SUM(AK461:AP461)</f>
        <v>63638827114.400002</v>
      </c>
      <c r="AK461" s="62">
        <v>1462500000</v>
      </c>
      <c r="AL461" s="11"/>
      <c r="AM461" s="11"/>
      <c r="AN461" s="11"/>
      <c r="AO461" s="62">
        <v>62176327114.400002</v>
      </c>
      <c r="AP461" s="11"/>
      <c r="AQ461" s="61">
        <f>SUM(AR461:AS461)</f>
        <v>0</v>
      </c>
      <c r="AR461" s="11"/>
      <c r="AS461" s="11"/>
      <c r="AT461" s="61">
        <f>SUM(AU461)</f>
        <v>0</v>
      </c>
      <c r="AU461" s="11"/>
      <c r="AV461" s="60">
        <f>AW461+AZ461</f>
        <v>2822282074777.3999</v>
      </c>
      <c r="AW461" s="61">
        <f>SUM(AX461:AY461)</f>
        <v>2822282074777.3999</v>
      </c>
      <c r="AX461" s="62">
        <v>2822282074777.3999</v>
      </c>
      <c r="AY461" s="11"/>
      <c r="AZ461" s="61">
        <f>SUM(BA461)</f>
        <v>0</v>
      </c>
      <c r="BA461" s="11"/>
      <c r="BB461" s="63">
        <f>E461-(AI461+AV461)</f>
        <v>0</v>
      </c>
    </row>
    <row r="462" spans="1:54" ht="30" x14ac:dyDescent="0.25">
      <c r="A462" s="58" t="s">
        <v>943</v>
      </c>
      <c r="B462" s="58" t="s">
        <v>944</v>
      </c>
      <c r="C462" s="59" t="s">
        <v>1150</v>
      </c>
      <c r="D462" s="59" t="s">
        <v>1200</v>
      </c>
      <c r="E462" s="60">
        <f>F462+O462+R462+Z462+AB462+AG462</f>
        <v>2549253721734.4702</v>
      </c>
      <c r="F462" s="61">
        <f>SUM(G462:N462)</f>
        <v>155349059952.47</v>
      </c>
      <c r="G462" s="62">
        <v>108006694872.53999</v>
      </c>
      <c r="H462" s="11"/>
      <c r="I462" s="62">
        <v>6988872986.2199993</v>
      </c>
      <c r="J462" s="11"/>
      <c r="K462" s="11"/>
      <c r="L462" s="62">
        <v>23650000</v>
      </c>
      <c r="M462" s="62">
        <v>40329842093.709999</v>
      </c>
      <c r="N462" s="11"/>
      <c r="O462" s="61">
        <f>SUM(P462:Q462)</f>
        <v>44000000000</v>
      </c>
      <c r="P462" s="11"/>
      <c r="Q462" s="62">
        <v>44000000000</v>
      </c>
      <c r="R462" s="61">
        <f>SUM(S462:Y462)</f>
        <v>2325707631018.6802</v>
      </c>
      <c r="S462" s="62">
        <v>64291227978</v>
      </c>
      <c r="T462" s="62">
        <v>404234197809.22998</v>
      </c>
      <c r="U462" s="62">
        <v>1288018939385.3999</v>
      </c>
      <c r="V462" s="62">
        <v>1578704370933.6001</v>
      </c>
      <c r="W462" s="62">
        <v>23899487029.450001</v>
      </c>
      <c r="X462" s="62">
        <v>49539444341.599998</v>
      </c>
      <c r="Y462" s="62">
        <v>-1082980036458.6</v>
      </c>
      <c r="Z462" s="61">
        <f>SUM(AA462)</f>
        <v>0</v>
      </c>
      <c r="AA462" s="11"/>
      <c r="AB462" s="61">
        <f>SUM(AC462:AF462)</f>
        <v>24197030763.32</v>
      </c>
      <c r="AC462" s="11"/>
      <c r="AD462" s="62">
        <v>18249445219.560001</v>
      </c>
      <c r="AE462" s="62">
        <v>754750000</v>
      </c>
      <c r="AF462" s="62">
        <v>5192835543.7600002</v>
      </c>
      <c r="AG462" s="61">
        <f>SUM(AH462)</f>
        <v>0</v>
      </c>
      <c r="AH462" s="62"/>
      <c r="AI462" s="60">
        <f>AJ462+AQ462+AT462</f>
        <v>37085781082.470001</v>
      </c>
      <c r="AJ462" s="61">
        <f>SUM(AK462:AP462)</f>
        <v>37085781082.470001</v>
      </c>
      <c r="AK462" s="62">
        <v>263215444</v>
      </c>
      <c r="AL462" s="11"/>
      <c r="AM462" s="11"/>
      <c r="AN462" s="62">
        <v>106245757.67</v>
      </c>
      <c r="AO462" s="62">
        <v>29950329109.799999</v>
      </c>
      <c r="AP462" s="62">
        <v>6765990771</v>
      </c>
      <c r="AQ462" s="61">
        <f>SUM(AR462:AS462)</f>
        <v>0</v>
      </c>
      <c r="AR462" s="11"/>
      <c r="AS462" s="11"/>
      <c r="AT462" s="61">
        <f>SUM(AU462)</f>
        <v>0</v>
      </c>
      <c r="AU462" s="11"/>
      <c r="AV462" s="60">
        <f>AW462+AZ462</f>
        <v>2512167940650</v>
      </c>
      <c r="AW462" s="61">
        <f>SUM(AX462:AY462)</f>
        <v>2512167940650</v>
      </c>
      <c r="AX462" s="62">
        <v>2512167940650</v>
      </c>
      <c r="AY462" s="11"/>
      <c r="AZ462" s="61">
        <f>SUM(BA462)</f>
        <v>0</v>
      </c>
      <c r="BA462" s="11"/>
      <c r="BB462" s="63">
        <f>E462-(AI462+AV462)</f>
        <v>2</v>
      </c>
    </row>
    <row r="463" spans="1:54" ht="45" x14ac:dyDescent="0.25">
      <c r="A463" s="58" t="s">
        <v>945</v>
      </c>
      <c r="B463" s="58" t="s">
        <v>946</v>
      </c>
      <c r="C463" s="59" t="s">
        <v>1184</v>
      </c>
      <c r="D463" s="59" t="s">
        <v>1200</v>
      </c>
      <c r="E463" s="60">
        <f>F463+O463+R463+Z463+AB463+AG463</f>
        <v>44428396625.339996</v>
      </c>
      <c r="F463" s="61">
        <f>SUM(G463:N463)</f>
        <v>-65032560224.660004</v>
      </c>
      <c r="G463" s="62">
        <v>-62847093228.660004</v>
      </c>
      <c r="H463" s="11"/>
      <c r="I463" s="62">
        <v>-2185466996</v>
      </c>
      <c r="J463" s="11"/>
      <c r="K463" s="11"/>
      <c r="L463" s="11"/>
      <c r="M463" s="11"/>
      <c r="N463" s="11"/>
      <c r="O463" s="61">
        <f>SUM(P463:Q463)</f>
        <v>0</v>
      </c>
      <c r="P463" s="11"/>
      <c r="Q463" s="11"/>
      <c r="R463" s="61">
        <f>SUM(S463:Y463)</f>
        <v>109460956850</v>
      </c>
      <c r="S463" s="62">
        <v>1500000000</v>
      </c>
      <c r="T463" s="62">
        <v>31024162500</v>
      </c>
      <c r="U463" s="62">
        <v>46573958350</v>
      </c>
      <c r="V463" s="62">
        <v>26271561000</v>
      </c>
      <c r="W463" s="62">
        <v>2155000000</v>
      </c>
      <c r="X463" s="62">
        <v>1936275000</v>
      </c>
      <c r="Y463" s="11"/>
      <c r="Z463" s="61">
        <f>SUM(AA463)</f>
        <v>0</v>
      </c>
      <c r="AA463" s="11"/>
      <c r="AB463" s="61">
        <f>SUM(AC463:AF463)</f>
        <v>0</v>
      </c>
      <c r="AC463" s="11"/>
      <c r="AD463" s="11"/>
      <c r="AE463" s="11"/>
      <c r="AF463" s="11"/>
      <c r="AG463" s="61">
        <f>SUM(AH463)</f>
        <v>0</v>
      </c>
      <c r="AH463" s="11"/>
      <c r="AI463" s="60">
        <f>AJ463+AQ463+AT463</f>
        <v>-88730347037</v>
      </c>
      <c r="AJ463" s="61">
        <f>SUM(AK463:AP463)</f>
        <v>-18464917926</v>
      </c>
      <c r="AK463" s="62">
        <v>-2855434139</v>
      </c>
      <c r="AL463" s="11"/>
      <c r="AM463" s="11"/>
      <c r="AN463" s="11"/>
      <c r="AO463" s="62">
        <v>1598494813</v>
      </c>
      <c r="AP463" s="62">
        <v>-17207978600</v>
      </c>
      <c r="AQ463" s="61">
        <f>SUM(AR463:AS463)</f>
        <v>-70265429111</v>
      </c>
      <c r="AR463" s="62">
        <v>-70265429111</v>
      </c>
      <c r="AS463" s="11"/>
      <c r="AT463" s="61">
        <f>SUM(AU463)</f>
        <v>0</v>
      </c>
      <c r="AU463" s="11"/>
      <c r="AV463" s="60">
        <f>AW463+AZ463</f>
        <v>0</v>
      </c>
      <c r="AW463" s="61">
        <f>SUM(AX463:AY463)</f>
        <v>0</v>
      </c>
      <c r="AX463" s="11"/>
      <c r="AY463" s="11"/>
      <c r="AZ463" s="61">
        <f>SUM(BA463)</f>
        <v>0</v>
      </c>
      <c r="BA463" s="11"/>
      <c r="BB463" s="63">
        <f>E463-(AI463+AV463)</f>
        <v>133158743662.34</v>
      </c>
    </row>
    <row r="464" spans="1:54" ht="30" x14ac:dyDescent="0.25">
      <c r="A464" s="58" t="s">
        <v>947</v>
      </c>
      <c r="B464" s="58" t="s">
        <v>948</v>
      </c>
      <c r="C464" s="59" t="s">
        <v>1150</v>
      </c>
      <c r="D464" s="59" t="s">
        <v>1199</v>
      </c>
      <c r="E464" s="60">
        <f>F464+O464+R464+Z464+AB464+AG464</f>
        <v>2201615122125.4399</v>
      </c>
      <c r="F464" s="61">
        <f>SUM(G464:N464)</f>
        <v>83185286260.439987</v>
      </c>
      <c r="G464" s="62">
        <v>51846384610.379997</v>
      </c>
      <c r="H464" s="11"/>
      <c r="I464" s="62">
        <v>19656992773.799999</v>
      </c>
      <c r="J464" s="11"/>
      <c r="K464" s="11"/>
      <c r="L464" s="11"/>
      <c r="M464" s="62">
        <v>11681908876.26</v>
      </c>
      <c r="N464" s="11"/>
      <c r="O464" s="61">
        <f>SUM(P464:Q464)</f>
        <v>24325000000</v>
      </c>
      <c r="P464" s="11"/>
      <c r="Q464" s="62">
        <v>24325000000</v>
      </c>
      <c r="R464" s="61">
        <f>SUM(S464:Y464)</f>
        <v>1965737797567.6802</v>
      </c>
      <c r="S464" s="62">
        <v>198503344897.45999</v>
      </c>
      <c r="T464" s="62">
        <v>419626213820.17999</v>
      </c>
      <c r="U464" s="62">
        <v>828336672545.34998</v>
      </c>
      <c r="V464" s="62">
        <v>1094362608193.09</v>
      </c>
      <c r="W464" s="62">
        <v>8256553796.5200005</v>
      </c>
      <c r="X464" s="62">
        <v>228237991140.51999</v>
      </c>
      <c r="Y464" s="62">
        <v>-811585586825.43994</v>
      </c>
      <c r="Z464" s="61">
        <f>SUM(AA464)</f>
        <v>0</v>
      </c>
      <c r="AA464" s="11"/>
      <c r="AB464" s="61">
        <f>SUM(AC464:AF464)</f>
        <v>128367038297.31999</v>
      </c>
      <c r="AC464" s="62">
        <v>1186871542</v>
      </c>
      <c r="AD464" s="11"/>
      <c r="AE464" s="62">
        <v>8809185935</v>
      </c>
      <c r="AF464" s="62">
        <v>118370980820.31999</v>
      </c>
      <c r="AG464" s="61">
        <f>SUM(AH464)</f>
        <v>0</v>
      </c>
      <c r="AH464" s="62"/>
      <c r="AI464" s="60">
        <f>AJ464+AQ464+AT464</f>
        <v>15151394509.99</v>
      </c>
      <c r="AJ464" s="61">
        <f>SUM(AK464:AP464)</f>
        <v>15151394509.99</v>
      </c>
      <c r="AK464" s="62">
        <v>2583032875</v>
      </c>
      <c r="AL464" s="11"/>
      <c r="AM464" s="11"/>
      <c r="AN464" s="11"/>
      <c r="AO464" s="11"/>
      <c r="AP464" s="62">
        <v>12568361634.99</v>
      </c>
      <c r="AQ464" s="61">
        <f>SUM(AR464:AS464)</f>
        <v>0</v>
      </c>
      <c r="AR464" s="11"/>
      <c r="AS464" s="11"/>
      <c r="AT464" s="61">
        <f>SUM(AU464)</f>
        <v>0</v>
      </c>
      <c r="AU464" s="11"/>
      <c r="AV464" s="60">
        <f>AW464+AZ464</f>
        <v>0</v>
      </c>
      <c r="AW464" s="61">
        <f>SUM(AX464:AY464)</f>
        <v>0</v>
      </c>
      <c r="AX464" s="11"/>
      <c r="AY464" s="11"/>
      <c r="AZ464" s="61">
        <f>SUM(BA464)</f>
        <v>0</v>
      </c>
      <c r="BA464" s="11"/>
      <c r="BB464" s="63">
        <f>E464-(AI464+AV464)</f>
        <v>2186463727615.45</v>
      </c>
    </row>
    <row r="465" spans="1:54" ht="60" x14ac:dyDescent="0.25">
      <c r="A465" s="58" t="s">
        <v>949</v>
      </c>
      <c r="B465" s="58" t="s">
        <v>950</v>
      </c>
      <c r="C465" s="59" t="s">
        <v>1150</v>
      </c>
      <c r="D465" s="59" t="s">
        <v>1199</v>
      </c>
      <c r="E465" s="60">
        <f>F465+O465+R465+Z465+AB465+AG465</f>
        <v>36474064333056.383</v>
      </c>
      <c r="F465" s="61">
        <f>SUM(G465:N465)</f>
        <v>471009976655.54999</v>
      </c>
      <c r="G465" s="62">
        <v>6363718670.5499878</v>
      </c>
      <c r="H465" s="11"/>
      <c r="I465" s="62">
        <v>1815875</v>
      </c>
      <c r="J465" s="11"/>
      <c r="K465" s="11"/>
      <c r="L465" s="62">
        <v>11722378820</v>
      </c>
      <c r="M465" s="62">
        <v>11018876950</v>
      </c>
      <c r="N465" s="62">
        <v>441903186340</v>
      </c>
      <c r="O465" s="61">
        <f>SUM(P465:Q465)</f>
        <v>0</v>
      </c>
      <c r="P465" s="11"/>
      <c r="Q465" s="11"/>
      <c r="R465" s="61">
        <f>SUM(S465:Y465)</f>
        <v>35276866695507.227</v>
      </c>
      <c r="S465" s="62">
        <v>45229338778</v>
      </c>
      <c r="T465" s="62">
        <v>34012360872187.051</v>
      </c>
      <c r="U465" s="62">
        <v>1014199521602</v>
      </c>
      <c r="V465" s="62">
        <v>1868534190995</v>
      </c>
      <c r="W465" s="62">
        <v>19845041000</v>
      </c>
      <c r="X465" s="62">
        <v>91092706610</v>
      </c>
      <c r="Y465" s="62">
        <v>-1774394975664.8201</v>
      </c>
      <c r="Z465" s="61">
        <f>SUM(AA465)</f>
        <v>0</v>
      </c>
      <c r="AA465" s="11"/>
      <c r="AB465" s="61">
        <f>SUM(AC465:AF465)</f>
        <v>726187660893.60999</v>
      </c>
      <c r="AC465" s="11"/>
      <c r="AD465" s="11"/>
      <c r="AE465" s="62">
        <v>5261550000</v>
      </c>
      <c r="AF465" s="62">
        <v>720926110893.60999</v>
      </c>
      <c r="AG465" s="61">
        <f>SUM(AH465)</f>
        <v>0</v>
      </c>
      <c r="AH465" s="62"/>
      <c r="AI465" s="60">
        <f>AJ465+AQ465+AT465</f>
        <v>182567875846.39999</v>
      </c>
      <c r="AJ465" s="61">
        <f>SUM(AK465:AP465)</f>
        <v>182567875846.39999</v>
      </c>
      <c r="AK465" s="62">
        <v>1876362933.4000001</v>
      </c>
      <c r="AL465" s="62">
        <v>5687500002</v>
      </c>
      <c r="AM465" s="62">
        <v>150000000000</v>
      </c>
      <c r="AN465" s="11"/>
      <c r="AO465" s="62">
        <v>25004012911</v>
      </c>
      <c r="AP465" s="11"/>
      <c r="AQ465" s="61">
        <f>SUM(AR465:AS465)</f>
        <v>0</v>
      </c>
      <c r="AR465" s="11"/>
      <c r="AS465" s="11"/>
      <c r="AT465" s="61">
        <f>SUM(AU465)</f>
        <v>0</v>
      </c>
      <c r="AU465" s="11"/>
      <c r="AV465" s="60">
        <f>AW465+AZ465</f>
        <v>2699879425792.6001</v>
      </c>
      <c r="AW465" s="61">
        <f>SUM(AX465:AY465)</f>
        <v>2699879425792.6001</v>
      </c>
      <c r="AX465" s="62">
        <v>2699879425792.6001</v>
      </c>
      <c r="AY465" s="11"/>
      <c r="AZ465" s="61">
        <f>SUM(BA465)</f>
        <v>0</v>
      </c>
      <c r="BA465" s="11"/>
      <c r="BB465" s="63">
        <f>E465-(AI465+AV465)</f>
        <v>33591617031417.383</v>
      </c>
    </row>
    <row r="466" spans="1:54" ht="60" x14ac:dyDescent="0.25">
      <c r="A466" s="58" t="s">
        <v>951</v>
      </c>
      <c r="B466" s="58" t="s">
        <v>952</v>
      </c>
      <c r="C466" s="59" t="s">
        <v>1150</v>
      </c>
      <c r="D466" s="59" t="s">
        <v>1199</v>
      </c>
      <c r="E466" s="60">
        <f>F466+O466+R466+Z466+AB466+AG466</f>
        <v>2254937894621.2803</v>
      </c>
      <c r="F466" s="61">
        <f>SUM(G466:N466)</f>
        <v>117081901993.66</v>
      </c>
      <c r="G466" s="62">
        <v>106240693608.44</v>
      </c>
      <c r="H466" s="11"/>
      <c r="I466" s="62">
        <v>797111979.22000003</v>
      </c>
      <c r="J466" s="11"/>
      <c r="K466" s="11"/>
      <c r="L466" s="62">
        <v>5086565000</v>
      </c>
      <c r="M466" s="62">
        <v>4957531406</v>
      </c>
      <c r="N466" s="11"/>
      <c r="O466" s="61">
        <f>SUM(P466:Q466)</f>
        <v>5183789120</v>
      </c>
      <c r="P466" s="11"/>
      <c r="Q466" s="62">
        <v>5183789120</v>
      </c>
      <c r="R466" s="61">
        <f>SUM(S466:Y466)</f>
        <v>1577953366269.9705</v>
      </c>
      <c r="S466" s="62">
        <v>63032128612</v>
      </c>
      <c r="T466" s="62">
        <v>318545591342</v>
      </c>
      <c r="U466" s="62">
        <v>1191214133248.5701</v>
      </c>
      <c r="V466" s="62">
        <v>1356347229929</v>
      </c>
      <c r="W466" s="62">
        <v>8161240342.1800003</v>
      </c>
      <c r="X466" s="62">
        <v>156308280000</v>
      </c>
      <c r="Y466" s="62">
        <v>-1515655237203.78</v>
      </c>
      <c r="Z466" s="61">
        <f>SUM(AA466)</f>
        <v>0</v>
      </c>
      <c r="AA466" s="11"/>
      <c r="AB466" s="61">
        <f>SUM(AC466:AF466)</f>
        <v>554718837237.65002</v>
      </c>
      <c r="AC466" s="11"/>
      <c r="AD466" s="11"/>
      <c r="AE466" s="62">
        <v>16455774909.6</v>
      </c>
      <c r="AF466" s="62">
        <v>538263062328.04999</v>
      </c>
      <c r="AG466" s="61">
        <f>SUM(AH466)</f>
        <v>0</v>
      </c>
      <c r="AH466" s="62"/>
      <c r="AI466" s="60">
        <f>AJ466+AQ466+AT466</f>
        <v>288221604</v>
      </c>
      <c r="AJ466" s="61">
        <f>SUM(AK466:AP466)</f>
        <v>288221604</v>
      </c>
      <c r="AK466" s="62">
        <v>288221604</v>
      </c>
      <c r="AL466" s="11"/>
      <c r="AM466" s="11"/>
      <c r="AN466" s="11"/>
      <c r="AO466" s="11"/>
      <c r="AP466" s="11"/>
      <c r="AQ466" s="61">
        <f>SUM(AR466:AS466)</f>
        <v>0</v>
      </c>
      <c r="AR466" s="11"/>
      <c r="AS466" s="11"/>
      <c r="AT466" s="61">
        <f>SUM(AU466)</f>
        <v>0</v>
      </c>
      <c r="AU466" s="11"/>
      <c r="AV466" s="60">
        <f>AW466+AZ466</f>
        <v>2254649673017.2798</v>
      </c>
      <c r="AW466" s="61">
        <f>SUM(AX466:AY466)</f>
        <v>2254649673017.2798</v>
      </c>
      <c r="AX466" s="62">
        <v>2254649673017.2798</v>
      </c>
      <c r="AY466" s="11"/>
      <c r="AZ466" s="61">
        <f>SUM(BA466)</f>
        <v>0</v>
      </c>
      <c r="BA466" s="11"/>
      <c r="BB466" s="63">
        <f>E466-(AI466+AV466)</f>
        <v>0</v>
      </c>
    </row>
    <row r="467" spans="1:54" ht="30" x14ac:dyDescent="0.25">
      <c r="A467" s="58" t="s">
        <v>953</v>
      </c>
      <c r="B467" s="58" t="s">
        <v>954</v>
      </c>
      <c r="C467" s="59" t="s">
        <v>1150</v>
      </c>
      <c r="D467" s="59" t="s">
        <v>1199</v>
      </c>
      <c r="E467" s="60">
        <f>F467+O467+R467+Z467+AB467+AG467</f>
        <v>1864117536383.7803</v>
      </c>
      <c r="F467" s="61">
        <f>SUM(G467:N467)</f>
        <v>135074078329.83002</v>
      </c>
      <c r="G467" s="62">
        <v>107775912838.33</v>
      </c>
      <c r="H467" s="11"/>
      <c r="I467" s="62">
        <v>6347824843.8799992</v>
      </c>
      <c r="J467" s="11"/>
      <c r="K467" s="11"/>
      <c r="L467" s="62">
        <v>3720682825.3200002</v>
      </c>
      <c r="M467" s="62">
        <v>17229657822.299999</v>
      </c>
      <c r="N467" s="11"/>
      <c r="O467" s="61">
        <f>SUM(P467:Q467)</f>
        <v>7095000000</v>
      </c>
      <c r="P467" s="11"/>
      <c r="Q467" s="62">
        <v>7095000000</v>
      </c>
      <c r="R467" s="61">
        <f>SUM(S467:Y467)</f>
        <v>1701625927593.4502</v>
      </c>
      <c r="S467" s="62">
        <v>100336837500</v>
      </c>
      <c r="T467" s="62">
        <v>281506214542.09998</v>
      </c>
      <c r="U467" s="62">
        <v>1433805386759.8999</v>
      </c>
      <c r="V467" s="62">
        <v>1232041586719.1001</v>
      </c>
      <c r="W467" s="62">
        <v>12579665123</v>
      </c>
      <c r="X467" s="62">
        <v>95706972872.350006</v>
      </c>
      <c r="Y467" s="62">
        <v>-1454350735923</v>
      </c>
      <c r="Z467" s="61">
        <f>SUM(AA467)</f>
        <v>0</v>
      </c>
      <c r="AA467" s="11"/>
      <c r="AB467" s="61">
        <f>SUM(AC467:AF467)</f>
        <v>20322530460.5</v>
      </c>
      <c r="AC467" s="62">
        <v>223695838</v>
      </c>
      <c r="AD467" s="11"/>
      <c r="AE467" s="62">
        <v>3699792280</v>
      </c>
      <c r="AF467" s="62">
        <v>16399042342.5</v>
      </c>
      <c r="AG467" s="61">
        <f>SUM(AH467)</f>
        <v>0</v>
      </c>
      <c r="AH467" s="62"/>
      <c r="AI467" s="60">
        <f>AJ467+AQ467+AT467</f>
        <v>20502903400.5</v>
      </c>
      <c r="AJ467" s="61">
        <f>SUM(AK467:AP467)</f>
        <v>20502903400.5</v>
      </c>
      <c r="AK467" s="62">
        <v>150229770.5</v>
      </c>
      <c r="AL467" s="11"/>
      <c r="AM467" s="11"/>
      <c r="AN467" s="11"/>
      <c r="AO467" s="62">
        <v>20352673630</v>
      </c>
      <c r="AP467" s="11"/>
      <c r="AQ467" s="61">
        <f>SUM(AR467:AS467)</f>
        <v>0</v>
      </c>
      <c r="AR467" s="11"/>
      <c r="AS467" s="11"/>
      <c r="AT467" s="61">
        <f>SUM(AU467)</f>
        <v>0</v>
      </c>
      <c r="AU467" s="11"/>
      <c r="AV467" s="60">
        <f>AW467+AZ467</f>
        <v>1843614632983.3</v>
      </c>
      <c r="AW467" s="61">
        <f>SUM(AX467:AY467)</f>
        <v>1843614632983.3</v>
      </c>
      <c r="AX467" s="62">
        <v>1843614632983.3</v>
      </c>
      <c r="AY467" s="11"/>
      <c r="AZ467" s="61">
        <f>SUM(BA467)</f>
        <v>0</v>
      </c>
      <c r="BA467" s="11"/>
      <c r="BB467" s="63">
        <f>E467-(AI467+AV467)</f>
        <v>-1.9775390625E-2</v>
      </c>
    </row>
    <row r="468" spans="1:54" ht="45" x14ac:dyDescent="0.25">
      <c r="A468" s="58" t="s">
        <v>955</v>
      </c>
      <c r="B468" s="58" t="s">
        <v>956</v>
      </c>
      <c r="C468" s="59" t="s">
        <v>1150</v>
      </c>
      <c r="D468" s="59" t="s">
        <v>1199</v>
      </c>
      <c r="E468" s="60">
        <f>F468+O468+R468+Z468+AB468+AG468</f>
        <v>2158698026916</v>
      </c>
      <c r="F468" s="61">
        <f>SUM(G468:N468)</f>
        <v>37230066553.490005</v>
      </c>
      <c r="G468" s="62">
        <v>21087854000.290001</v>
      </c>
      <c r="H468" s="11"/>
      <c r="I468" s="62">
        <v>127773838.5</v>
      </c>
      <c r="J468" s="11"/>
      <c r="K468" s="11"/>
      <c r="L468" s="62">
        <v>200000000</v>
      </c>
      <c r="M468" s="62">
        <v>15814438714.700001</v>
      </c>
      <c r="N468" s="11"/>
      <c r="O468" s="61">
        <f>SUM(P468:Q468)</f>
        <v>12500000000</v>
      </c>
      <c r="P468" s="11"/>
      <c r="Q468" s="62">
        <v>12500000000</v>
      </c>
      <c r="R468" s="61">
        <f>SUM(S468:Y468)</f>
        <v>1880651068244.21</v>
      </c>
      <c r="S468" s="62">
        <v>85747741267</v>
      </c>
      <c r="T468" s="62">
        <v>185942121858.41</v>
      </c>
      <c r="U468" s="62">
        <v>1111338689223.8501</v>
      </c>
      <c r="V468" s="62">
        <v>1459532366752.4099</v>
      </c>
      <c r="W468" s="62">
        <v>13636714250</v>
      </c>
      <c r="X468" s="62">
        <v>96740340000</v>
      </c>
      <c r="Y468" s="62">
        <v>-1072286905107.4601</v>
      </c>
      <c r="Z468" s="61">
        <f>SUM(AA468)</f>
        <v>0</v>
      </c>
      <c r="AA468" s="11"/>
      <c r="AB468" s="61">
        <f>SUM(AC468:AF468)</f>
        <v>228316892118.29999</v>
      </c>
      <c r="AC468" s="11"/>
      <c r="AD468" s="11"/>
      <c r="AE468" s="62">
        <v>4179812780.9299998</v>
      </c>
      <c r="AF468" s="62">
        <v>224137079337.37</v>
      </c>
      <c r="AG468" s="61">
        <f>SUM(AH468)</f>
        <v>0</v>
      </c>
      <c r="AH468" s="62"/>
      <c r="AI468" s="60">
        <f>AJ468+AQ468+AT468</f>
        <v>4074127596.1799998</v>
      </c>
      <c r="AJ468" s="61">
        <f>SUM(AK468:AP468)</f>
        <v>4074127596.1799998</v>
      </c>
      <c r="AK468" s="62">
        <v>203710704.18000001</v>
      </c>
      <c r="AL468" s="11"/>
      <c r="AM468" s="11"/>
      <c r="AN468" s="11"/>
      <c r="AO468" s="62">
        <v>3870416892</v>
      </c>
      <c r="AP468" s="11"/>
      <c r="AQ468" s="61">
        <f>SUM(AR468:AS468)</f>
        <v>0</v>
      </c>
      <c r="AR468" s="11"/>
      <c r="AS468" s="11"/>
      <c r="AT468" s="61">
        <f>SUM(AU468)</f>
        <v>0</v>
      </c>
      <c r="AU468" s="11"/>
      <c r="AV468" s="60">
        <f>AW468+AZ468</f>
        <v>2154827610034</v>
      </c>
      <c r="AW468" s="61">
        <f>SUM(AX468:AY468)</f>
        <v>2154827610034</v>
      </c>
      <c r="AX468" s="62">
        <v>2154827610034</v>
      </c>
      <c r="AY468" s="11"/>
      <c r="AZ468" s="61">
        <f>SUM(BA468)</f>
        <v>0</v>
      </c>
      <c r="BA468" s="11"/>
      <c r="BB468" s="63">
        <f>E468-(AI468+AV468)</f>
        <v>-203710714.17993164</v>
      </c>
    </row>
    <row r="469" spans="1:54" ht="30" x14ac:dyDescent="0.25">
      <c r="A469" s="58" t="s">
        <v>957</v>
      </c>
      <c r="B469" s="58" t="s">
        <v>958</v>
      </c>
      <c r="C469" s="59" t="s">
        <v>1150</v>
      </c>
      <c r="D469" s="59" t="s">
        <v>1199</v>
      </c>
      <c r="E469" s="60">
        <f>F469+O469+R469+Z469+AB469+AG469</f>
        <v>2328958054393.6704</v>
      </c>
      <c r="F469" s="61">
        <f>SUM(G469:N469)</f>
        <v>27835950630.68</v>
      </c>
      <c r="G469" s="62">
        <v>12312061705.549999</v>
      </c>
      <c r="H469" s="11"/>
      <c r="I469" s="62">
        <v>696003862</v>
      </c>
      <c r="J469" s="11"/>
      <c r="K469" s="11"/>
      <c r="L469" s="62">
        <v>5231848000</v>
      </c>
      <c r="M469" s="62">
        <v>9596037063.1299992</v>
      </c>
      <c r="N469" s="11"/>
      <c r="O469" s="61">
        <f>SUM(P469:Q469)</f>
        <v>16665000000</v>
      </c>
      <c r="P469" s="11"/>
      <c r="Q469" s="62">
        <v>16665000000</v>
      </c>
      <c r="R469" s="61">
        <f>SUM(S469:Y469)</f>
        <v>2227747856809.6602</v>
      </c>
      <c r="S469" s="62">
        <v>96272872780</v>
      </c>
      <c r="T469" s="62">
        <v>222482636229</v>
      </c>
      <c r="U469" s="62">
        <v>1246750910000.6101</v>
      </c>
      <c r="V469" s="62">
        <v>1273839145112.72</v>
      </c>
      <c r="W469" s="62">
        <v>16391262573</v>
      </c>
      <c r="X469" s="62">
        <v>274896691078.66998</v>
      </c>
      <c r="Y469" s="62">
        <v>-902885660964.33997</v>
      </c>
      <c r="Z469" s="61">
        <f>SUM(AA469)</f>
        <v>0</v>
      </c>
      <c r="AA469" s="11"/>
      <c r="AB469" s="61">
        <f>SUM(AC469:AF469)</f>
        <v>56709246953.330002</v>
      </c>
      <c r="AC469" s="11"/>
      <c r="AD469" s="11"/>
      <c r="AE469" s="62">
        <v>734620000.33000004</v>
      </c>
      <c r="AF469" s="62">
        <v>55974626953</v>
      </c>
      <c r="AG469" s="61">
        <f>SUM(AH469)</f>
        <v>0</v>
      </c>
      <c r="AH469" s="62"/>
      <c r="AI469" s="60">
        <f>AJ469+AQ469+AT469</f>
        <v>69880038779</v>
      </c>
      <c r="AJ469" s="61">
        <f>SUM(AK469:AP469)</f>
        <v>69880038779</v>
      </c>
      <c r="AK469" s="62">
        <v>28218046</v>
      </c>
      <c r="AL469" s="11"/>
      <c r="AM469" s="11"/>
      <c r="AN469" s="11"/>
      <c r="AO469" s="62">
        <v>1933068554</v>
      </c>
      <c r="AP469" s="62">
        <v>67918752179</v>
      </c>
      <c r="AQ469" s="61">
        <f>SUM(AR469:AS469)</f>
        <v>0</v>
      </c>
      <c r="AR469" s="11"/>
      <c r="AS469" s="11"/>
      <c r="AT469" s="61">
        <f>SUM(AU469)</f>
        <v>0</v>
      </c>
      <c r="AU469" s="11"/>
      <c r="AV469" s="60">
        <f>AW469+AZ469</f>
        <v>2259139302214.6699</v>
      </c>
      <c r="AW469" s="61">
        <f>SUM(AX469:AY469)</f>
        <v>2259139302214.6699</v>
      </c>
      <c r="AX469" s="62">
        <v>2259139302214.6699</v>
      </c>
      <c r="AY469" s="11"/>
      <c r="AZ469" s="61">
        <f>SUM(BA469)</f>
        <v>0</v>
      </c>
      <c r="BA469" s="11"/>
      <c r="BB469" s="63">
        <f>E469-(AI469+AV469)</f>
        <v>-61286599.999511719</v>
      </c>
    </row>
    <row r="470" spans="1:54" ht="30" x14ac:dyDescent="0.25">
      <c r="A470" s="58" t="s">
        <v>959</v>
      </c>
      <c r="B470" s="58" t="s">
        <v>960</v>
      </c>
      <c r="C470" s="59" t="s">
        <v>1150</v>
      </c>
      <c r="D470" s="59" t="s">
        <v>1199</v>
      </c>
      <c r="E470" s="60">
        <f>F470+O470+R470+Z470+AB470+AG470</f>
        <v>1729893656640.6201</v>
      </c>
      <c r="F470" s="61">
        <f>SUM(G470:N470)</f>
        <v>27989893161.619999</v>
      </c>
      <c r="G470" s="62">
        <v>13630300371.129999</v>
      </c>
      <c r="H470" s="11"/>
      <c r="I470" s="62">
        <v>1501685622.5999999</v>
      </c>
      <c r="J470" s="11"/>
      <c r="K470" s="11"/>
      <c r="L470" s="62">
        <v>192000000</v>
      </c>
      <c r="M470" s="62">
        <v>12665907167.889999</v>
      </c>
      <c r="N470" s="11"/>
      <c r="O470" s="61">
        <f>SUM(P470:Q470)</f>
        <v>25370000000</v>
      </c>
      <c r="P470" s="11"/>
      <c r="Q470" s="62">
        <v>25370000000</v>
      </c>
      <c r="R470" s="61">
        <f>SUM(S470:Y470)</f>
        <v>1564525140809</v>
      </c>
      <c r="S470" s="62">
        <v>116176899074</v>
      </c>
      <c r="T470" s="62">
        <v>201721326044</v>
      </c>
      <c r="U470" s="62">
        <v>736604638711</v>
      </c>
      <c r="V470" s="62">
        <v>921478818860</v>
      </c>
      <c r="W470" s="62">
        <v>24895507975</v>
      </c>
      <c r="X470" s="62">
        <v>32110799260</v>
      </c>
      <c r="Y470" s="62">
        <v>-468462849115</v>
      </c>
      <c r="Z470" s="61">
        <f>SUM(AA470)</f>
        <v>0</v>
      </c>
      <c r="AA470" s="11"/>
      <c r="AB470" s="61">
        <f>SUM(AC470:AF470)</f>
        <v>112008622670</v>
      </c>
      <c r="AC470" s="11"/>
      <c r="AD470" s="11"/>
      <c r="AE470" s="62">
        <v>6750356500</v>
      </c>
      <c r="AF470" s="62">
        <v>105258266170</v>
      </c>
      <c r="AG470" s="61">
        <f>SUM(AH470)</f>
        <v>0</v>
      </c>
      <c r="AH470" s="62"/>
      <c r="AI470" s="60">
        <f>AJ470+AQ470+AT470</f>
        <v>42993706258</v>
      </c>
      <c r="AJ470" s="61">
        <f>SUM(AK470:AP470)</f>
        <v>15296736562</v>
      </c>
      <c r="AK470" s="11"/>
      <c r="AL470" s="11"/>
      <c r="AM470" s="11"/>
      <c r="AN470" s="11"/>
      <c r="AO470" s="62">
        <v>15296736562</v>
      </c>
      <c r="AP470" s="11"/>
      <c r="AQ470" s="61">
        <f>SUM(AR470:AS470)</f>
        <v>27696969696</v>
      </c>
      <c r="AR470" s="11"/>
      <c r="AS470" s="62">
        <v>27696969696</v>
      </c>
      <c r="AT470" s="61">
        <f>SUM(AU470)</f>
        <v>0</v>
      </c>
      <c r="AU470" s="62"/>
      <c r="AV470" s="60">
        <f>AW470+AZ470</f>
        <v>1686477684599.6201</v>
      </c>
      <c r="AW470" s="61">
        <f>SUM(AX470:AY470)</f>
        <v>1686477684599.6201</v>
      </c>
      <c r="AX470" s="62">
        <v>1686477684599.6201</v>
      </c>
      <c r="AY470" s="11"/>
      <c r="AZ470" s="61">
        <f>SUM(BA470)</f>
        <v>0</v>
      </c>
      <c r="BA470" s="11"/>
      <c r="BB470" s="63">
        <f>E470-(AI470+AV470)</f>
        <v>422265783</v>
      </c>
    </row>
    <row r="471" spans="1:54" ht="30" x14ac:dyDescent="0.25">
      <c r="A471" s="58" t="s">
        <v>961</v>
      </c>
      <c r="B471" s="58" t="s">
        <v>962</v>
      </c>
      <c r="C471" s="59" t="s">
        <v>1150</v>
      </c>
      <c r="D471" s="59" t="s">
        <v>1199</v>
      </c>
      <c r="E471" s="60">
        <f>F471+O471+R471+Z471+AB471+AG471</f>
        <v>1905052200414.7905</v>
      </c>
      <c r="F471" s="61">
        <f>SUM(G471:N471)</f>
        <v>20187013820.490002</v>
      </c>
      <c r="G471" s="62">
        <v>3886338707.79</v>
      </c>
      <c r="H471" s="11"/>
      <c r="I471" s="62">
        <v>1282586167</v>
      </c>
      <c r="J471" s="11"/>
      <c r="K471" s="11"/>
      <c r="L471" s="62">
        <v>1210000000</v>
      </c>
      <c r="M471" s="62">
        <v>13808088945.700001</v>
      </c>
      <c r="N471" s="11"/>
      <c r="O471" s="61">
        <f>SUM(P471:Q471)</f>
        <v>157573376733</v>
      </c>
      <c r="P471" s="11"/>
      <c r="Q471" s="62">
        <v>157573376733</v>
      </c>
      <c r="R471" s="61">
        <f>SUM(S471:Y471)</f>
        <v>1604710493561.6506</v>
      </c>
      <c r="S471" s="62">
        <v>59480696670</v>
      </c>
      <c r="T471" s="62">
        <v>227160494075.81</v>
      </c>
      <c r="U471" s="62">
        <v>1155056534524.3</v>
      </c>
      <c r="V471" s="62">
        <v>1198425271180</v>
      </c>
      <c r="W471" s="62">
        <v>20538438970</v>
      </c>
      <c r="X471" s="62">
        <v>217937666243.23999</v>
      </c>
      <c r="Y471" s="62">
        <v>-1273888608101.7</v>
      </c>
      <c r="Z471" s="61">
        <f>SUM(AA471)</f>
        <v>0</v>
      </c>
      <c r="AA471" s="11"/>
      <c r="AB471" s="61">
        <f>SUM(AC471:AF471)</f>
        <v>122581316299.64999</v>
      </c>
      <c r="AC471" s="11"/>
      <c r="AD471" s="11"/>
      <c r="AE471" s="62">
        <v>629042000</v>
      </c>
      <c r="AF471" s="62">
        <v>121952274299.64999</v>
      </c>
      <c r="AG471" s="61">
        <f>SUM(AH471)</f>
        <v>0</v>
      </c>
      <c r="AH471" s="62"/>
      <c r="AI471" s="60">
        <f>AJ471+AQ471+AT471</f>
        <v>104722410302</v>
      </c>
      <c r="AJ471" s="61">
        <f>SUM(AK471:AP471)</f>
        <v>104722410302</v>
      </c>
      <c r="AK471" s="62">
        <v>85874656</v>
      </c>
      <c r="AL471" s="11"/>
      <c r="AM471" s="11"/>
      <c r="AN471" s="11"/>
      <c r="AO471" s="62">
        <v>38803202314</v>
      </c>
      <c r="AP471" s="62">
        <v>65833333332</v>
      </c>
      <c r="AQ471" s="61">
        <f>SUM(AR471:AS471)</f>
        <v>0</v>
      </c>
      <c r="AR471" s="11"/>
      <c r="AS471" s="11"/>
      <c r="AT471" s="61">
        <f>SUM(AU471)</f>
        <v>0</v>
      </c>
      <c r="AU471" s="11"/>
      <c r="AV471" s="60">
        <f>AW471+AZ471</f>
        <v>1800329790112.8</v>
      </c>
      <c r="AW471" s="61">
        <f>SUM(AX471:AY471)</f>
        <v>1800329790112.8</v>
      </c>
      <c r="AX471" s="62">
        <v>1800329790112.8</v>
      </c>
      <c r="AY471" s="11"/>
      <c r="AZ471" s="61">
        <f>SUM(BA471)</f>
        <v>0</v>
      </c>
      <c r="BA471" s="11"/>
      <c r="BB471" s="63">
        <f>E471-(AI471+AV471)</f>
        <v>-9.521484375E-3</v>
      </c>
    </row>
    <row r="472" spans="1:54" ht="45" x14ac:dyDescent="0.25">
      <c r="A472" s="58" t="s">
        <v>963</v>
      </c>
      <c r="B472" s="58" t="s">
        <v>964</v>
      </c>
      <c r="C472" s="59" t="s">
        <v>1150</v>
      </c>
      <c r="D472" s="59" t="s">
        <v>1200</v>
      </c>
      <c r="E472" s="60">
        <f>F472+O472+R472+Z472+AB472+AG472</f>
        <v>2838059016887.0303</v>
      </c>
      <c r="F472" s="61">
        <f>SUM(G472:N472)</f>
        <v>137990678679.51999</v>
      </c>
      <c r="G472" s="62">
        <v>111047387231.82001</v>
      </c>
      <c r="H472" s="11"/>
      <c r="I472" s="62">
        <v>2549927019.9000001</v>
      </c>
      <c r="J472" s="11"/>
      <c r="K472" s="11"/>
      <c r="L472" s="62">
        <v>919041096.00999999</v>
      </c>
      <c r="M472" s="62">
        <v>23474323331.790001</v>
      </c>
      <c r="N472" s="11"/>
      <c r="O472" s="61">
        <f>SUM(P472:Q472)</f>
        <v>10735156478</v>
      </c>
      <c r="P472" s="11"/>
      <c r="Q472" s="62">
        <v>10735156478</v>
      </c>
      <c r="R472" s="61">
        <f>SUM(S472:Y472)</f>
        <v>2598617345910.5103</v>
      </c>
      <c r="S472" s="62">
        <v>194118868400</v>
      </c>
      <c r="T472" s="62">
        <v>277332413450</v>
      </c>
      <c r="U472" s="62">
        <v>1394819624297.1001</v>
      </c>
      <c r="V472" s="62">
        <v>1488180876825.8999</v>
      </c>
      <c r="W472" s="62">
        <v>28414124096</v>
      </c>
      <c r="X472" s="62">
        <v>61113160168.080002</v>
      </c>
      <c r="Y472" s="62">
        <v>-845361721326.56995</v>
      </c>
      <c r="Z472" s="61">
        <f>SUM(AA472)</f>
        <v>0</v>
      </c>
      <c r="AA472" s="11"/>
      <c r="AB472" s="61">
        <f>SUM(AC472:AF472)</f>
        <v>90715835819</v>
      </c>
      <c r="AC472" s="11"/>
      <c r="AD472" s="11"/>
      <c r="AE472" s="62">
        <v>17451825700</v>
      </c>
      <c r="AF472" s="62">
        <v>73264010119</v>
      </c>
      <c r="AG472" s="61">
        <f>SUM(AH472)</f>
        <v>0</v>
      </c>
      <c r="AH472" s="62"/>
      <c r="AI472" s="60">
        <f>AJ472+AQ472+AT472</f>
        <v>8287461192</v>
      </c>
      <c r="AJ472" s="61">
        <f>SUM(AK472:AP472)</f>
        <v>8287461192</v>
      </c>
      <c r="AK472" s="62">
        <v>287461192</v>
      </c>
      <c r="AL472" s="11"/>
      <c r="AM472" s="11"/>
      <c r="AN472" s="11"/>
      <c r="AO472" s="62">
        <v>8000000000</v>
      </c>
      <c r="AP472" s="11"/>
      <c r="AQ472" s="61">
        <f>SUM(AR472:AS472)</f>
        <v>0</v>
      </c>
      <c r="AR472" s="11"/>
      <c r="AS472" s="11"/>
      <c r="AT472" s="61">
        <f>SUM(AU472)</f>
        <v>0</v>
      </c>
      <c r="AU472" s="11"/>
      <c r="AV472" s="60">
        <f>AW472+AZ472</f>
        <v>2829771555695</v>
      </c>
      <c r="AW472" s="61">
        <f>SUM(AX472:AY472)</f>
        <v>2829771555695</v>
      </c>
      <c r="AX472" s="62">
        <v>2829771555695</v>
      </c>
      <c r="AY472" s="11"/>
      <c r="AZ472" s="61">
        <f>SUM(BA472)</f>
        <v>0</v>
      </c>
      <c r="BA472" s="11"/>
      <c r="BB472" s="63">
        <f>E472-(AI472+AV472)</f>
        <v>3.02734375E-2</v>
      </c>
    </row>
    <row r="473" spans="1:54" ht="30" x14ac:dyDescent="0.25">
      <c r="A473" s="58" t="s">
        <v>965</v>
      </c>
      <c r="B473" s="58" t="s">
        <v>966</v>
      </c>
      <c r="C473" s="59" t="s">
        <v>1150</v>
      </c>
      <c r="D473" s="59" t="s">
        <v>1200</v>
      </c>
      <c r="E473" s="60">
        <f>F473+O473+R473+Z473+AB473+AG473</f>
        <v>1327635746044.5757</v>
      </c>
      <c r="F473" s="61">
        <f>SUM(G473:N473)</f>
        <v>16134459662.7733</v>
      </c>
      <c r="G473" s="62">
        <v>2752822938.9000001</v>
      </c>
      <c r="H473" s="11"/>
      <c r="I473" s="62">
        <v>5382502575.5</v>
      </c>
      <c r="J473" s="11"/>
      <c r="K473" s="11"/>
      <c r="L473" s="62">
        <v>1189073108</v>
      </c>
      <c r="M473" s="62">
        <v>6810061040.3732996</v>
      </c>
      <c r="N473" s="11"/>
      <c r="O473" s="61">
        <f>SUM(P473:Q473)</f>
        <v>11000000000</v>
      </c>
      <c r="P473" s="11"/>
      <c r="Q473" s="62">
        <v>11000000000</v>
      </c>
      <c r="R473" s="61">
        <f>SUM(S473:Y473)</f>
        <v>1103993105312.8025</v>
      </c>
      <c r="S473" s="62">
        <v>104490936400</v>
      </c>
      <c r="T473" s="62">
        <v>281783223515.94897</v>
      </c>
      <c r="U473" s="62">
        <v>745844835998.67004</v>
      </c>
      <c r="V473" s="62">
        <v>783674641168.33997</v>
      </c>
      <c r="W473" s="62">
        <v>17743031006.5</v>
      </c>
      <c r="X473" s="62">
        <v>76217627139.990005</v>
      </c>
      <c r="Y473" s="62">
        <v>-905761189916.64648</v>
      </c>
      <c r="Z473" s="61">
        <f>SUM(AA473)</f>
        <v>0</v>
      </c>
      <c r="AA473" s="11"/>
      <c r="AB473" s="61">
        <f>SUM(AC473:AF473)</f>
        <v>196508181069</v>
      </c>
      <c r="AC473" s="11"/>
      <c r="AD473" s="11"/>
      <c r="AE473" s="62">
        <v>2298777000</v>
      </c>
      <c r="AF473" s="62">
        <v>194209404069</v>
      </c>
      <c r="AG473" s="61">
        <f>SUM(AH473)</f>
        <v>0</v>
      </c>
      <c r="AH473" s="62"/>
      <c r="AI473" s="60">
        <f>AJ473+AQ473+AT473</f>
        <v>51113292442.199997</v>
      </c>
      <c r="AJ473" s="61">
        <f>SUM(AK473:AP473)</f>
        <v>51113292442.199997</v>
      </c>
      <c r="AK473" s="62">
        <v>332341317</v>
      </c>
      <c r="AL473" s="11"/>
      <c r="AM473" s="11"/>
      <c r="AN473" s="11"/>
      <c r="AO473" s="62">
        <v>57893500</v>
      </c>
      <c r="AP473" s="62">
        <v>50723057625.199997</v>
      </c>
      <c r="AQ473" s="61">
        <f>SUM(AR473:AS473)</f>
        <v>0</v>
      </c>
      <c r="AR473" s="11"/>
      <c r="AS473" s="11"/>
      <c r="AT473" s="61">
        <f>SUM(AU473)</f>
        <v>0</v>
      </c>
      <c r="AU473" s="11"/>
      <c r="AV473" s="60">
        <f>AW473+AZ473</f>
        <v>1276522453602.3757</v>
      </c>
      <c r="AW473" s="61">
        <f>SUM(AX473:AY473)</f>
        <v>1276522453602.3757</v>
      </c>
      <c r="AX473" s="62">
        <v>1276522453602.3757</v>
      </c>
      <c r="AY473" s="11"/>
      <c r="AZ473" s="61">
        <f>SUM(BA473)</f>
        <v>0</v>
      </c>
      <c r="BA473" s="11"/>
      <c r="BB473" s="63">
        <f>E473-(AI473+AV473)</f>
        <v>0</v>
      </c>
    </row>
    <row r="474" spans="1:54" ht="45" x14ac:dyDescent="0.25">
      <c r="A474" s="58" t="s">
        <v>967</v>
      </c>
      <c r="B474" s="58" t="s">
        <v>1185</v>
      </c>
      <c r="C474" s="59" t="s">
        <v>1150</v>
      </c>
      <c r="D474" s="59" t="s">
        <v>1200</v>
      </c>
      <c r="E474" s="60">
        <f>F474+O474+R474+Z474+AB474+AG474</f>
        <v>5270645145597.2813</v>
      </c>
      <c r="F474" s="61">
        <f>SUM(G474:N474)</f>
        <v>195150580910.60999</v>
      </c>
      <c r="G474" s="62">
        <v>76371231887.539993</v>
      </c>
      <c r="H474" s="11"/>
      <c r="I474" s="62">
        <v>14968998355.720001</v>
      </c>
      <c r="J474" s="11"/>
      <c r="K474" s="11"/>
      <c r="L474" s="62">
        <v>399812998.42000002</v>
      </c>
      <c r="M474" s="62">
        <v>103410537668.92999</v>
      </c>
      <c r="N474" s="11"/>
      <c r="O474" s="61">
        <f>SUM(P474:Q474)</f>
        <v>3868978950</v>
      </c>
      <c r="P474" s="62">
        <v>105978950</v>
      </c>
      <c r="Q474" s="62">
        <v>3763000000</v>
      </c>
      <c r="R474" s="61">
        <f>SUM(S474:Y474)</f>
        <v>5026173699657.9707</v>
      </c>
      <c r="S474" s="62">
        <v>1026919910577.7</v>
      </c>
      <c r="T474" s="62">
        <v>754751692817.12</v>
      </c>
      <c r="U474" s="62">
        <v>1612444720802.2</v>
      </c>
      <c r="V474" s="62">
        <v>2692631987384</v>
      </c>
      <c r="W474" s="62">
        <v>63872556934.860001</v>
      </c>
      <c r="X474" s="62">
        <v>276845152155.48999</v>
      </c>
      <c r="Y474" s="62">
        <v>-1401292321013.3999</v>
      </c>
      <c r="Z474" s="61">
        <f>SUM(AA474)</f>
        <v>0</v>
      </c>
      <c r="AA474" s="11"/>
      <c r="AB474" s="61">
        <f>SUM(AC474:AF474)</f>
        <v>45451886078.699997</v>
      </c>
      <c r="AC474" s="11"/>
      <c r="AD474" s="11"/>
      <c r="AE474" s="62">
        <v>6915444000</v>
      </c>
      <c r="AF474" s="62">
        <v>38536442078.699997</v>
      </c>
      <c r="AG474" s="61">
        <f>SUM(AH474)</f>
        <v>0</v>
      </c>
      <c r="AH474" s="62"/>
      <c r="AI474" s="60">
        <f>AJ474+AQ474+AT474</f>
        <v>224585616615.60001</v>
      </c>
      <c r="AJ474" s="61">
        <f>SUM(AK474:AP474)</f>
        <v>178785666915.60001</v>
      </c>
      <c r="AK474" s="62">
        <v>609458511.36000001</v>
      </c>
      <c r="AL474" s="11"/>
      <c r="AM474" s="11"/>
      <c r="AN474" s="62">
        <v>8004166.6699999999</v>
      </c>
      <c r="AO474" s="62">
        <v>99325717981</v>
      </c>
      <c r="AP474" s="62">
        <v>78842486256.570007</v>
      </c>
      <c r="AQ474" s="61">
        <f>SUM(AR474:AS474)</f>
        <v>45799949700</v>
      </c>
      <c r="AR474" s="62">
        <v>45799949700</v>
      </c>
      <c r="AS474" s="11"/>
      <c r="AT474" s="61">
        <f>SUM(AU474)</f>
        <v>0</v>
      </c>
      <c r="AU474" s="11"/>
      <c r="AV474" s="60">
        <f>AW474+AZ474</f>
        <v>5046063234851.7002</v>
      </c>
      <c r="AW474" s="61">
        <f>SUM(AX474:AY474)</f>
        <v>5046063234851.7002</v>
      </c>
      <c r="AX474" s="62">
        <v>5046063234851.7002</v>
      </c>
      <c r="AY474" s="11"/>
      <c r="AZ474" s="61">
        <f>SUM(BA474)</f>
        <v>0</v>
      </c>
      <c r="BA474" s="11"/>
      <c r="BB474" s="63">
        <f>E474-(AI474+AV474)</f>
        <v>-3705870.0185546875</v>
      </c>
    </row>
    <row r="475" spans="1:54" ht="60" x14ac:dyDescent="0.25">
      <c r="A475" s="58" t="s">
        <v>968</v>
      </c>
      <c r="B475" s="58" t="s">
        <v>969</v>
      </c>
      <c r="C475" s="59" t="s">
        <v>1150</v>
      </c>
      <c r="D475" s="59" t="s">
        <v>1199</v>
      </c>
      <c r="E475" s="60">
        <f>F475+O475+R475+Z475+AB475+AG475</f>
        <v>2387211777942.0386</v>
      </c>
      <c r="F475" s="61">
        <f>SUM(G475:N475)</f>
        <v>134872291559.98999</v>
      </c>
      <c r="G475" s="62">
        <v>2398200228.0900002</v>
      </c>
      <c r="H475" s="11"/>
      <c r="I475" s="62">
        <v>17945571870.09</v>
      </c>
      <c r="J475" s="11"/>
      <c r="K475" s="11"/>
      <c r="L475" s="11"/>
      <c r="M475" s="62">
        <v>114528519461.81</v>
      </c>
      <c r="N475" s="11"/>
      <c r="O475" s="61">
        <f>SUM(P475:Q475)</f>
        <v>9555459585</v>
      </c>
      <c r="P475" s="11"/>
      <c r="Q475" s="62">
        <v>9555459585</v>
      </c>
      <c r="R475" s="61">
        <f>SUM(S475:Y475)</f>
        <v>2111212575171.0486</v>
      </c>
      <c r="S475" s="62">
        <v>393699672324</v>
      </c>
      <c r="T475" s="62">
        <v>276540519860.48212</v>
      </c>
      <c r="U475" s="62">
        <v>766421583654.34998</v>
      </c>
      <c r="V475" s="62">
        <v>1021640782439</v>
      </c>
      <c r="W475" s="62">
        <v>10292690296.139999</v>
      </c>
      <c r="X475" s="62">
        <v>259527213418</v>
      </c>
      <c r="Y475" s="62">
        <v>-616909886820.92358</v>
      </c>
      <c r="Z475" s="61">
        <f>SUM(AA475)</f>
        <v>0</v>
      </c>
      <c r="AA475" s="11"/>
      <c r="AB475" s="61">
        <f>SUM(AC475:AF475)</f>
        <v>131571451626</v>
      </c>
      <c r="AC475" s="62">
        <v>1161183165</v>
      </c>
      <c r="AD475" s="11"/>
      <c r="AE475" s="62">
        <v>9216667</v>
      </c>
      <c r="AF475" s="62">
        <v>130401051794</v>
      </c>
      <c r="AG475" s="61">
        <f>SUM(AH475)</f>
        <v>0</v>
      </c>
      <c r="AH475" s="62"/>
      <c r="AI475" s="60">
        <f>AJ475+AQ475+AT475</f>
        <v>45878195060.033302</v>
      </c>
      <c r="AJ475" s="61">
        <f>SUM(AK475:AP475)</f>
        <v>45878195060.033302</v>
      </c>
      <c r="AK475" s="62">
        <v>278563099.5</v>
      </c>
      <c r="AL475" s="11"/>
      <c r="AM475" s="11"/>
      <c r="AN475" s="62">
        <v>105833333.33329999</v>
      </c>
      <c r="AO475" s="62">
        <v>16421753672</v>
      </c>
      <c r="AP475" s="62">
        <v>29072044955.200001</v>
      </c>
      <c r="AQ475" s="61">
        <f>SUM(AR475:AS475)</f>
        <v>0</v>
      </c>
      <c r="AR475" s="11"/>
      <c r="AS475" s="11"/>
      <c r="AT475" s="61">
        <f>SUM(AU475)</f>
        <v>0</v>
      </c>
      <c r="AU475" s="11"/>
      <c r="AV475" s="60">
        <f>AW475+AZ475</f>
        <v>2341333582882.0024</v>
      </c>
      <c r="AW475" s="61">
        <f>SUM(AX475:AY475)</f>
        <v>2341333582882.0024</v>
      </c>
      <c r="AX475" s="62">
        <v>2341333582882.0024</v>
      </c>
      <c r="AY475" s="11"/>
      <c r="AZ475" s="61">
        <f>SUM(BA475)</f>
        <v>0</v>
      </c>
      <c r="BA475" s="11"/>
      <c r="BB475" s="63">
        <f>E475-(AI475+AV475)</f>
        <v>0</v>
      </c>
    </row>
    <row r="476" spans="1:54" ht="30" x14ac:dyDescent="0.25">
      <c r="A476" s="58" t="s">
        <v>970</v>
      </c>
      <c r="B476" s="58" t="s">
        <v>971</v>
      </c>
      <c r="C476" s="59" t="s">
        <v>1152</v>
      </c>
      <c r="D476" s="59" t="s">
        <v>1200</v>
      </c>
      <c r="E476" s="60">
        <f>F476+O476+R476+Z476+AB476+AG476</f>
        <v>2602418167701.1802</v>
      </c>
      <c r="F476" s="61">
        <f>SUM(G476:N476)</f>
        <v>30211861888.680004</v>
      </c>
      <c r="G476" s="62">
        <v>2433047993.0599999</v>
      </c>
      <c r="H476" s="11"/>
      <c r="I476" s="62">
        <v>20282751206</v>
      </c>
      <c r="J476" s="11"/>
      <c r="K476" s="11"/>
      <c r="L476" s="62">
        <v>68106849.310000002</v>
      </c>
      <c r="M476" s="62">
        <v>7427955840.3100004</v>
      </c>
      <c r="N476" s="11"/>
      <c r="O476" s="61">
        <f>SUM(P476:Q476)</f>
        <v>57896703796.800003</v>
      </c>
      <c r="P476" s="11"/>
      <c r="Q476" s="62">
        <v>57896703796.800003</v>
      </c>
      <c r="R476" s="61">
        <f>SUM(S476:Y476)</f>
        <v>2449905961395.7402</v>
      </c>
      <c r="S476" s="62">
        <v>1085551263226</v>
      </c>
      <c r="T476" s="62">
        <v>289892606435.75</v>
      </c>
      <c r="U476" s="62">
        <v>905121156418.64001</v>
      </c>
      <c r="V476" s="62">
        <v>1078715343679.6</v>
      </c>
      <c r="W476" s="62">
        <v>49019746299.870003</v>
      </c>
      <c r="X476" s="62">
        <v>248466921141.88</v>
      </c>
      <c r="Y476" s="62">
        <v>-1206861075806</v>
      </c>
      <c r="Z476" s="61">
        <f>SUM(AA476)</f>
        <v>0</v>
      </c>
      <c r="AA476" s="11"/>
      <c r="AB476" s="61">
        <f>SUM(AC476:AF476)</f>
        <v>64403640619.959999</v>
      </c>
      <c r="AC476" s="11"/>
      <c r="AD476" s="62">
        <v>33356080000</v>
      </c>
      <c r="AE476" s="62">
        <v>2229299189</v>
      </c>
      <c r="AF476" s="62">
        <v>28818261430.959999</v>
      </c>
      <c r="AG476" s="61">
        <f>SUM(AH476)</f>
        <v>0</v>
      </c>
      <c r="AH476" s="62"/>
      <c r="AI476" s="60">
        <f>AJ476+AQ476+AT476</f>
        <v>41147173330.199997</v>
      </c>
      <c r="AJ476" s="61">
        <f>SUM(AK476:AP476)</f>
        <v>41147173330.199997</v>
      </c>
      <c r="AK476" s="62">
        <v>6944635329.1999998</v>
      </c>
      <c r="AL476" s="11"/>
      <c r="AM476" s="11"/>
      <c r="AN476" s="11"/>
      <c r="AO476" s="62">
        <v>16592430553</v>
      </c>
      <c r="AP476" s="62">
        <v>17610107448</v>
      </c>
      <c r="AQ476" s="61">
        <f>SUM(AR476:AS476)</f>
        <v>0</v>
      </c>
      <c r="AR476" s="11"/>
      <c r="AS476" s="11"/>
      <c r="AT476" s="61">
        <f>SUM(AU476)</f>
        <v>0</v>
      </c>
      <c r="AU476" s="11"/>
      <c r="AV476" s="60">
        <f>AW476+AZ476</f>
        <v>2561270994371</v>
      </c>
      <c r="AW476" s="61">
        <f>SUM(AX476:AY476)</f>
        <v>2561270994371</v>
      </c>
      <c r="AX476" s="62">
        <v>2561270994371</v>
      </c>
      <c r="AY476" s="11"/>
      <c r="AZ476" s="61">
        <f>SUM(BA476)</f>
        <v>0</v>
      </c>
      <c r="BA476" s="11"/>
      <c r="BB476" s="63">
        <f>E476-(AI476+AV476)</f>
        <v>-2.001953125E-2</v>
      </c>
    </row>
    <row r="477" spans="1:54" ht="45" x14ac:dyDescent="0.25">
      <c r="A477" s="58" t="s">
        <v>972</v>
      </c>
      <c r="B477" s="58" t="s">
        <v>973</v>
      </c>
      <c r="C477" s="59" t="s">
        <v>1150</v>
      </c>
      <c r="D477" s="59" t="s">
        <v>1199</v>
      </c>
      <c r="E477" s="60">
        <f>F477+O477+R477+Z477+AB477+AG477</f>
        <v>1456226418288.6301</v>
      </c>
      <c r="F477" s="61">
        <f>SUM(G477:N477)</f>
        <v>45673142784.740005</v>
      </c>
      <c r="G477" s="62">
        <v>5014727478.7199993</v>
      </c>
      <c r="H477" s="11"/>
      <c r="I477" s="62">
        <v>22779020650.110001</v>
      </c>
      <c r="J477" s="11"/>
      <c r="K477" s="11"/>
      <c r="L477" s="11"/>
      <c r="M477" s="62">
        <v>17879394655.91</v>
      </c>
      <c r="N477" s="11"/>
      <c r="O477" s="61">
        <f>SUM(P477:Q477)</f>
        <v>13916777839.77</v>
      </c>
      <c r="P477" s="11"/>
      <c r="Q477" s="62">
        <v>13916777839.77</v>
      </c>
      <c r="R477" s="61">
        <f>SUM(S477:Y477)</f>
        <v>1394078419344.4702</v>
      </c>
      <c r="S477" s="62">
        <v>293834992668</v>
      </c>
      <c r="T477" s="62">
        <v>390811679854.58002</v>
      </c>
      <c r="U477" s="62">
        <v>564497601080.08997</v>
      </c>
      <c r="V477" s="62">
        <v>954602166624.28003</v>
      </c>
      <c r="W477" s="62">
        <v>40201361528</v>
      </c>
      <c r="X477" s="62">
        <v>56013740136.699997</v>
      </c>
      <c r="Y477" s="62">
        <v>-905883122547.18005</v>
      </c>
      <c r="Z477" s="61">
        <f>SUM(AA477)</f>
        <v>0</v>
      </c>
      <c r="AA477" s="11"/>
      <c r="AB477" s="61">
        <f>SUM(AC477:AF477)</f>
        <v>2558078319.6500001</v>
      </c>
      <c r="AC477" s="11"/>
      <c r="AD477" s="11"/>
      <c r="AE477" s="62">
        <v>769779033.34000003</v>
      </c>
      <c r="AF477" s="62">
        <v>1788299286.3099999</v>
      </c>
      <c r="AG477" s="61">
        <f>SUM(AH477)</f>
        <v>0</v>
      </c>
      <c r="AH477" s="62"/>
      <c r="AI477" s="60">
        <f>AJ477+AQ477+AT477</f>
        <v>149336583143.47</v>
      </c>
      <c r="AJ477" s="61">
        <f>SUM(AK477:AP477)</f>
        <v>149336583143.47</v>
      </c>
      <c r="AK477" s="62">
        <v>9525683360.3600006</v>
      </c>
      <c r="AL477" s="62">
        <v>2953704</v>
      </c>
      <c r="AM477" s="62">
        <v>4430555555.3999996</v>
      </c>
      <c r="AN477" s="62">
        <v>4927500</v>
      </c>
      <c r="AO477" s="62">
        <v>61474122695.5</v>
      </c>
      <c r="AP477" s="62">
        <v>73898340328.210007</v>
      </c>
      <c r="AQ477" s="61">
        <f>SUM(AR477:AS477)</f>
        <v>0</v>
      </c>
      <c r="AR477" s="11"/>
      <c r="AS477" s="11"/>
      <c r="AT477" s="61">
        <f>SUM(AU477)</f>
        <v>0</v>
      </c>
      <c r="AU477" s="11"/>
      <c r="AV477" s="60">
        <f>AW477+AZ477</f>
        <v>1306889835145.2</v>
      </c>
      <c r="AW477" s="61">
        <f>SUM(AX477:AY477)</f>
        <v>1306889835145.2</v>
      </c>
      <c r="AX477" s="62">
        <v>1306889835145.2</v>
      </c>
      <c r="AY477" s="11"/>
      <c r="AZ477" s="61">
        <f>SUM(BA477)</f>
        <v>0</v>
      </c>
      <c r="BA477" s="11"/>
      <c r="BB477" s="63">
        <f>E477-(AI477+AV477)</f>
        <v>-3.9794921875E-2</v>
      </c>
    </row>
    <row r="478" spans="1:54" ht="45" x14ac:dyDescent="0.25">
      <c r="A478" s="58" t="s">
        <v>974</v>
      </c>
      <c r="B478" s="58" t="s">
        <v>975</v>
      </c>
      <c r="C478" s="59" t="s">
        <v>1150</v>
      </c>
      <c r="D478" s="59" t="s">
        <v>1200</v>
      </c>
      <c r="E478" s="60">
        <f>F478+O478+R478+Z478+AB478+AG478</f>
        <v>2422353520462.25</v>
      </c>
      <c r="F478" s="61">
        <f>SUM(G478:N478)</f>
        <v>30065960005.969997</v>
      </c>
      <c r="G478" s="62">
        <v>13766928210.439999</v>
      </c>
      <c r="H478" s="11"/>
      <c r="I478" s="62">
        <v>9897892638.8699989</v>
      </c>
      <c r="J478" s="11"/>
      <c r="K478" s="11"/>
      <c r="L478" s="11"/>
      <c r="M478" s="62">
        <v>6401139156.6599998</v>
      </c>
      <c r="N478" s="11"/>
      <c r="O478" s="61">
        <f>SUM(P478:Q478)</f>
        <v>17178196909.17</v>
      </c>
      <c r="P478" s="62">
        <v>328246557.71999979</v>
      </c>
      <c r="Q478" s="62">
        <v>16849950351.450001</v>
      </c>
      <c r="R478" s="61">
        <f>SUM(S478:Y478)</f>
        <v>2358060644687.25</v>
      </c>
      <c r="S478" s="62">
        <v>163280721110</v>
      </c>
      <c r="T478" s="62">
        <v>227901288868.452</v>
      </c>
      <c r="U478" s="62">
        <v>754527226403</v>
      </c>
      <c r="V478" s="62">
        <v>1927283444034.47</v>
      </c>
      <c r="W478" s="62">
        <v>18375799000</v>
      </c>
      <c r="X478" s="62">
        <v>104889550078</v>
      </c>
      <c r="Y478" s="62">
        <v>-838197384806.672</v>
      </c>
      <c r="Z478" s="61">
        <f>SUM(AA478)</f>
        <v>0</v>
      </c>
      <c r="AA478" s="11"/>
      <c r="AB478" s="61">
        <f>SUM(AC478:AF478)</f>
        <v>17048718859.860001</v>
      </c>
      <c r="AC478" s="11"/>
      <c r="AD478" s="11"/>
      <c r="AE478" s="11"/>
      <c r="AF478" s="62">
        <v>17048718859.860001</v>
      </c>
      <c r="AG478" s="61">
        <f>SUM(AH478)</f>
        <v>0</v>
      </c>
      <c r="AH478" s="62"/>
      <c r="AI478" s="60">
        <f>AJ478+AQ478+AT478</f>
        <v>71862171116.169998</v>
      </c>
      <c r="AJ478" s="61">
        <f>SUM(AK478:AP478)</f>
        <v>71862171116.169998</v>
      </c>
      <c r="AK478" s="62">
        <v>485407640.69999999</v>
      </c>
      <c r="AL478" s="11"/>
      <c r="AM478" s="11"/>
      <c r="AN478" s="11"/>
      <c r="AO478" s="62">
        <v>17210567861</v>
      </c>
      <c r="AP478" s="62">
        <v>54166195614.470001</v>
      </c>
      <c r="AQ478" s="61">
        <f>SUM(AR478:AS478)</f>
        <v>0</v>
      </c>
      <c r="AR478" s="11"/>
      <c r="AS478" s="11"/>
      <c r="AT478" s="61">
        <f>SUM(AU478)</f>
        <v>0</v>
      </c>
      <c r="AU478" s="11"/>
      <c r="AV478" s="60">
        <f>AW478+AZ478</f>
        <v>2350491349346.0801</v>
      </c>
      <c r="AW478" s="61">
        <f>SUM(AX478:AY478)</f>
        <v>2350491349346.0801</v>
      </c>
      <c r="AX478" s="62">
        <v>2350491349346.0801</v>
      </c>
      <c r="AY478" s="11"/>
      <c r="AZ478" s="61">
        <f>SUM(BA478)</f>
        <v>0</v>
      </c>
      <c r="BA478" s="11"/>
      <c r="BB478" s="63">
        <f>E478-(AI478+AV478)</f>
        <v>0</v>
      </c>
    </row>
    <row r="479" spans="1:54" ht="60" x14ac:dyDescent="0.25">
      <c r="A479" s="58" t="s">
        <v>976</v>
      </c>
      <c r="B479" s="58" t="s">
        <v>977</v>
      </c>
      <c r="C479" s="59" t="s">
        <v>1150</v>
      </c>
      <c r="D479" s="59" t="s">
        <v>1200</v>
      </c>
      <c r="E479" s="60">
        <f>F479+O479+R479+Z479+AB479+AG479</f>
        <v>2118996240475.6025</v>
      </c>
      <c r="F479" s="61">
        <f>SUM(G479:N479)</f>
        <v>62719665580.650002</v>
      </c>
      <c r="G479" s="62">
        <v>35761540653.029999</v>
      </c>
      <c r="H479" s="11"/>
      <c r="I479" s="62">
        <v>10815663525.620001</v>
      </c>
      <c r="J479" s="11"/>
      <c r="K479" s="11"/>
      <c r="L479" s="62">
        <v>9972678</v>
      </c>
      <c r="M479" s="62">
        <v>16132488724</v>
      </c>
      <c r="N479" s="11"/>
      <c r="O479" s="61">
        <f>SUM(P479:Q479)</f>
        <v>49523793813</v>
      </c>
      <c r="P479" s="11"/>
      <c r="Q479" s="62">
        <v>49523793813</v>
      </c>
      <c r="R479" s="61">
        <f>SUM(S479:Y479)</f>
        <v>1973686516620.4626</v>
      </c>
      <c r="S479" s="62">
        <v>198580399708.89999</v>
      </c>
      <c r="T479" s="62">
        <v>527966901559.23999</v>
      </c>
      <c r="U479" s="62">
        <v>959737249361.04004</v>
      </c>
      <c r="V479" s="62">
        <v>1421024498267.9719</v>
      </c>
      <c r="W479" s="62">
        <v>56834661098.120003</v>
      </c>
      <c r="X479" s="62">
        <v>114321253606.83</v>
      </c>
      <c r="Y479" s="62">
        <v>-1304778446981.6399</v>
      </c>
      <c r="Z479" s="61">
        <f>SUM(AA479)</f>
        <v>0</v>
      </c>
      <c r="AA479" s="11"/>
      <c r="AB479" s="61">
        <f>SUM(AC479:AF479)</f>
        <v>33066264461.490002</v>
      </c>
      <c r="AC479" s="62">
        <v>6614513161.5600004</v>
      </c>
      <c r="AD479" s="11"/>
      <c r="AE479" s="62">
        <v>997983767</v>
      </c>
      <c r="AF479" s="62">
        <v>25453767532.93</v>
      </c>
      <c r="AG479" s="61">
        <f>SUM(AH479)</f>
        <v>0</v>
      </c>
      <c r="AH479" s="62"/>
      <c r="AI479" s="60">
        <f>AJ479+AQ479+AT479</f>
        <v>162899287345.73999</v>
      </c>
      <c r="AJ479" s="61">
        <f>SUM(AK479:AP479)</f>
        <v>72627506471.740005</v>
      </c>
      <c r="AK479" s="62">
        <v>1449702897.4200001</v>
      </c>
      <c r="AL479" s="62">
        <v>4656005745</v>
      </c>
      <c r="AM479" s="11"/>
      <c r="AN479" s="11"/>
      <c r="AO479" s="62">
        <v>4276714376</v>
      </c>
      <c r="AP479" s="62">
        <v>62245083453.32</v>
      </c>
      <c r="AQ479" s="61">
        <f>SUM(AR479:AS479)</f>
        <v>90271780874</v>
      </c>
      <c r="AR479" s="62">
        <v>90271780874</v>
      </c>
      <c r="AS479" s="11"/>
      <c r="AT479" s="61">
        <f>SUM(AU479)</f>
        <v>0</v>
      </c>
      <c r="AU479" s="11"/>
      <c r="AV479" s="60">
        <f>AW479+AZ479</f>
        <v>1956096953129.8621</v>
      </c>
      <c r="AW479" s="61">
        <f>SUM(AX479:AY479)</f>
        <v>1956096953129.8621</v>
      </c>
      <c r="AX479" s="62">
        <v>1956096953129.8621</v>
      </c>
      <c r="AY479" s="11"/>
      <c r="AZ479" s="61">
        <f>SUM(BA479)</f>
        <v>0</v>
      </c>
      <c r="BA479" s="11"/>
      <c r="BB479" s="63">
        <f>E479-(AI479+AV479)</f>
        <v>0</v>
      </c>
    </row>
    <row r="480" spans="1:54" ht="45" x14ac:dyDescent="0.25">
      <c r="A480" s="58" t="s">
        <v>978</v>
      </c>
      <c r="B480" s="58" t="s">
        <v>979</v>
      </c>
      <c r="C480" s="59" t="s">
        <v>1150</v>
      </c>
      <c r="D480" s="59" t="s">
        <v>1199</v>
      </c>
      <c r="E480" s="60">
        <f>F480+O480+R480+Z480+AB480+AG480</f>
        <v>1780912177520.8599</v>
      </c>
      <c r="F480" s="61">
        <f>SUM(G480:N480)</f>
        <v>42079627785.370003</v>
      </c>
      <c r="G480" s="62">
        <v>15369063539.240002</v>
      </c>
      <c r="H480" s="11"/>
      <c r="I480" s="62">
        <v>16274103158.460001</v>
      </c>
      <c r="J480" s="11"/>
      <c r="K480" s="11"/>
      <c r="L480" s="62">
        <v>51041666.670000002</v>
      </c>
      <c r="M480" s="62">
        <v>10385419421</v>
      </c>
      <c r="N480" s="11"/>
      <c r="O480" s="61">
        <f>SUM(P480:Q480)</f>
        <v>33457500320.380001</v>
      </c>
      <c r="P480" s="11"/>
      <c r="Q480" s="62">
        <v>33457500320.380001</v>
      </c>
      <c r="R480" s="61">
        <f>SUM(S480:Y480)</f>
        <v>1666700923633.1099</v>
      </c>
      <c r="S480" s="62">
        <v>606846810055</v>
      </c>
      <c r="T480" s="62">
        <v>336631063098.88</v>
      </c>
      <c r="U480" s="62">
        <v>600175878801.82996</v>
      </c>
      <c r="V480" s="62">
        <v>1071837239910.4</v>
      </c>
      <c r="W480" s="62">
        <v>193136937281</v>
      </c>
      <c r="X480" s="62">
        <v>12887690728</v>
      </c>
      <c r="Y480" s="62">
        <v>-1154814696242</v>
      </c>
      <c r="Z480" s="61">
        <f>SUM(AA480)</f>
        <v>0</v>
      </c>
      <c r="AA480" s="11"/>
      <c r="AB480" s="61">
        <f>SUM(AC480:AF480)</f>
        <v>38674125782</v>
      </c>
      <c r="AC480" s="62">
        <v>42925000</v>
      </c>
      <c r="AD480" s="11"/>
      <c r="AE480" s="62">
        <v>823857499</v>
      </c>
      <c r="AF480" s="62">
        <v>37807343283</v>
      </c>
      <c r="AG480" s="61">
        <f>SUM(AH480)</f>
        <v>0</v>
      </c>
      <c r="AH480" s="62"/>
      <c r="AI480" s="60">
        <f>AJ480+AQ480+AT480</f>
        <v>96115728930.299988</v>
      </c>
      <c r="AJ480" s="61">
        <f>SUM(AK480:AP480)</f>
        <v>96115728930.299988</v>
      </c>
      <c r="AK480" s="62">
        <v>1967447450.0999999</v>
      </c>
      <c r="AL480" s="11"/>
      <c r="AM480" s="11"/>
      <c r="AN480" s="11"/>
      <c r="AO480" s="62">
        <v>40741872401.199997</v>
      </c>
      <c r="AP480" s="62">
        <v>53406409079</v>
      </c>
      <c r="AQ480" s="61">
        <f>SUM(AR480:AS480)</f>
        <v>0</v>
      </c>
      <c r="AR480" s="11"/>
      <c r="AS480" s="11"/>
      <c r="AT480" s="61">
        <f>SUM(AU480)</f>
        <v>0</v>
      </c>
      <c r="AU480" s="11"/>
      <c r="AV480" s="60">
        <f>AW480+AZ480</f>
        <v>1684796448590.5601</v>
      </c>
      <c r="AW480" s="61">
        <f>SUM(AX480:AY480)</f>
        <v>1684796448590.5601</v>
      </c>
      <c r="AX480" s="62">
        <v>1684796448590.5601</v>
      </c>
      <c r="AY480" s="11"/>
      <c r="AZ480" s="61">
        <f>SUM(BA480)</f>
        <v>0</v>
      </c>
      <c r="BA480" s="11"/>
      <c r="BB480" s="63">
        <f>E480-(AI480+AV480)</f>
        <v>0</v>
      </c>
    </row>
    <row r="481" spans="1:54" ht="45" x14ac:dyDescent="0.25">
      <c r="A481" s="58" t="s">
        <v>980</v>
      </c>
      <c r="B481" s="58" t="s">
        <v>981</v>
      </c>
      <c r="C481" s="59" t="s">
        <v>1150</v>
      </c>
      <c r="D481" s="59" t="s">
        <v>1199</v>
      </c>
      <c r="E481" s="60">
        <f>F481+O481+R481+Z481+AB481+AG481</f>
        <v>1244548494981.9402</v>
      </c>
      <c r="F481" s="61">
        <f>SUM(G481:N481)</f>
        <v>84618263164.740005</v>
      </c>
      <c r="G481" s="62">
        <v>36881707380.730003</v>
      </c>
      <c r="H481" s="11"/>
      <c r="I481" s="62">
        <v>7468829182.2200012</v>
      </c>
      <c r="J481" s="11"/>
      <c r="K481" s="11"/>
      <c r="L481" s="62">
        <v>238908333.33000001</v>
      </c>
      <c r="M481" s="62">
        <v>40028818268.459999</v>
      </c>
      <c r="N481" s="11"/>
      <c r="O481" s="61">
        <f>SUM(P481:Q481)</f>
        <v>3500000000</v>
      </c>
      <c r="P481" s="11"/>
      <c r="Q481" s="62">
        <v>3500000000</v>
      </c>
      <c r="R481" s="61">
        <f>SUM(S481:Y481)</f>
        <v>1140629880712.3701</v>
      </c>
      <c r="S481" s="62">
        <v>154100477930</v>
      </c>
      <c r="T481" s="62">
        <v>312198119637.90002</v>
      </c>
      <c r="U481" s="62">
        <v>743265213329.55005</v>
      </c>
      <c r="V481" s="62">
        <v>827212315652.30005</v>
      </c>
      <c r="W481" s="62">
        <v>10598557748.23</v>
      </c>
      <c r="X481" s="62">
        <v>69464879850.490005</v>
      </c>
      <c r="Y481" s="62">
        <v>-976209683436.09998</v>
      </c>
      <c r="Z481" s="61">
        <f>SUM(AA481)</f>
        <v>0</v>
      </c>
      <c r="AA481" s="11"/>
      <c r="AB481" s="61">
        <f>SUM(AC481:AF481)</f>
        <v>15800351104.83</v>
      </c>
      <c r="AC481" s="11"/>
      <c r="AD481" s="11"/>
      <c r="AE481" s="62">
        <v>447093150</v>
      </c>
      <c r="AF481" s="62">
        <v>15353257954.83</v>
      </c>
      <c r="AG481" s="61">
        <f>SUM(AH481)</f>
        <v>0</v>
      </c>
      <c r="AH481" s="62"/>
      <c r="AI481" s="60">
        <f>AJ481+AQ481+AT481</f>
        <v>8199965702.4700003</v>
      </c>
      <c r="AJ481" s="61">
        <f>SUM(AK481:AP481)</f>
        <v>8199965702.4700003</v>
      </c>
      <c r="AK481" s="62">
        <v>4326451180.3000002</v>
      </c>
      <c r="AL481" s="11"/>
      <c r="AM481" s="11"/>
      <c r="AN481" s="11"/>
      <c r="AO481" s="62">
        <v>2277109545.8800001</v>
      </c>
      <c r="AP481" s="62">
        <v>1596404976.29</v>
      </c>
      <c r="AQ481" s="61">
        <f>SUM(AR481:AS481)</f>
        <v>0</v>
      </c>
      <c r="AR481" s="11"/>
      <c r="AS481" s="11"/>
      <c r="AT481" s="61">
        <f>SUM(AU481)</f>
        <v>0</v>
      </c>
      <c r="AU481" s="11"/>
      <c r="AV481" s="60">
        <f>AW481+AZ481</f>
        <v>1236348529279.5</v>
      </c>
      <c r="AW481" s="61">
        <f>SUM(AX481:AY481)</f>
        <v>1236348529279.5</v>
      </c>
      <c r="AX481" s="62">
        <v>1236348529279.5</v>
      </c>
      <c r="AY481" s="11"/>
      <c r="AZ481" s="61">
        <f>SUM(BA481)</f>
        <v>0</v>
      </c>
      <c r="BA481" s="11"/>
      <c r="BB481" s="63">
        <f>E481-(AI481+AV481)</f>
        <v>-2.978515625E-2</v>
      </c>
    </row>
    <row r="482" spans="1:54" ht="60" x14ac:dyDescent="0.25">
      <c r="A482" s="58" t="s">
        <v>982</v>
      </c>
      <c r="B482" s="58" t="s">
        <v>983</v>
      </c>
      <c r="C482" s="59" t="s">
        <v>1150</v>
      </c>
      <c r="D482" s="59" t="s">
        <v>1199</v>
      </c>
      <c r="E482" s="60">
        <f>F482+O482+R482+Z482+AB482+AG482</f>
        <v>1753928943770</v>
      </c>
      <c r="F482" s="61">
        <f>SUM(G482:N482)</f>
        <v>130862157936</v>
      </c>
      <c r="G482" s="62">
        <v>103066901270</v>
      </c>
      <c r="H482" s="62">
        <v>5000000000</v>
      </c>
      <c r="I482" s="62">
        <v>10287915318</v>
      </c>
      <c r="J482" s="11"/>
      <c r="K482" s="11"/>
      <c r="L482" s="11"/>
      <c r="M482" s="62">
        <v>12507341348</v>
      </c>
      <c r="N482" s="11"/>
      <c r="O482" s="61">
        <f>SUM(P482:Q482)</f>
        <v>22647355496</v>
      </c>
      <c r="P482" s="11"/>
      <c r="Q482" s="62">
        <v>22647355496</v>
      </c>
      <c r="R482" s="61">
        <f>SUM(S482:Y482)</f>
        <v>1587457189340</v>
      </c>
      <c r="S482" s="62">
        <v>185135396722</v>
      </c>
      <c r="T482" s="62">
        <v>340117212912</v>
      </c>
      <c r="U482" s="62">
        <v>625564859277</v>
      </c>
      <c r="V482" s="62">
        <v>1139036199680</v>
      </c>
      <c r="W482" s="62">
        <v>6575069037</v>
      </c>
      <c r="X482" s="62">
        <v>97616479</v>
      </c>
      <c r="Y482" s="62">
        <v>-709069164767</v>
      </c>
      <c r="Z482" s="61">
        <f>SUM(AA482)</f>
        <v>0</v>
      </c>
      <c r="AA482" s="11"/>
      <c r="AB482" s="61">
        <f>SUM(AC482:AF482)</f>
        <v>12962240998</v>
      </c>
      <c r="AC482" s="11"/>
      <c r="AD482" s="11"/>
      <c r="AE482" s="62">
        <v>796442050</v>
      </c>
      <c r="AF482" s="62">
        <v>12165798948</v>
      </c>
      <c r="AG482" s="61">
        <f>SUM(AH482)</f>
        <v>0</v>
      </c>
      <c r="AH482" s="62"/>
      <c r="AI482" s="60">
        <f>AJ482+AQ482+AT482</f>
        <v>5067056864</v>
      </c>
      <c r="AJ482" s="61">
        <f>SUM(AK482:AP482)</f>
        <v>5067056864</v>
      </c>
      <c r="AK482" s="62">
        <v>144400363</v>
      </c>
      <c r="AL482" s="11"/>
      <c r="AM482" s="11"/>
      <c r="AN482" s="62">
        <v>128494663</v>
      </c>
      <c r="AO482" s="62">
        <v>4637593352</v>
      </c>
      <c r="AP482" s="62">
        <v>156568486</v>
      </c>
      <c r="AQ482" s="61">
        <f>SUM(AR482:AS482)</f>
        <v>0</v>
      </c>
      <c r="AR482" s="11"/>
      <c r="AS482" s="11"/>
      <c r="AT482" s="61">
        <f>SUM(AU482)</f>
        <v>0</v>
      </c>
      <c r="AU482" s="11"/>
      <c r="AV482" s="60">
        <f>AW482+AZ482</f>
        <v>1748861886906</v>
      </c>
      <c r="AW482" s="61">
        <f>SUM(AX482:AY482)</f>
        <v>1748861886906</v>
      </c>
      <c r="AX482" s="62">
        <v>1748861886906</v>
      </c>
      <c r="AY482" s="11"/>
      <c r="AZ482" s="61">
        <f>SUM(BA482)</f>
        <v>0</v>
      </c>
      <c r="BA482" s="11"/>
      <c r="BB482" s="63">
        <f>E482-(AI482+AV482)</f>
        <v>0</v>
      </c>
    </row>
    <row r="483" spans="1:54" ht="45" x14ac:dyDescent="0.25">
      <c r="A483" s="58" t="s">
        <v>984</v>
      </c>
      <c r="B483" s="58" t="s">
        <v>985</v>
      </c>
      <c r="C483" s="59" t="s">
        <v>1152</v>
      </c>
      <c r="D483" s="59" t="s">
        <v>1199</v>
      </c>
      <c r="E483" s="60">
        <f>F483+O483+R483+Z483+AB483+AG483</f>
        <v>1471665861706.29</v>
      </c>
      <c r="F483" s="61">
        <f>SUM(G483:N483)</f>
        <v>23582209766.610001</v>
      </c>
      <c r="G483" s="62">
        <v>5443693871.9700003</v>
      </c>
      <c r="H483" s="11"/>
      <c r="I483" s="62">
        <v>10717600835.68</v>
      </c>
      <c r="J483" s="11"/>
      <c r="K483" s="11"/>
      <c r="L483" s="62">
        <v>15000000</v>
      </c>
      <c r="M483" s="62">
        <v>7405915058.96</v>
      </c>
      <c r="N483" s="11"/>
      <c r="O483" s="61">
        <f>SUM(P483:Q483)</f>
        <v>2915229233.77</v>
      </c>
      <c r="P483" s="62">
        <v>2915229233.77</v>
      </c>
      <c r="Q483" s="11"/>
      <c r="R483" s="61">
        <f>SUM(S483:Y483)</f>
        <v>1441915366753.9102</v>
      </c>
      <c r="S483" s="62">
        <v>124557612868.10001</v>
      </c>
      <c r="T483" s="62">
        <v>356419165776.21002</v>
      </c>
      <c r="U483" s="62">
        <v>604106092611.29004</v>
      </c>
      <c r="V483" s="62">
        <v>674419251238.25</v>
      </c>
      <c r="W483" s="62">
        <v>19707741834</v>
      </c>
      <c r="X483" s="62">
        <v>125206735643.75999</v>
      </c>
      <c r="Y483" s="62">
        <v>-462501233217.70001</v>
      </c>
      <c r="Z483" s="61">
        <f>SUM(AA483)</f>
        <v>0</v>
      </c>
      <c r="AA483" s="11"/>
      <c r="AB483" s="61">
        <f>SUM(AC483:AF483)</f>
        <v>3253055952</v>
      </c>
      <c r="AC483" s="11"/>
      <c r="AD483" s="11"/>
      <c r="AE483" s="11"/>
      <c r="AF483" s="62">
        <v>3253055952</v>
      </c>
      <c r="AG483" s="61">
        <f>SUM(AH483)</f>
        <v>0</v>
      </c>
      <c r="AH483" s="62"/>
      <c r="AI483" s="60">
        <f>AJ483+AQ483+AT483</f>
        <v>180979841362.83002</v>
      </c>
      <c r="AJ483" s="61">
        <f>SUM(AK483:AP483)</f>
        <v>41518328762.830002</v>
      </c>
      <c r="AK483" s="62">
        <v>1814991275.6300001</v>
      </c>
      <c r="AL483" s="11"/>
      <c r="AM483" s="11"/>
      <c r="AN483" s="11"/>
      <c r="AO483" s="62">
        <v>18868849966</v>
      </c>
      <c r="AP483" s="62">
        <v>20834487521.200001</v>
      </c>
      <c r="AQ483" s="61">
        <f>SUM(AR483:AS483)</f>
        <v>139461512600</v>
      </c>
      <c r="AR483" s="11"/>
      <c r="AS483" s="62">
        <v>139461512600</v>
      </c>
      <c r="AT483" s="61">
        <f>SUM(AU483)</f>
        <v>0</v>
      </c>
      <c r="AU483" s="62"/>
      <c r="AV483" s="60">
        <f>AW483+AZ483</f>
        <v>1290686020343.46</v>
      </c>
      <c r="AW483" s="61">
        <f>SUM(AX483:AY483)</f>
        <v>1290686020343.46</v>
      </c>
      <c r="AX483" s="62">
        <v>1290686020343.46</v>
      </c>
      <c r="AY483" s="11"/>
      <c r="AZ483" s="61">
        <f>SUM(BA483)</f>
        <v>0</v>
      </c>
      <c r="BA483" s="11"/>
      <c r="BB483" s="63">
        <f>E483-(AI483+AV483)</f>
        <v>0</v>
      </c>
    </row>
    <row r="484" spans="1:54" ht="45" x14ac:dyDescent="0.25">
      <c r="A484" s="58" t="s">
        <v>986</v>
      </c>
      <c r="B484" s="58" t="s">
        <v>987</v>
      </c>
      <c r="C484" s="59" t="s">
        <v>1152</v>
      </c>
      <c r="D484" s="59" t="s">
        <v>1200</v>
      </c>
      <c r="E484" s="60">
        <f>F484+O484+R484+Z484+AB484+AG484</f>
        <v>1389628548163.47</v>
      </c>
      <c r="F484" s="61">
        <f>SUM(G484:N484)</f>
        <v>42343353201.639999</v>
      </c>
      <c r="G484" s="62">
        <v>6726154133.46</v>
      </c>
      <c r="H484" s="11"/>
      <c r="I484" s="62">
        <v>32467160287.18</v>
      </c>
      <c r="J484" s="11"/>
      <c r="K484" s="11"/>
      <c r="L484" s="62">
        <v>877800000</v>
      </c>
      <c r="M484" s="62">
        <v>2272238781</v>
      </c>
      <c r="N484" s="11"/>
      <c r="O484" s="61">
        <f>SUM(P484:Q484)</f>
        <v>3664971691</v>
      </c>
      <c r="P484" s="11"/>
      <c r="Q484" s="62">
        <v>3664971691</v>
      </c>
      <c r="R484" s="61">
        <f>SUM(S484:Y484)</f>
        <v>1244311568451.1301</v>
      </c>
      <c r="S484" s="62">
        <v>104769832092.86</v>
      </c>
      <c r="T484" s="62">
        <v>208498276492.29999</v>
      </c>
      <c r="U484" s="62">
        <v>348525568959.62</v>
      </c>
      <c r="V484" s="62">
        <v>661157402771.06006</v>
      </c>
      <c r="W484" s="62">
        <v>6093883402.1300001</v>
      </c>
      <c r="X484" s="62">
        <v>223627566028.57001</v>
      </c>
      <c r="Y484" s="62">
        <v>-308360961295.40997</v>
      </c>
      <c r="Z484" s="61">
        <f>SUM(AA484)</f>
        <v>0</v>
      </c>
      <c r="AA484" s="11"/>
      <c r="AB484" s="61">
        <f>SUM(AC484:AF484)</f>
        <v>99308654819.699997</v>
      </c>
      <c r="AC484" s="11"/>
      <c r="AD484" s="11"/>
      <c r="AE484" s="11"/>
      <c r="AF484" s="62">
        <v>99308654819.699997</v>
      </c>
      <c r="AG484" s="61">
        <f>SUM(AH484)</f>
        <v>0</v>
      </c>
      <c r="AH484" s="62"/>
      <c r="AI484" s="60">
        <f>AJ484+AQ484+AT484</f>
        <v>19616631212.73</v>
      </c>
      <c r="AJ484" s="61">
        <f>SUM(AK484:AP484)</f>
        <v>19616631212.73</v>
      </c>
      <c r="AK484" s="62">
        <v>4714730268.6400003</v>
      </c>
      <c r="AL484" s="11"/>
      <c r="AM484" s="11"/>
      <c r="AN484" s="11"/>
      <c r="AO484" s="11"/>
      <c r="AP484" s="62">
        <v>14901900944.09</v>
      </c>
      <c r="AQ484" s="61">
        <f>SUM(AR484:AS484)</f>
        <v>0</v>
      </c>
      <c r="AR484" s="11"/>
      <c r="AS484" s="11"/>
      <c r="AT484" s="61">
        <f>SUM(AU484)</f>
        <v>0</v>
      </c>
      <c r="AU484" s="11"/>
      <c r="AV484" s="60">
        <f>AW484+AZ484</f>
        <v>1370011916950.7</v>
      </c>
      <c r="AW484" s="61">
        <f>SUM(AX484:AY484)</f>
        <v>1370011916950.7</v>
      </c>
      <c r="AX484" s="62">
        <v>1370011916950.7</v>
      </c>
      <c r="AY484" s="11"/>
      <c r="AZ484" s="61">
        <f>SUM(BA484)</f>
        <v>0</v>
      </c>
      <c r="BA484" s="11"/>
      <c r="BB484" s="63">
        <f>E484-(AI484+AV484)</f>
        <v>4.00390625E-2</v>
      </c>
    </row>
    <row r="485" spans="1:54" ht="30" x14ac:dyDescent="0.25">
      <c r="A485" s="58" t="s">
        <v>988</v>
      </c>
      <c r="B485" s="58" t="s">
        <v>1186</v>
      </c>
      <c r="C485" s="59" t="s">
        <v>1152</v>
      </c>
      <c r="D485" s="59" t="s">
        <v>1200</v>
      </c>
      <c r="E485" s="60">
        <f>F485+O485+R485+Z485+AB485+AG485</f>
        <v>18379257656000.156</v>
      </c>
      <c r="F485" s="61">
        <f>SUM(G485:N485)</f>
        <v>880916525625.4928</v>
      </c>
      <c r="G485" s="62">
        <v>681415905380.42285</v>
      </c>
      <c r="H485" s="11"/>
      <c r="I485" s="62">
        <v>59724220725.169983</v>
      </c>
      <c r="J485" s="11"/>
      <c r="K485" s="11"/>
      <c r="L485" s="11"/>
      <c r="M485" s="62">
        <v>139776399519.89999</v>
      </c>
      <c r="N485" s="11"/>
      <c r="O485" s="61">
        <f>SUM(P485:Q485)</f>
        <v>1958445882809.8301</v>
      </c>
      <c r="P485" s="11"/>
      <c r="Q485" s="62">
        <v>1958445882809.8301</v>
      </c>
      <c r="R485" s="61">
        <f>SUM(S485:Y485)</f>
        <v>15280800855629.813</v>
      </c>
      <c r="S485" s="62">
        <v>9075763980721.8789</v>
      </c>
      <c r="T485" s="62">
        <v>2934520011943.8145</v>
      </c>
      <c r="U485" s="62">
        <v>3611597483770.9307</v>
      </c>
      <c r="V485" s="62">
        <v>6825973471125.1104</v>
      </c>
      <c r="W485" s="62">
        <v>263768700863.20001</v>
      </c>
      <c r="X485" s="62">
        <v>510016153205.25</v>
      </c>
      <c r="Y485" s="62">
        <v>-7940838946000.3701</v>
      </c>
      <c r="Z485" s="61">
        <f>SUM(AA485)</f>
        <v>0</v>
      </c>
      <c r="AA485" s="11"/>
      <c r="AB485" s="61">
        <f>SUM(AC485:AF485)</f>
        <v>259094391935.01981</v>
      </c>
      <c r="AC485" s="62">
        <v>319345238.44</v>
      </c>
      <c r="AD485" s="11"/>
      <c r="AE485" s="62">
        <v>10062558499.93998</v>
      </c>
      <c r="AF485" s="62">
        <v>248712488196.63983</v>
      </c>
      <c r="AG485" s="61">
        <f>SUM(AH485)</f>
        <v>0</v>
      </c>
      <c r="AH485" s="62"/>
      <c r="AI485" s="60">
        <f>AJ485+AQ485+AT485</f>
        <v>2008280875330.8301</v>
      </c>
      <c r="AJ485" s="61">
        <f>SUM(AK485:AP485)</f>
        <v>1177294543640.8301</v>
      </c>
      <c r="AK485" s="11"/>
      <c r="AL485" s="11"/>
      <c r="AM485" s="11"/>
      <c r="AN485" s="62">
        <v>325393734.82999998</v>
      </c>
      <c r="AO485" s="62">
        <v>1176523537452</v>
      </c>
      <c r="AP485" s="62">
        <v>445612454</v>
      </c>
      <c r="AQ485" s="61">
        <f>SUM(AR485:AS485)</f>
        <v>830986331690</v>
      </c>
      <c r="AR485" s="62">
        <v>830986331690</v>
      </c>
      <c r="AS485" s="11"/>
      <c r="AT485" s="61">
        <f>SUM(AU485)</f>
        <v>0</v>
      </c>
      <c r="AU485" s="11"/>
      <c r="AV485" s="60">
        <f>AW485+AZ485</f>
        <v>0</v>
      </c>
      <c r="AW485" s="61">
        <f>SUM(AX485:AY485)</f>
        <v>0</v>
      </c>
      <c r="AX485" s="11"/>
      <c r="AY485" s="11"/>
      <c r="AZ485" s="61">
        <f>SUM(BA485)</f>
        <v>0</v>
      </c>
      <c r="BA485" s="11"/>
      <c r="BB485" s="63">
        <f>E485-(AI485+AV485)</f>
        <v>16370976780669.326</v>
      </c>
    </row>
    <row r="486" spans="1:54" ht="30" x14ac:dyDescent="0.25">
      <c r="A486" s="58" t="s">
        <v>989</v>
      </c>
      <c r="B486" s="58" t="s">
        <v>990</v>
      </c>
      <c r="C486" s="59" t="s">
        <v>1152</v>
      </c>
      <c r="D486" s="59" t="s">
        <v>1199</v>
      </c>
      <c r="E486" s="60">
        <f>F486+O486+R486+Z486+AB486+AG486</f>
        <v>4542697397682.4883</v>
      </c>
      <c r="F486" s="61">
        <f>SUM(G486:N486)</f>
        <v>483343612665.28998</v>
      </c>
      <c r="G486" s="62">
        <v>296838844123.04999</v>
      </c>
      <c r="H486" s="11"/>
      <c r="I486" s="62">
        <v>107539595371.56</v>
      </c>
      <c r="J486" s="11"/>
      <c r="K486" s="11"/>
      <c r="L486" s="62">
        <v>269930352.13</v>
      </c>
      <c r="M486" s="62">
        <v>78695242818.550003</v>
      </c>
      <c r="N486" s="11"/>
      <c r="O486" s="61">
        <f>SUM(P486:Q486)</f>
        <v>137052851697.51811</v>
      </c>
      <c r="P486" s="11"/>
      <c r="Q486" s="62">
        <v>137052851697.51811</v>
      </c>
      <c r="R486" s="61">
        <f>SUM(S486:Y486)</f>
        <v>3858964838579.3306</v>
      </c>
      <c r="S486" s="62">
        <v>542263171131.34003</v>
      </c>
      <c r="T486" s="62">
        <v>671157292826.66003</v>
      </c>
      <c r="U486" s="62">
        <v>1358809940046.1003</v>
      </c>
      <c r="V486" s="62">
        <v>5197306033425.1104</v>
      </c>
      <c r="W486" s="62">
        <v>189799324287.67001</v>
      </c>
      <c r="X486" s="62">
        <v>25977181061</v>
      </c>
      <c r="Y486" s="62">
        <v>-4126348104198.5503</v>
      </c>
      <c r="Z486" s="61">
        <f>SUM(AA486)</f>
        <v>0</v>
      </c>
      <c r="AA486" s="11"/>
      <c r="AB486" s="61">
        <f>SUM(AC486:AF486)</f>
        <v>63336094740.349991</v>
      </c>
      <c r="AC486" s="11"/>
      <c r="AD486" s="62">
        <v>6190946000</v>
      </c>
      <c r="AE486" s="62">
        <v>1198869000</v>
      </c>
      <c r="AF486" s="62">
        <v>55946279740.349991</v>
      </c>
      <c r="AG486" s="61">
        <f>SUM(AH486)</f>
        <v>0</v>
      </c>
      <c r="AH486" s="62"/>
      <c r="AI486" s="60">
        <f>AJ486+AQ486+AT486</f>
        <v>23323757087.673332</v>
      </c>
      <c r="AJ486" s="61">
        <f>SUM(AK486:AP486)</f>
        <v>23323757087.673332</v>
      </c>
      <c r="AK486" s="11"/>
      <c r="AL486" s="11"/>
      <c r="AM486" s="11"/>
      <c r="AN486" s="62">
        <v>861451175.67333317</v>
      </c>
      <c r="AO486" s="62">
        <v>22462305912</v>
      </c>
      <c r="AP486" s="11"/>
      <c r="AQ486" s="61">
        <f>SUM(AR486:AS486)</f>
        <v>0</v>
      </c>
      <c r="AR486" s="11"/>
      <c r="AS486" s="11"/>
      <c r="AT486" s="61">
        <f>SUM(AU486)</f>
        <v>0</v>
      </c>
      <c r="AU486" s="11"/>
      <c r="AV486" s="60">
        <f>AW486+AZ486</f>
        <v>4519373640594.8203</v>
      </c>
      <c r="AW486" s="61">
        <f>SUM(AX486:AY486)</f>
        <v>4519373640594.8203</v>
      </c>
      <c r="AX486" s="62">
        <v>4519373640594.8203</v>
      </c>
      <c r="AY486" s="11"/>
      <c r="AZ486" s="61">
        <f>SUM(BA486)</f>
        <v>0</v>
      </c>
      <c r="BA486" s="11"/>
      <c r="BB486" s="63">
        <f>E486-(AI486+AV486)</f>
        <v>0</v>
      </c>
    </row>
    <row r="487" spans="1:54" ht="45" x14ac:dyDescent="0.25">
      <c r="A487" s="58" t="s">
        <v>991</v>
      </c>
      <c r="B487" s="58" t="s">
        <v>992</v>
      </c>
      <c r="C487" s="59" t="s">
        <v>1152</v>
      </c>
      <c r="D487" s="59" t="s">
        <v>1199</v>
      </c>
      <c r="E487" s="60">
        <f>F487+O487+R487+Z487+AB487+AG487</f>
        <v>708213277675.55994</v>
      </c>
      <c r="F487" s="61">
        <f>SUM(G487:N487)</f>
        <v>143093243582.04999</v>
      </c>
      <c r="G487" s="62">
        <v>64297559288.529999</v>
      </c>
      <c r="H487" s="11"/>
      <c r="I487" s="62">
        <v>64661282347.099998</v>
      </c>
      <c r="J487" s="11"/>
      <c r="K487" s="11"/>
      <c r="L487" s="62">
        <v>7583333.3399999999</v>
      </c>
      <c r="M487" s="62">
        <v>14126818613.080002</v>
      </c>
      <c r="N487" s="11"/>
      <c r="O487" s="61">
        <f>SUM(P487:Q487)</f>
        <v>8923142776.0299988</v>
      </c>
      <c r="P487" s="62">
        <v>700000000</v>
      </c>
      <c r="Q487" s="62">
        <v>8223142776.0299997</v>
      </c>
      <c r="R487" s="61">
        <f>SUM(S487:Y487)</f>
        <v>552788460976.25</v>
      </c>
      <c r="S487" s="62">
        <v>8213174995.3599997</v>
      </c>
      <c r="T487" s="62">
        <v>114891200556.13</v>
      </c>
      <c r="U487" s="62">
        <v>122433758316.28999</v>
      </c>
      <c r="V487" s="62">
        <v>46294858914.809998</v>
      </c>
      <c r="W487" s="62">
        <v>15100816651</v>
      </c>
      <c r="X487" s="62">
        <v>13264064005</v>
      </c>
      <c r="Y487" s="62">
        <v>232590587537.65997</v>
      </c>
      <c r="Z487" s="61">
        <f>SUM(AA487)</f>
        <v>0</v>
      </c>
      <c r="AA487" s="11"/>
      <c r="AB487" s="61">
        <f>SUM(AC487:AF487)</f>
        <v>3408430341.23</v>
      </c>
      <c r="AC487" s="11"/>
      <c r="AD487" s="62">
        <v>1544842947.8800001</v>
      </c>
      <c r="AE487" s="62">
        <v>1531822325</v>
      </c>
      <c r="AF487" s="62">
        <v>331765068.35000002</v>
      </c>
      <c r="AG487" s="61">
        <f>SUM(AH487)</f>
        <v>0</v>
      </c>
      <c r="AH487" s="62"/>
      <c r="AI487" s="60">
        <f>AJ487+AQ487+AT487</f>
        <v>28295300808</v>
      </c>
      <c r="AJ487" s="61">
        <f>SUM(AK487:AP487)</f>
        <v>28295300808</v>
      </c>
      <c r="AK487" s="62">
        <v>970123</v>
      </c>
      <c r="AL487" s="11"/>
      <c r="AM487" s="11"/>
      <c r="AN487" s="62">
        <v>29945253</v>
      </c>
      <c r="AO487" s="62">
        <v>28256790621</v>
      </c>
      <c r="AP487" s="62">
        <v>7594811</v>
      </c>
      <c r="AQ487" s="61">
        <f>SUM(AR487:AS487)</f>
        <v>0</v>
      </c>
      <c r="AR487" s="11"/>
      <c r="AS487" s="11"/>
      <c r="AT487" s="61">
        <f>SUM(AU487)</f>
        <v>0</v>
      </c>
      <c r="AU487" s="11"/>
      <c r="AV487" s="60">
        <f>AW487+AZ487</f>
        <v>75571099905.770004</v>
      </c>
      <c r="AW487" s="61">
        <f>SUM(AX487:AY487)</f>
        <v>75571099905.770004</v>
      </c>
      <c r="AX487" s="62">
        <v>35557331800.860001</v>
      </c>
      <c r="AY487" s="62">
        <v>40013768104.910004</v>
      </c>
      <c r="AZ487" s="61">
        <f>SUM(BA487)</f>
        <v>0</v>
      </c>
      <c r="BA487" s="62"/>
      <c r="BB487" s="63">
        <f>E487-(AI487+AV487)</f>
        <v>604346876961.78992</v>
      </c>
    </row>
    <row r="488" spans="1:54" ht="30" x14ac:dyDescent="0.25">
      <c r="A488" s="58" t="s">
        <v>993</v>
      </c>
      <c r="B488" s="58" t="s">
        <v>994</v>
      </c>
      <c r="C488" s="59" t="s">
        <v>1152</v>
      </c>
      <c r="D488" s="59" t="s">
        <v>1199</v>
      </c>
      <c r="E488" s="60">
        <f>F488+O488+R488+Z488+AB488+AG488</f>
        <v>3854857670818.1187</v>
      </c>
      <c r="F488" s="61">
        <f>SUM(G488:N488)</f>
        <v>302796923875.27002</v>
      </c>
      <c r="G488" s="62">
        <v>53994946473</v>
      </c>
      <c r="H488" s="11"/>
      <c r="I488" s="62">
        <v>187107567547.79999</v>
      </c>
      <c r="J488" s="11"/>
      <c r="K488" s="11"/>
      <c r="L488" s="62">
        <v>128324944.00999999</v>
      </c>
      <c r="M488" s="62">
        <v>61566084910.459999</v>
      </c>
      <c r="N488" s="11"/>
      <c r="O488" s="61">
        <f>SUM(P488:Q488)</f>
        <v>202638198445.27002</v>
      </c>
      <c r="P488" s="11"/>
      <c r="Q488" s="62">
        <v>202638198445.27002</v>
      </c>
      <c r="R488" s="61">
        <f>SUM(S488:Y488)</f>
        <v>3212669725694.2285</v>
      </c>
      <c r="S488" s="62">
        <v>589261387977.47998</v>
      </c>
      <c r="T488" s="62">
        <v>1037667588716.2598</v>
      </c>
      <c r="U488" s="62">
        <v>1540472957485.28</v>
      </c>
      <c r="V488" s="62">
        <v>2364667862011.1401</v>
      </c>
      <c r="W488" s="62">
        <v>34165868123.099998</v>
      </c>
      <c r="X488" s="62">
        <v>88252204304</v>
      </c>
      <c r="Y488" s="62">
        <v>-2441818142923.0313</v>
      </c>
      <c r="Z488" s="61">
        <f>SUM(AA488)</f>
        <v>0</v>
      </c>
      <c r="AA488" s="11"/>
      <c r="AB488" s="61">
        <f>SUM(AC488:AF488)</f>
        <v>136752822803.35001</v>
      </c>
      <c r="AC488" s="11"/>
      <c r="AD488" s="62">
        <v>6817240634</v>
      </c>
      <c r="AE488" s="62">
        <v>1047288518.75</v>
      </c>
      <c r="AF488" s="62">
        <v>128888293650.60001</v>
      </c>
      <c r="AG488" s="61">
        <f>SUM(AH488)</f>
        <v>0</v>
      </c>
      <c r="AH488" s="62"/>
      <c r="AI488" s="60">
        <f>AJ488+AQ488+AT488</f>
        <v>61832257290.179993</v>
      </c>
      <c r="AJ488" s="61">
        <f>SUM(AK488:AP488)</f>
        <v>61832257290.179993</v>
      </c>
      <c r="AK488" s="11"/>
      <c r="AL488" s="11"/>
      <c r="AM488" s="11"/>
      <c r="AN488" s="62">
        <v>1325984932.71</v>
      </c>
      <c r="AO488" s="62">
        <v>28439496688.669998</v>
      </c>
      <c r="AP488" s="62">
        <v>32066775668.799999</v>
      </c>
      <c r="AQ488" s="61">
        <f>SUM(AR488:AS488)</f>
        <v>0</v>
      </c>
      <c r="AR488" s="11"/>
      <c r="AS488" s="11"/>
      <c r="AT488" s="61">
        <f>SUM(AU488)</f>
        <v>0</v>
      </c>
      <c r="AU488" s="11"/>
      <c r="AV488" s="60">
        <f>AW488+AZ488</f>
        <v>0</v>
      </c>
      <c r="AW488" s="61">
        <f>SUM(AX488:AY488)</f>
        <v>0</v>
      </c>
      <c r="AX488" s="11"/>
      <c r="AY488" s="11"/>
      <c r="AZ488" s="61">
        <f>SUM(BA488)</f>
        <v>0</v>
      </c>
      <c r="BA488" s="11"/>
      <c r="BB488" s="63">
        <f>E488-(AI488+AV488)</f>
        <v>3793025413527.9385</v>
      </c>
    </row>
    <row r="489" spans="1:54" ht="45" x14ac:dyDescent="0.25">
      <c r="A489" s="58" t="s">
        <v>995</v>
      </c>
      <c r="B489" s="58" t="s">
        <v>996</v>
      </c>
      <c r="C489" s="59" t="s">
        <v>1152</v>
      </c>
      <c r="D489" s="59" t="s">
        <v>1199</v>
      </c>
      <c r="E489" s="60">
        <f>F489+O489+R489+Z489+AB489+AG489</f>
        <v>17002402776044.549</v>
      </c>
      <c r="F489" s="61">
        <f>SUM(G489:N489)</f>
        <v>1154709485204.45</v>
      </c>
      <c r="G489" s="62">
        <v>563576894619.15991</v>
      </c>
      <c r="H489" s="11"/>
      <c r="I489" s="62">
        <v>403371003127.18005</v>
      </c>
      <c r="J489" s="11"/>
      <c r="K489" s="11"/>
      <c r="L489" s="62">
        <v>44290212.189999998</v>
      </c>
      <c r="M489" s="62">
        <v>187717297245.92001</v>
      </c>
      <c r="N489" s="11"/>
      <c r="O489" s="61">
        <f>SUM(P489:Q489)</f>
        <v>1075505117359.6</v>
      </c>
      <c r="P489" s="62">
        <v>48707031554</v>
      </c>
      <c r="Q489" s="62">
        <v>1026798085805.6</v>
      </c>
      <c r="R489" s="61">
        <f>SUM(S489:Y489)</f>
        <v>14710449155644.328</v>
      </c>
      <c r="S489" s="62">
        <v>7859447998418</v>
      </c>
      <c r="T489" s="62">
        <v>1900778880283.1001</v>
      </c>
      <c r="U489" s="62">
        <v>4646736675138</v>
      </c>
      <c r="V489" s="62">
        <v>6802248168553.2998</v>
      </c>
      <c r="W489" s="62">
        <v>73929801578.729996</v>
      </c>
      <c r="X489" s="62">
        <v>14891220719</v>
      </c>
      <c r="Y489" s="62">
        <v>-6587583589045.7998</v>
      </c>
      <c r="Z489" s="61">
        <f>SUM(AA489)</f>
        <v>0</v>
      </c>
      <c r="AA489" s="11"/>
      <c r="AB489" s="61">
        <f>SUM(AC489:AF489)</f>
        <v>61739017836.169998</v>
      </c>
      <c r="AC489" s="11"/>
      <c r="AD489" s="11"/>
      <c r="AE489" s="62">
        <v>34927083.329999998</v>
      </c>
      <c r="AF489" s="62">
        <v>61704090752.839996</v>
      </c>
      <c r="AG489" s="61">
        <f>SUM(AH489)</f>
        <v>0</v>
      </c>
      <c r="AH489" s="62"/>
      <c r="AI489" s="60">
        <f>AJ489+AQ489+AT489</f>
        <v>28263840028.290005</v>
      </c>
      <c r="AJ489" s="61">
        <f>SUM(AK489:AP489)</f>
        <v>28102517777.960003</v>
      </c>
      <c r="AK489" s="11"/>
      <c r="AL489" s="11"/>
      <c r="AM489" s="11"/>
      <c r="AN489" s="62">
        <v>7408557950.2600002</v>
      </c>
      <c r="AO489" s="62">
        <v>10672291434</v>
      </c>
      <c r="AP489" s="62">
        <v>10021668393.700001</v>
      </c>
      <c r="AQ489" s="61">
        <f>SUM(AR489:AS489)</f>
        <v>161322250.33000001</v>
      </c>
      <c r="AR489" s="11"/>
      <c r="AS489" s="62">
        <v>161322250.33000001</v>
      </c>
      <c r="AT489" s="61">
        <f>SUM(AU489)</f>
        <v>0</v>
      </c>
      <c r="AU489" s="62"/>
      <c r="AV489" s="60">
        <f>AW489+AZ489</f>
        <v>16974138936016</v>
      </c>
      <c r="AW489" s="61">
        <f>SUM(AX489:AY489)</f>
        <v>16974138936016</v>
      </c>
      <c r="AX489" s="62">
        <v>16974138936016</v>
      </c>
      <c r="AY489" s="11"/>
      <c r="AZ489" s="61">
        <f>SUM(BA489)</f>
        <v>0</v>
      </c>
      <c r="BA489" s="11"/>
      <c r="BB489" s="63">
        <f>E489-(AI489+AV489)</f>
        <v>0.259765625</v>
      </c>
    </row>
    <row r="490" spans="1:54" ht="30" x14ac:dyDescent="0.25">
      <c r="A490" s="58" t="s">
        <v>997</v>
      </c>
      <c r="B490" s="58" t="s">
        <v>998</v>
      </c>
      <c r="C490" s="59" t="s">
        <v>1150</v>
      </c>
      <c r="D490" s="59" t="s">
        <v>1199</v>
      </c>
      <c r="E490" s="60">
        <f>F490+O490+R490+Z490+AB490+AG490</f>
        <v>5033721428189.7402</v>
      </c>
      <c r="F490" s="61">
        <f>SUM(G490:N490)</f>
        <v>555124414218.42993</v>
      </c>
      <c r="G490" s="62">
        <v>340231719978</v>
      </c>
      <c r="H490" s="11"/>
      <c r="I490" s="62">
        <v>193088338197.42999</v>
      </c>
      <c r="J490" s="11"/>
      <c r="K490" s="11"/>
      <c r="L490" s="62">
        <v>1878759117</v>
      </c>
      <c r="M490" s="62">
        <v>19925596926</v>
      </c>
      <c r="N490" s="11"/>
      <c r="O490" s="61">
        <f>SUM(P490:Q490)</f>
        <v>1427016472324.3101</v>
      </c>
      <c r="P490" s="62">
        <v>4444369137</v>
      </c>
      <c r="Q490" s="62">
        <v>1422572103187.3101</v>
      </c>
      <c r="R490" s="61">
        <f>SUM(S490:Y490)</f>
        <v>3002947563785</v>
      </c>
      <c r="S490" s="62">
        <v>820045003291</v>
      </c>
      <c r="T490" s="62">
        <v>740045684289</v>
      </c>
      <c r="U490" s="62">
        <v>1035709971016</v>
      </c>
      <c r="V490" s="62">
        <v>1767085323367</v>
      </c>
      <c r="W490" s="62">
        <v>127567960459</v>
      </c>
      <c r="X490" s="62">
        <v>233702556885</v>
      </c>
      <c r="Y490" s="62">
        <v>-1721208935522</v>
      </c>
      <c r="Z490" s="61">
        <f>SUM(AA490)</f>
        <v>0</v>
      </c>
      <c r="AA490" s="11"/>
      <c r="AB490" s="61">
        <f>SUM(AC490:AF490)</f>
        <v>48632977862</v>
      </c>
      <c r="AC490" s="11"/>
      <c r="AD490" s="62">
        <v>5634000000</v>
      </c>
      <c r="AE490" s="62">
        <v>10404794644</v>
      </c>
      <c r="AF490" s="62">
        <v>32594183218</v>
      </c>
      <c r="AG490" s="61">
        <f>SUM(AH490)</f>
        <v>0</v>
      </c>
      <c r="AH490" s="62"/>
      <c r="AI490" s="60">
        <f>AJ490+AQ490+AT490</f>
        <v>26375809033</v>
      </c>
      <c r="AJ490" s="61">
        <f>SUM(AK490:AP490)</f>
        <v>26375809033</v>
      </c>
      <c r="AK490" s="62">
        <v>5208600</v>
      </c>
      <c r="AL490" s="11"/>
      <c r="AM490" s="11"/>
      <c r="AN490" s="62">
        <v>1098845906</v>
      </c>
      <c r="AO490" s="62">
        <v>2548900861</v>
      </c>
      <c r="AP490" s="62">
        <v>22722853666</v>
      </c>
      <c r="AQ490" s="61">
        <f>SUM(AR490:AS490)</f>
        <v>0</v>
      </c>
      <c r="AR490" s="11"/>
      <c r="AS490" s="11"/>
      <c r="AT490" s="61">
        <f>SUM(AU490)</f>
        <v>0</v>
      </c>
      <c r="AU490" s="11"/>
      <c r="AV490" s="60">
        <f>AW490+AZ490</f>
        <v>5007345619156.7402</v>
      </c>
      <c r="AW490" s="61">
        <f>SUM(AX490:AY490)</f>
        <v>5007345619156.7402</v>
      </c>
      <c r="AX490" s="62">
        <v>5007345619156.7402</v>
      </c>
      <c r="AY490" s="11"/>
      <c r="AZ490" s="61">
        <f>SUM(BA490)</f>
        <v>0</v>
      </c>
      <c r="BA490" s="11"/>
      <c r="BB490" s="63">
        <f>E490-(AI490+AV490)</f>
        <v>0</v>
      </c>
    </row>
    <row r="491" spans="1:54" ht="45" x14ac:dyDescent="0.25">
      <c r="A491" s="58" t="s">
        <v>999</v>
      </c>
      <c r="B491" s="58" t="s">
        <v>1000</v>
      </c>
      <c r="C491" s="59" t="s">
        <v>1152</v>
      </c>
      <c r="D491" s="59" t="s">
        <v>1200</v>
      </c>
      <c r="E491" s="60">
        <f>F491+O491+R491+Z491+AB491+AG491</f>
        <v>9234539855372</v>
      </c>
      <c r="F491" s="61">
        <f>SUM(G491:N491)</f>
        <v>1134750558083</v>
      </c>
      <c r="G491" s="62">
        <v>588687275588</v>
      </c>
      <c r="H491" s="11"/>
      <c r="I491" s="62">
        <v>467062731009</v>
      </c>
      <c r="J491" s="11"/>
      <c r="K491" s="11"/>
      <c r="L491" s="62">
        <v>6373086735</v>
      </c>
      <c r="M491" s="62">
        <v>72627464751</v>
      </c>
      <c r="N491" s="11"/>
      <c r="O491" s="61">
        <f>SUM(P491:Q491)</f>
        <v>241617280041</v>
      </c>
      <c r="P491" s="11"/>
      <c r="Q491" s="62">
        <v>241617280041</v>
      </c>
      <c r="R491" s="61">
        <f>SUM(S491:Y491)</f>
        <v>7754270829367</v>
      </c>
      <c r="S491" s="62">
        <v>4111734667449</v>
      </c>
      <c r="T491" s="62">
        <v>1581549609167</v>
      </c>
      <c r="U491" s="62">
        <v>2261375828255</v>
      </c>
      <c r="V491" s="62">
        <v>4807596419504</v>
      </c>
      <c r="W491" s="62">
        <v>115582874797</v>
      </c>
      <c r="X491" s="62">
        <v>7416894970</v>
      </c>
      <c r="Y491" s="62">
        <v>-5130985464775</v>
      </c>
      <c r="Z491" s="61">
        <f>SUM(AA491)</f>
        <v>0</v>
      </c>
      <c r="AA491" s="11"/>
      <c r="AB491" s="61">
        <f>SUM(AC491:AF491)</f>
        <v>103901187881</v>
      </c>
      <c r="AC491" s="62">
        <v>22775067</v>
      </c>
      <c r="AD491" s="62">
        <v>11272000000</v>
      </c>
      <c r="AE491" s="62">
        <v>1034254750</v>
      </c>
      <c r="AF491" s="62">
        <v>91572158064</v>
      </c>
      <c r="AG491" s="61">
        <f>SUM(AH491)</f>
        <v>0</v>
      </c>
      <c r="AH491" s="62"/>
      <c r="AI491" s="60">
        <f>AJ491+AQ491+AT491</f>
        <v>9241471486</v>
      </c>
      <c r="AJ491" s="61">
        <f>SUM(AK491:AP491)</f>
        <v>9241471486</v>
      </c>
      <c r="AK491" s="62">
        <v>606598704</v>
      </c>
      <c r="AL491" s="11"/>
      <c r="AM491" s="11"/>
      <c r="AN491" s="62">
        <v>1821627205</v>
      </c>
      <c r="AO491" s="62">
        <v>6663245577</v>
      </c>
      <c r="AP491" s="62">
        <v>150000000</v>
      </c>
      <c r="AQ491" s="61">
        <f>SUM(AR491:AS491)</f>
        <v>0</v>
      </c>
      <c r="AR491" s="11"/>
      <c r="AS491" s="11"/>
      <c r="AT491" s="61">
        <f>SUM(AU491)</f>
        <v>0</v>
      </c>
      <c r="AU491" s="11"/>
      <c r="AV491" s="60">
        <f>AW491+AZ491</f>
        <v>9225298383885</v>
      </c>
      <c r="AW491" s="61">
        <f>SUM(AX491:AY491)</f>
        <v>9225298383885</v>
      </c>
      <c r="AX491" s="62">
        <v>9225298383885</v>
      </c>
      <c r="AY491" s="11"/>
      <c r="AZ491" s="61">
        <f>SUM(BA491)</f>
        <v>0</v>
      </c>
      <c r="BA491" s="11"/>
      <c r="BB491" s="63">
        <f>E491-(AI491+AV491)</f>
        <v>1</v>
      </c>
    </row>
    <row r="492" spans="1:54" ht="30" x14ac:dyDescent="0.25">
      <c r="A492" s="58" t="s">
        <v>1001</v>
      </c>
      <c r="B492" s="58" t="s">
        <v>1002</v>
      </c>
      <c r="C492" s="59" t="s">
        <v>1150</v>
      </c>
      <c r="D492" s="59" t="s">
        <v>1200</v>
      </c>
      <c r="E492" s="60">
        <f>F492+O492+R492+Z492+AB492+AG492</f>
        <v>3023916661839.3701</v>
      </c>
      <c r="F492" s="61">
        <f>SUM(G492:N492)</f>
        <v>213252048194.26999</v>
      </c>
      <c r="G492" s="62">
        <v>50943337921</v>
      </c>
      <c r="H492" s="11"/>
      <c r="I492" s="62">
        <v>133097369953.30998</v>
      </c>
      <c r="J492" s="11"/>
      <c r="K492" s="11"/>
      <c r="L492" s="62">
        <v>816737578</v>
      </c>
      <c r="M492" s="62">
        <v>28394602741.959999</v>
      </c>
      <c r="N492" s="11"/>
      <c r="O492" s="61">
        <f>SUM(P492:Q492)</f>
        <v>0</v>
      </c>
      <c r="P492" s="11"/>
      <c r="Q492" s="11"/>
      <c r="R492" s="61">
        <f>SUM(S492:Y492)</f>
        <v>2738374826694.27</v>
      </c>
      <c r="S492" s="62">
        <v>1288298263373.8</v>
      </c>
      <c r="T492" s="62">
        <v>432258613233.28998</v>
      </c>
      <c r="U492" s="62">
        <v>809603704269.19995</v>
      </c>
      <c r="V492" s="62">
        <v>1071119681471</v>
      </c>
      <c r="W492" s="62">
        <v>26111686492.66</v>
      </c>
      <c r="X492" s="62">
        <v>24588187337</v>
      </c>
      <c r="Y492" s="62">
        <v>-913605309482.68005</v>
      </c>
      <c r="Z492" s="61">
        <f>SUM(AA492)</f>
        <v>0</v>
      </c>
      <c r="AA492" s="11"/>
      <c r="AB492" s="61">
        <f>SUM(AC492:AF492)</f>
        <v>72289786950.830002</v>
      </c>
      <c r="AC492" s="62">
        <v>1857885792.3299999</v>
      </c>
      <c r="AD492" s="62">
        <v>16714100000</v>
      </c>
      <c r="AE492" s="62">
        <v>1655724100</v>
      </c>
      <c r="AF492" s="62">
        <v>52062077058.5</v>
      </c>
      <c r="AG492" s="61">
        <f>SUM(AH492)</f>
        <v>0</v>
      </c>
      <c r="AH492" s="62"/>
      <c r="AI492" s="60">
        <f>AJ492+AQ492+AT492</f>
        <v>15395735472</v>
      </c>
      <c r="AJ492" s="61">
        <f>SUM(AK492:AP492)</f>
        <v>15395735472</v>
      </c>
      <c r="AK492" s="62">
        <v>6517337</v>
      </c>
      <c r="AL492" s="11"/>
      <c r="AM492" s="11"/>
      <c r="AN492" s="11"/>
      <c r="AO492" s="62">
        <v>12654231236</v>
      </c>
      <c r="AP492" s="62">
        <v>2734986899</v>
      </c>
      <c r="AQ492" s="61">
        <f>SUM(AR492:AS492)</f>
        <v>0</v>
      </c>
      <c r="AR492" s="11"/>
      <c r="AS492" s="11"/>
      <c r="AT492" s="61">
        <f>SUM(AU492)</f>
        <v>0</v>
      </c>
      <c r="AU492" s="11"/>
      <c r="AV492" s="60">
        <f>AW492+AZ492</f>
        <v>3008520926367.3198</v>
      </c>
      <c r="AW492" s="61">
        <f>SUM(AX492:AY492)</f>
        <v>3008520926367.3198</v>
      </c>
      <c r="AX492" s="62">
        <v>4002628877029.5698</v>
      </c>
      <c r="AY492" s="62">
        <v>-994107950662.25</v>
      </c>
      <c r="AZ492" s="61">
        <f>SUM(BA492)</f>
        <v>0</v>
      </c>
      <c r="BA492" s="62"/>
      <c r="BB492" s="63">
        <f>E492-(AI492+AV492)</f>
        <v>5.029296875E-2</v>
      </c>
    </row>
    <row r="493" spans="1:54" ht="45" x14ac:dyDescent="0.25">
      <c r="A493" s="58" t="s">
        <v>1003</v>
      </c>
      <c r="B493" s="58" t="s">
        <v>1004</v>
      </c>
      <c r="C493" s="59" t="s">
        <v>1152</v>
      </c>
      <c r="D493" s="59" t="s">
        <v>1200</v>
      </c>
      <c r="E493" s="60">
        <f>F493+O493+R493+Z493+AB493+AG493</f>
        <v>23131755059124.297</v>
      </c>
      <c r="F493" s="61">
        <f>SUM(G493:N493)</f>
        <v>870606368666.05786</v>
      </c>
      <c r="G493" s="62">
        <v>110469567611.34998</v>
      </c>
      <c r="H493" s="11"/>
      <c r="I493" s="62">
        <v>676194214023.74988</v>
      </c>
      <c r="J493" s="11"/>
      <c r="K493" s="11"/>
      <c r="L493" s="62">
        <v>6401424693.8099995</v>
      </c>
      <c r="M493" s="62">
        <v>77541162337.14801</v>
      </c>
      <c r="N493" s="11"/>
      <c r="O493" s="61">
        <f>SUM(P493:Q493)</f>
        <v>162815452282.29999</v>
      </c>
      <c r="P493" s="11"/>
      <c r="Q493" s="62">
        <v>162815452282.29999</v>
      </c>
      <c r="R493" s="61">
        <f>SUM(S493:Y493)</f>
        <v>21937975811287.238</v>
      </c>
      <c r="S493" s="62">
        <v>16238056174914.707</v>
      </c>
      <c r="T493" s="62">
        <v>1374020004884.6204</v>
      </c>
      <c r="U493" s="62">
        <v>3414026334763.7441</v>
      </c>
      <c r="V493" s="62">
        <v>3624253562201.8301</v>
      </c>
      <c r="W493" s="62">
        <v>52790990329.380005</v>
      </c>
      <c r="X493" s="62">
        <v>121985477432.84991</v>
      </c>
      <c r="Y493" s="62">
        <v>-2887156733239.8901</v>
      </c>
      <c r="Z493" s="61">
        <f>SUM(AA493)</f>
        <v>0</v>
      </c>
      <c r="AA493" s="11"/>
      <c r="AB493" s="61">
        <f>SUM(AC493:AF493)</f>
        <v>160357426888.70001</v>
      </c>
      <c r="AC493" s="62">
        <v>15486309.52</v>
      </c>
      <c r="AD493" s="62">
        <v>126056150029.89001</v>
      </c>
      <c r="AE493" s="62">
        <v>588719621.5</v>
      </c>
      <c r="AF493" s="62">
        <v>33697070927.790009</v>
      </c>
      <c r="AG493" s="61">
        <f>SUM(AH493)</f>
        <v>0</v>
      </c>
      <c r="AH493" s="62"/>
      <c r="AI493" s="60">
        <f>AJ493+AQ493+AT493</f>
        <v>116068939028.67</v>
      </c>
      <c r="AJ493" s="61">
        <f>SUM(AK493:AP493)</f>
        <v>116068939028.67</v>
      </c>
      <c r="AK493" s="11"/>
      <c r="AL493" s="11"/>
      <c r="AM493" s="11"/>
      <c r="AN493" s="62">
        <v>26379713107.670002</v>
      </c>
      <c r="AO493" s="62">
        <v>89689225921</v>
      </c>
      <c r="AP493" s="11"/>
      <c r="AQ493" s="61">
        <f>SUM(AR493:AS493)</f>
        <v>0</v>
      </c>
      <c r="AR493" s="11"/>
      <c r="AS493" s="11"/>
      <c r="AT493" s="61">
        <f>SUM(AU493)</f>
        <v>0</v>
      </c>
      <c r="AU493" s="11"/>
      <c r="AV493" s="60">
        <f>AW493+AZ493</f>
        <v>23015686120095.617</v>
      </c>
      <c r="AW493" s="61">
        <f>SUM(AX493:AY493)</f>
        <v>23015686120095.617</v>
      </c>
      <c r="AX493" s="62">
        <v>23015686120095.617</v>
      </c>
      <c r="AY493" s="11"/>
      <c r="AZ493" s="61">
        <f>SUM(BA493)</f>
        <v>0</v>
      </c>
      <c r="BA493" s="11"/>
      <c r="BB493" s="63">
        <f>E493-(AI493+AV493)</f>
        <v>0</v>
      </c>
    </row>
    <row r="494" spans="1:54" ht="45" x14ac:dyDescent="0.25">
      <c r="A494" s="58" t="s">
        <v>1005</v>
      </c>
      <c r="B494" s="58" t="s">
        <v>1187</v>
      </c>
      <c r="C494" s="59" t="s">
        <v>1150</v>
      </c>
      <c r="D494" s="59" t="s">
        <v>1199</v>
      </c>
      <c r="E494" s="60">
        <f>F494+O494+R494+Z494+AB494+AG494</f>
        <v>4465483911764.9648</v>
      </c>
      <c r="F494" s="61">
        <f>SUM(G494:N494)</f>
        <v>148149499691.095</v>
      </c>
      <c r="G494" s="62">
        <v>50971617031.235001</v>
      </c>
      <c r="H494" s="11"/>
      <c r="I494" s="62">
        <v>8320304896.6100006</v>
      </c>
      <c r="J494" s="11"/>
      <c r="K494" s="11"/>
      <c r="L494" s="62">
        <v>188776881.72</v>
      </c>
      <c r="M494" s="62">
        <v>88668800881.529999</v>
      </c>
      <c r="N494" s="11"/>
      <c r="O494" s="61">
        <f>SUM(P494:Q494)</f>
        <v>78605345007.399994</v>
      </c>
      <c r="P494" s="11"/>
      <c r="Q494" s="62">
        <v>78605345007.399994</v>
      </c>
      <c r="R494" s="61">
        <f>SUM(S494:Y494)</f>
        <v>4153913550619.2993</v>
      </c>
      <c r="S494" s="62">
        <v>655916133677</v>
      </c>
      <c r="T494" s="62">
        <v>1105993109117.5</v>
      </c>
      <c r="U494" s="62">
        <v>1364637459366.8999</v>
      </c>
      <c r="V494" s="62">
        <v>3197131609777.2998</v>
      </c>
      <c r="W494" s="62">
        <v>65991658734</v>
      </c>
      <c r="X494" s="62">
        <v>85516052744</v>
      </c>
      <c r="Y494" s="62">
        <v>-2321272472797.3999</v>
      </c>
      <c r="Z494" s="61">
        <f>SUM(AA494)</f>
        <v>0</v>
      </c>
      <c r="AA494" s="11"/>
      <c r="AB494" s="61">
        <f>SUM(AC494:AF494)</f>
        <v>84815516447.169998</v>
      </c>
      <c r="AC494" s="11"/>
      <c r="AD494" s="11"/>
      <c r="AE494" s="62">
        <v>3347575154.5</v>
      </c>
      <c r="AF494" s="62">
        <v>81467941292.669998</v>
      </c>
      <c r="AG494" s="61">
        <f>SUM(AH494)</f>
        <v>0</v>
      </c>
      <c r="AH494" s="62"/>
      <c r="AI494" s="60">
        <f>AJ494+AQ494+AT494</f>
        <v>118818903636.52</v>
      </c>
      <c r="AJ494" s="61">
        <f>SUM(AK494:AP494)</f>
        <v>118818903636.52</v>
      </c>
      <c r="AK494" s="62">
        <v>8750000</v>
      </c>
      <c r="AL494" s="11"/>
      <c r="AM494" s="11"/>
      <c r="AN494" s="62">
        <v>26700000</v>
      </c>
      <c r="AO494" s="62">
        <v>28712598822</v>
      </c>
      <c r="AP494" s="62">
        <v>90070854814.520004</v>
      </c>
      <c r="AQ494" s="61">
        <f>SUM(AR494:AS494)</f>
        <v>0</v>
      </c>
      <c r="AR494" s="11"/>
      <c r="AS494" s="11"/>
      <c r="AT494" s="61">
        <f>SUM(AU494)</f>
        <v>0</v>
      </c>
      <c r="AU494" s="11"/>
      <c r="AV494" s="60">
        <f>AW494+AZ494</f>
        <v>4346665008128.5</v>
      </c>
      <c r="AW494" s="61">
        <f>SUM(AX494:AY494)</f>
        <v>4346665008128.5</v>
      </c>
      <c r="AX494" s="62">
        <v>4346665008128.5</v>
      </c>
      <c r="AY494" s="11"/>
      <c r="AZ494" s="61">
        <f>SUM(BA494)</f>
        <v>0</v>
      </c>
      <c r="BA494" s="11"/>
      <c r="BB494" s="63">
        <f>E494-(AI494+AV494)</f>
        <v>-5.46875E-2</v>
      </c>
    </row>
    <row r="495" spans="1:54" ht="30" x14ac:dyDescent="0.25">
      <c r="A495" s="58" t="s">
        <v>1006</v>
      </c>
      <c r="B495" s="58" t="s">
        <v>1007</v>
      </c>
      <c r="C495" s="59" t="s">
        <v>1152</v>
      </c>
      <c r="D495" s="59" t="s">
        <v>1199</v>
      </c>
      <c r="E495" s="60">
        <f>F495+O495+R495+Z495+AB495+AG495</f>
        <v>1979665906022.2878</v>
      </c>
      <c r="F495" s="61">
        <f>SUM(G495:N495)</f>
        <v>214781514197.74802</v>
      </c>
      <c r="G495" s="62">
        <v>114733625231.528</v>
      </c>
      <c r="H495" s="11"/>
      <c r="I495" s="62">
        <v>77539155928.690002</v>
      </c>
      <c r="J495" s="11"/>
      <c r="K495" s="11"/>
      <c r="L495" s="11"/>
      <c r="M495" s="62">
        <v>22508733037.529999</v>
      </c>
      <c r="N495" s="11"/>
      <c r="O495" s="61">
        <f>SUM(P495:Q495)</f>
        <v>72988098356</v>
      </c>
      <c r="P495" s="62">
        <v>17338283215</v>
      </c>
      <c r="Q495" s="62">
        <v>55649815141</v>
      </c>
      <c r="R495" s="61">
        <f>SUM(S495:Y495)</f>
        <v>1637094406369.7998</v>
      </c>
      <c r="S495" s="62">
        <v>252179216223.17001</v>
      </c>
      <c r="T495" s="62">
        <v>371429444565.96997</v>
      </c>
      <c r="U495" s="62">
        <v>899219415094.77002</v>
      </c>
      <c r="V495" s="62">
        <v>1569582823142.8999</v>
      </c>
      <c r="W495" s="62">
        <v>48859776206.089996</v>
      </c>
      <c r="X495" s="62">
        <v>14732356497</v>
      </c>
      <c r="Y495" s="62">
        <v>-1518908625360.1001</v>
      </c>
      <c r="Z495" s="61">
        <f>SUM(AA495)</f>
        <v>0</v>
      </c>
      <c r="AA495" s="11"/>
      <c r="AB495" s="61">
        <f>SUM(AC495:AF495)</f>
        <v>54801887098.740005</v>
      </c>
      <c r="AC495" s="62">
        <v>1627487250</v>
      </c>
      <c r="AD495" s="62">
        <v>19643451958.830002</v>
      </c>
      <c r="AE495" s="62">
        <v>509817735</v>
      </c>
      <c r="AF495" s="62">
        <v>33021130154.91</v>
      </c>
      <c r="AG495" s="61">
        <f>SUM(AH495)</f>
        <v>0</v>
      </c>
      <c r="AH495" s="62"/>
      <c r="AI495" s="60">
        <f>AJ495+AQ495+AT495</f>
        <v>26057032665.337997</v>
      </c>
      <c r="AJ495" s="61">
        <f>SUM(AK495:AP495)</f>
        <v>26057032665.337997</v>
      </c>
      <c r="AK495" s="62">
        <v>88980461.920000002</v>
      </c>
      <c r="AL495" s="11"/>
      <c r="AM495" s="11"/>
      <c r="AN495" s="62">
        <v>4618208926.6300001</v>
      </c>
      <c r="AO495" s="62">
        <v>8357397819.79</v>
      </c>
      <c r="AP495" s="62">
        <v>12992445456.997999</v>
      </c>
      <c r="AQ495" s="61">
        <f>SUM(AR495:AS495)</f>
        <v>0</v>
      </c>
      <c r="AR495" s="11"/>
      <c r="AS495" s="11"/>
      <c r="AT495" s="61">
        <f>SUM(AU495)</f>
        <v>0</v>
      </c>
      <c r="AU495" s="11"/>
      <c r="AV495" s="60">
        <f>AW495+AZ495</f>
        <v>1953608873356.8999</v>
      </c>
      <c r="AW495" s="61">
        <f>SUM(AX495:AY495)</f>
        <v>1953608873356.8999</v>
      </c>
      <c r="AX495" s="62">
        <v>1953608873356.8999</v>
      </c>
      <c r="AY495" s="11"/>
      <c r="AZ495" s="61">
        <f>SUM(BA495)</f>
        <v>0</v>
      </c>
      <c r="BA495" s="11"/>
      <c r="BB495" s="63">
        <f>E495-(AI495+AV495)</f>
        <v>5.0048828125E-2</v>
      </c>
    </row>
    <row r="496" spans="1:54" ht="30" x14ac:dyDescent="0.25">
      <c r="A496" s="58" t="s">
        <v>1008</v>
      </c>
      <c r="B496" s="58" t="s">
        <v>1009</v>
      </c>
      <c r="C496" s="59" t="s">
        <v>1152</v>
      </c>
      <c r="D496" s="59" t="s">
        <v>1200</v>
      </c>
      <c r="E496" s="60">
        <f>F496+O496+R496+Z496+AB496+AG496</f>
        <v>2263187419114.5254</v>
      </c>
      <c r="F496" s="61">
        <f>SUM(G496:N496)</f>
        <v>260635220231.69601</v>
      </c>
      <c r="G496" s="62">
        <v>125303772999.366</v>
      </c>
      <c r="H496" s="11"/>
      <c r="I496" s="62">
        <v>29968175189.250004</v>
      </c>
      <c r="J496" s="11"/>
      <c r="K496" s="11"/>
      <c r="L496" s="62">
        <v>15439817.699999999</v>
      </c>
      <c r="M496" s="62">
        <v>105347832225.38</v>
      </c>
      <c r="N496" s="11"/>
      <c r="O496" s="61">
        <f>SUM(P496:Q496)</f>
        <v>57263734710.910004</v>
      </c>
      <c r="P496" s="11"/>
      <c r="Q496" s="62">
        <v>57263734710.910004</v>
      </c>
      <c r="R496" s="61">
        <f>SUM(S496:Y496)</f>
        <v>1895307343107.0994</v>
      </c>
      <c r="S496" s="62">
        <v>280520331030</v>
      </c>
      <c r="T496" s="62">
        <v>560305824030.71997</v>
      </c>
      <c r="U496" s="62">
        <v>609181200370.42004</v>
      </c>
      <c r="V496" s="62">
        <v>1782536532897.2</v>
      </c>
      <c r="W496" s="62">
        <v>56625096756.550003</v>
      </c>
      <c r="X496" s="62">
        <v>24294796732.509998</v>
      </c>
      <c r="Y496" s="62">
        <v>-1418156438710.3</v>
      </c>
      <c r="Z496" s="61">
        <f>SUM(AA496)</f>
        <v>0</v>
      </c>
      <c r="AA496" s="11"/>
      <c r="AB496" s="61">
        <f>SUM(AC496:AF496)</f>
        <v>49981121064.82</v>
      </c>
      <c r="AC496" s="11"/>
      <c r="AD496" s="62">
        <v>13035225372.75</v>
      </c>
      <c r="AE496" s="62">
        <v>681801355.5</v>
      </c>
      <c r="AF496" s="62">
        <v>36264094336.57</v>
      </c>
      <c r="AG496" s="61">
        <f>SUM(AH496)</f>
        <v>0</v>
      </c>
      <c r="AH496" s="62"/>
      <c r="AI496" s="60">
        <f>AJ496+AQ496+AT496</f>
        <v>16934965630.208698</v>
      </c>
      <c r="AJ496" s="61">
        <f>SUM(AK496:AP496)</f>
        <v>16934965630.208698</v>
      </c>
      <c r="AK496" s="62">
        <v>3833836665</v>
      </c>
      <c r="AL496" s="11"/>
      <c r="AM496" s="11"/>
      <c r="AN496" s="62">
        <v>424292335.41000003</v>
      </c>
      <c r="AO496" s="62">
        <v>12414145138.799999</v>
      </c>
      <c r="AP496" s="62">
        <v>262691490.99869999</v>
      </c>
      <c r="AQ496" s="61">
        <f>SUM(AR496:AS496)</f>
        <v>0</v>
      </c>
      <c r="AR496" s="11"/>
      <c r="AS496" s="11"/>
      <c r="AT496" s="61">
        <f>SUM(AU496)</f>
        <v>0</v>
      </c>
      <c r="AU496" s="11"/>
      <c r="AV496" s="60">
        <f>AW496+AZ496</f>
        <v>2246047023674.3999</v>
      </c>
      <c r="AW496" s="61">
        <f>SUM(AX496:AY496)</f>
        <v>2246047023674.3999</v>
      </c>
      <c r="AX496" s="62">
        <v>2246047023674.3999</v>
      </c>
      <c r="AY496" s="11"/>
      <c r="AZ496" s="61">
        <f>SUM(BA496)</f>
        <v>0</v>
      </c>
      <c r="BA496" s="11"/>
      <c r="BB496" s="63">
        <f>E496-(AI496+AV496)</f>
        <v>205429809.91699219</v>
      </c>
    </row>
    <row r="497" spans="1:54" ht="45" x14ac:dyDescent="0.25">
      <c r="A497" s="58" t="s">
        <v>1010</v>
      </c>
      <c r="B497" s="58" t="s">
        <v>1011</v>
      </c>
      <c r="C497" s="59" t="s">
        <v>1152</v>
      </c>
      <c r="D497" s="59" t="s">
        <v>1200</v>
      </c>
      <c r="E497" s="60">
        <f>F497+O497+R497+Z497+AB497+AG497</f>
        <v>3103105914354.7305</v>
      </c>
      <c r="F497" s="61">
        <f>SUM(G497:N497)</f>
        <v>157680208741.25</v>
      </c>
      <c r="G497" s="62">
        <v>96373207696.889999</v>
      </c>
      <c r="H497" s="11"/>
      <c r="I497" s="62">
        <v>50344480635.400009</v>
      </c>
      <c r="J497" s="11"/>
      <c r="K497" s="11"/>
      <c r="L497" s="62">
        <v>261582110.74000001</v>
      </c>
      <c r="M497" s="62">
        <v>10700938298.219999</v>
      </c>
      <c r="N497" s="11"/>
      <c r="O497" s="61">
        <f>SUM(P497:Q497)</f>
        <v>120975006031.67999</v>
      </c>
      <c r="P497" s="11"/>
      <c r="Q497" s="62">
        <v>120975006031.67999</v>
      </c>
      <c r="R497" s="61">
        <f>SUM(S497:Y497)</f>
        <v>2760130808369.0103</v>
      </c>
      <c r="S497" s="62">
        <v>1048301132624.6</v>
      </c>
      <c r="T497" s="62">
        <v>409505769900.85999</v>
      </c>
      <c r="U497" s="62">
        <v>823759447637.88</v>
      </c>
      <c r="V497" s="62">
        <v>1384336341947.6001</v>
      </c>
      <c r="W497" s="62">
        <v>14776843778.41</v>
      </c>
      <c r="X497" s="62">
        <v>109669573315.66</v>
      </c>
      <c r="Y497" s="62">
        <v>-1030218300836</v>
      </c>
      <c r="Z497" s="61">
        <f>SUM(AA497)</f>
        <v>0</v>
      </c>
      <c r="AA497" s="11"/>
      <c r="AB497" s="61">
        <f>SUM(AC497:AF497)</f>
        <v>64319891212.790001</v>
      </c>
      <c r="AC497" s="11"/>
      <c r="AD497" s="62">
        <v>24116317581</v>
      </c>
      <c r="AE497" s="62">
        <v>8375493014.96</v>
      </c>
      <c r="AF497" s="62">
        <v>31828080616.830002</v>
      </c>
      <c r="AG497" s="61">
        <f>SUM(AH497)</f>
        <v>0</v>
      </c>
      <c r="AH497" s="62"/>
      <c r="AI497" s="60">
        <f>AJ497+AQ497+AT497</f>
        <v>8839854668.7999992</v>
      </c>
      <c r="AJ497" s="61">
        <f>SUM(AK497:AP497)</f>
        <v>8839854668.7999992</v>
      </c>
      <c r="AK497" s="62">
        <v>408857870</v>
      </c>
      <c r="AL497" s="11"/>
      <c r="AM497" s="11"/>
      <c r="AN497" s="62">
        <v>1787846374.5899999</v>
      </c>
      <c r="AO497" s="62">
        <v>847459175</v>
      </c>
      <c r="AP497" s="62">
        <v>5795691249.21</v>
      </c>
      <c r="AQ497" s="61">
        <f>SUM(AR497:AS497)</f>
        <v>0</v>
      </c>
      <c r="AR497" s="11"/>
      <c r="AS497" s="11"/>
      <c r="AT497" s="61">
        <f>SUM(AU497)</f>
        <v>0</v>
      </c>
      <c r="AU497" s="11"/>
      <c r="AV497" s="60">
        <f>AW497+AZ497</f>
        <v>3094266059686</v>
      </c>
      <c r="AW497" s="61">
        <f>SUM(AX497:AY497)</f>
        <v>3094266059686</v>
      </c>
      <c r="AX497" s="62">
        <v>3094266059686</v>
      </c>
      <c r="AY497" s="11"/>
      <c r="AZ497" s="61">
        <f>SUM(BA497)</f>
        <v>0</v>
      </c>
      <c r="BA497" s="11"/>
      <c r="BB497" s="63">
        <f>E497-(AI497+AV497)</f>
        <v>-6.93359375E-2</v>
      </c>
    </row>
    <row r="498" spans="1:54" ht="45" x14ac:dyDescent="0.25">
      <c r="A498" s="58" t="s">
        <v>1012</v>
      </c>
      <c r="B498" s="58" t="s">
        <v>1013</v>
      </c>
      <c r="C498" s="59" t="s">
        <v>1150</v>
      </c>
      <c r="D498" s="59" t="s">
        <v>1199</v>
      </c>
      <c r="E498" s="60">
        <f>F498+O498+R498+Z498+AB498+AG498</f>
        <v>1661801966325.0698</v>
      </c>
      <c r="F498" s="61">
        <f>SUM(G498:N498)</f>
        <v>49752771994.429993</v>
      </c>
      <c r="G498" s="62">
        <v>3035778593.6000004</v>
      </c>
      <c r="H498" s="11"/>
      <c r="I498" s="62">
        <v>19127357091.07</v>
      </c>
      <c r="J498" s="11"/>
      <c r="K498" s="11"/>
      <c r="L498" s="11"/>
      <c r="M498" s="62">
        <v>27589636309.759998</v>
      </c>
      <c r="N498" s="11"/>
      <c r="O498" s="61">
        <f>SUM(P498:Q498)</f>
        <v>34727307685</v>
      </c>
      <c r="P498" s="11"/>
      <c r="Q498" s="62">
        <v>34727307685</v>
      </c>
      <c r="R498" s="61">
        <f>SUM(S498:Y498)</f>
        <v>1529962549154.1699</v>
      </c>
      <c r="S498" s="62">
        <v>117073873048</v>
      </c>
      <c r="T498" s="62">
        <v>450244267471.73999</v>
      </c>
      <c r="U498" s="62">
        <v>732878796381.90002</v>
      </c>
      <c r="V498" s="62">
        <v>1529488919313.8999</v>
      </c>
      <c r="W498" s="62">
        <v>44681576158.029999</v>
      </c>
      <c r="X498" s="62">
        <v>2690004006</v>
      </c>
      <c r="Y498" s="62">
        <v>-1347094887225.3999</v>
      </c>
      <c r="Z498" s="61">
        <f>SUM(AA498)</f>
        <v>0</v>
      </c>
      <c r="AA498" s="11"/>
      <c r="AB498" s="61">
        <f>SUM(AC498:AF498)</f>
        <v>47359337491.470001</v>
      </c>
      <c r="AC498" s="62">
        <v>1055450050.04</v>
      </c>
      <c r="AD498" s="11"/>
      <c r="AE498" s="62">
        <v>1070169656.12</v>
      </c>
      <c r="AF498" s="62">
        <v>45233717785.309998</v>
      </c>
      <c r="AG498" s="61">
        <f>SUM(AH498)</f>
        <v>0</v>
      </c>
      <c r="AH498" s="62"/>
      <c r="AI498" s="60">
        <f>AJ498+AQ498+AT498</f>
        <v>33208439512.330002</v>
      </c>
      <c r="AJ498" s="61">
        <f>SUM(AK498:AP498)</f>
        <v>33208439512.330002</v>
      </c>
      <c r="AK498" s="62">
        <v>105087850</v>
      </c>
      <c r="AL498" s="11"/>
      <c r="AM498" s="11"/>
      <c r="AN498" s="62">
        <v>55932680.329999998</v>
      </c>
      <c r="AO498" s="62">
        <v>6157272219</v>
      </c>
      <c r="AP498" s="62">
        <v>26890146763</v>
      </c>
      <c r="AQ498" s="61">
        <f>SUM(AR498:AS498)</f>
        <v>0</v>
      </c>
      <c r="AR498" s="11"/>
      <c r="AS498" s="11"/>
      <c r="AT498" s="61">
        <f>SUM(AU498)</f>
        <v>0</v>
      </c>
      <c r="AU498" s="11"/>
      <c r="AV498" s="60">
        <f>AW498+AZ498</f>
        <v>1628593526812.8</v>
      </c>
      <c r="AW498" s="61">
        <f>SUM(AX498:AY498)</f>
        <v>1628593526812.8</v>
      </c>
      <c r="AX498" s="62">
        <v>1628593526812.8</v>
      </c>
      <c r="AY498" s="11"/>
      <c r="AZ498" s="61">
        <f>SUM(BA498)</f>
        <v>0</v>
      </c>
      <c r="BA498" s="11"/>
      <c r="BB498" s="63">
        <f>E498-(AI498+AV498)</f>
        <v>-6.0302734375E-2</v>
      </c>
    </row>
    <row r="499" spans="1:54" ht="45" x14ac:dyDescent="0.25">
      <c r="A499" s="58" t="s">
        <v>1014</v>
      </c>
      <c r="B499" s="58" t="s">
        <v>1015</v>
      </c>
      <c r="C499" s="59" t="s">
        <v>1152</v>
      </c>
      <c r="D499" s="59" t="s">
        <v>1200</v>
      </c>
      <c r="E499" s="60">
        <f>F499+O499+R499+Z499+AB499+AG499</f>
        <v>1536130164932</v>
      </c>
      <c r="F499" s="61">
        <f>SUM(G499:N499)</f>
        <v>108742848094</v>
      </c>
      <c r="G499" s="62">
        <v>54200543671</v>
      </c>
      <c r="H499" s="11"/>
      <c r="I499" s="62">
        <v>29004477680</v>
      </c>
      <c r="J499" s="11"/>
      <c r="K499" s="11"/>
      <c r="L499" s="11"/>
      <c r="M499" s="62">
        <v>25537826743</v>
      </c>
      <c r="N499" s="11"/>
      <c r="O499" s="61">
        <f>SUM(P499:Q499)</f>
        <v>54094776544</v>
      </c>
      <c r="P499" s="62">
        <v>6500000000</v>
      </c>
      <c r="Q499" s="62">
        <v>47594776544</v>
      </c>
      <c r="R499" s="61">
        <f>SUM(S499:Y499)</f>
        <v>1348220864377</v>
      </c>
      <c r="S499" s="62">
        <v>241165081609</v>
      </c>
      <c r="T499" s="62">
        <v>396517833848</v>
      </c>
      <c r="U499" s="62">
        <v>694365431598</v>
      </c>
      <c r="V499" s="62">
        <v>1182333967425</v>
      </c>
      <c r="W499" s="62">
        <v>5953764955</v>
      </c>
      <c r="X499" s="62">
        <v>7420864180</v>
      </c>
      <c r="Y499" s="62">
        <v>-1179536079238</v>
      </c>
      <c r="Z499" s="61">
        <f>SUM(AA499)</f>
        <v>0</v>
      </c>
      <c r="AA499" s="11"/>
      <c r="AB499" s="61">
        <f>SUM(AC499:AF499)</f>
        <v>25071675917</v>
      </c>
      <c r="AC499" s="11"/>
      <c r="AD499" s="62">
        <v>7927574900</v>
      </c>
      <c r="AE499" s="62">
        <v>4893130320</v>
      </c>
      <c r="AF499" s="62">
        <v>12250970697</v>
      </c>
      <c r="AG499" s="61">
        <f>SUM(AH499)</f>
        <v>0</v>
      </c>
      <c r="AH499" s="62"/>
      <c r="AI499" s="60">
        <f>AJ499+AQ499+AT499</f>
        <v>18957235852</v>
      </c>
      <c r="AJ499" s="61">
        <f>SUM(AK499:AP499)</f>
        <v>18957235852</v>
      </c>
      <c r="AK499" s="62">
        <v>516027</v>
      </c>
      <c r="AL499" s="11"/>
      <c r="AM499" s="11"/>
      <c r="AN499" s="62">
        <v>1681288484</v>
      </c>
      <c r="AO499" s="62">
        <v>6904266564</v>
      </c>
      <c r="AP499" s="62">
        <v>10371164777</v>
      </c>
      <c r="AQ499" s="61">
        <f>SUM(AR499:AS499)</f>
        <v>0</v>
      </c>
      <c r="AR499" s="11"/>
      <c r="AS499" s="11"/>
      <c r="AT499" s="61">
        <f>SUM(AU499)</f>
        <v>0</v>
      </c>
      <c r="AU499" s="11"/>
      <c r="AV499" s="60">
        <f>AW499+AZ499</f>
        <v>1517172929080</v>
      </c>
      <c r="AW499" s="61">
        <f>SUM(AX499:AY499)</f>
        <v>1517172929080</v>
      </c>
      <c r="AX499" s="62">
        <v>1517172929080</v>
      </c>
      <c r="AY499" s="11"/>
      <c r="AZ499" s="61">
        <f>SUM(BA499)</f>
        <v>0</v>
      </c>
      <c r="BA499" s="11"/>
      <c r="BB499" s="63">
        <f>E499-(AI499+AV499)</f>
        <v>0</v>
      </c>
    </row>
    <row r="500" spans="1:54" ht="45" x14ac:dyDescent="0.25">
      <c r="A500" s="58" t="s">
        <v>1016</v>
      </c>
      <c r="B500" s="58" t="s">
        <v>1017</v>
      </c>
      <c r="C500" s="59" t="s">
        <v>1152</v>
      </c>
      <c r="D500" s="59" t="s">
        <v>1200</v>
      </c>
      <c r="E500" s="60">
        <f>F500+O500+R500+Z500+AB500+AG500</f>
        <v>1398887601305.8398</v>
      </c>
      <c r="F500" s="61">
        <f>SUM(G500:N500)</f>
        <v>91255424907.139999</v>
      </c>
      <c r="G500" s="62">
        <v>11197870425.93</v>
      </c>
      <c r="H500" s="11"/>
      <c r="I500" s="62">
        <v>18130237717.279999</v>
      </c>
      <c r="J500" s="11"/>
      <c r="K500" s="11"/>
      <c r="L500" s="11"/>
      <c r="M500" s="62">
        <v>61927316763.93</v>
      </c>
      <c r="N500" s="11"/>
      <c r="O500" s="61">
        <f>SUM(P500:Q500)</f>
        <v>49018168431.550003</v>
      </c>
      <c r="P500" s="62">
        <v>1073101646.55</v>
      </c>
      <c r="Q500" s="62">
        <v>47945066785</v>
      </c>
      <c r="R500" s="61">
        <f>SUM(S500:Y500)</f>
        <v>1204684420310</v>
      </c>
      <c r="S500" s="62">
        <v>142577185359</v>
      </c>
      <c r="T500" s="62">
        <v>326913157104</v>
      </c>
      <c r="U500" s="62">
        <v>537621926540</v>
      </c>
      <c r="V500" s="62">
        <v>1522402454969</v>
      </c>
      <c r="W500" s="62">
        <v>13529446754</v>
      </c>
      <c r="X500" s="62">
        <v>50939429459</v>
      </c>
      <c r="Y500" s="62">
        <v>-1389299179875</v>
      </c>
      <c r="Z500" s="61">
        <f>SUM(AA500)</f>
        <v>0</v>
      </c>
      <c r="AA500" s="11"/>
      <c r="AB500" s="61">
        <f>SUM(AC500:AF500)</f>
        <v>53929587657.150002</v>
      </c>
      <c r="AC500" s="62">
        <v>2851144852.1500001</v>
      </c>
      <c r="AD500" s="11"/>
      <c r="AE500" s="62">
        <v>182685982</v>
      </c>
      <c r="AF500" s="62">
        <v>50895756823</v>
      </c>
      <c r="AG500" s="61">
        <f>SUM(AH500)</f>
        <v>0</v>
      </c>
      <c r="AH500" s="62"/>
      <c r="AI500" s="60">
        <f>AJ500+AQ500+AT500</f>
        <v>22664898050.91</v>
      </c>
      <c r="AJ500" s="61">
        <f>SUM(AK500:AP500)</f>
        <v>22664898050.91</v>
      </c>
      <c r="AK500" s="62">
        <v>329133182</v>
      </c>
      <c r="AL500" s="11"/>
      <c r="AM500" s="11"/>
      <c r="AN500" s="62">
        <v>140378259.50999999</v>
      </c>
      <c r="AO500" s="62">
        <v>16353624446</v>
      </c>
      <c r="AP500" s="62">
        <v>5841762163.3999996</v>
      </c>
      <c r="AQ500" s="61">
        <f>SUM(AR500:AS500)</f>
        <v>0</v>
      </c>
      <c r="AR500" s="11"/>
      <c r="AS500" s="11"/>
      <c r="AT500" s="61">
        <f>SUM(AU500)</f>
        <v>0</v>
      </c>
      <c r="AU500" s="11"/>
      <c r="AV500" s="60">
        <f>AW500+AZ500</f>
        <v>1376222703254.8999</v>
      </c>
      <c r="AW500" s="61">
        <f>SUM(AX500:AY500)</f>
        <v>1376222703254.8999</v>
      </c>
      <c r="AX500" s="62">
        <v>1376222703254.8999</v>
      </c>
      <c r="AY500" s="11"/>
      <c r="AZ500" s="61">
        <f>SUM(BA500)</f>
        <v>0</v>
      </c>
      <c r="BA500" s="11"/>
      <c r="BB500" s="63">
        <f>E500-(AI500+AV500)</f>
        <v>3.0029296875E-2</v>
      </c>
    </row>
    <row r="501" spans="1:54" ht="45" x14ac:dyDescent="0.25">
      <c r="A501" s="58" t="s">
        <v>1018</v>
      </c>
      <c r="B501" s="58" t="s">
        <v>1019</v>
      </c>
      <c r="C501" s="59" t="s">
        <v>1152</v>
      </c>
      <c r="D501" s="59" t="s">
        <v>1199</v>
      </c>
      <c r="E501" s="60">
        <f>F501+O501+R501+Z501+AB501+AG501</f>
        <v>1558891809200.6904</v>
      </c>
      <c r="F501" s="61">
        <f>SUM(G501:N501)</f>
        <v>143300698827.55002</v>
      </c>
      <c r="G501" s="62">
        <v>103964946646.04001</v>
      </c>
      <c r="H501" s="11"/>
      <c r="I501" s="62">
        <v>25565470277.839996</v>
      </c>
      <c r="J501" s="11"/>
      <c r="K501" s="11"/>
      <c r="L501" s="11"/>
      <c r="M501" s="62">
        <v>13770281903.67</v>
      </c>
      <c r="N501" s="11"/>
      <c r="O501" s="61">
        <f>SUM(P501:Q501)</f>
        <v>35872384289</v>
      </c>
      <c r="P501" s="11"/>
      <c r="Q501" s="62">
        <v>35872384289</v>
      </c>
      <c r="R501" s="61">
        <f>SUM(S501:Y501)</f>
        <v>1372991530695.5303</v>
      </c>
      <c r="S501" s="62">
        <v>303048137301.90997</v>
      </c>
      <c r="T501" s="62">
        <v>402465800343.87</v>
      </c>
      <c r="U501" s="62">
        <v>657677754647.06006</v>
      </c>
      <c r="V501" s="62">
        <v>1148232492286.3999</v>
      </c>
      <c r="W501" s="62">
        <v>24372805231.389999</v>
      </c>
      <c r="X501" s="62">
        <v>8742294588</v>
      </c>
      <c r="Y501" s="62">
        <v>-1171547753703.1001</v>
      </c>
      <c r="Z501" s="61">
        <f>SUM(AA501)</f>
        <v>0</v>
      </c>
      <c r="AA501" s="11"/>
      <c r="AB501" s="61">
        <f>SUM(AC501:AF501)</f>
        <v>6727195388.6100006</v>
      </c>
      <c r="AC501" s="62">
        <v>2110004622.4400001</v>
      </c>
      <c r="AD501" s="11"/>
      <c r="AE501" s="62">
        <v>373399065</v>
      </c>
      <c r="AF501" s="62">
        <v>4243791701.1700001</v>
      </c>
      <c r="AG501" s="61">
        <f>SUM(AH501)</f>
        <v>0</v>
      </c>
      <c r="AH501" s="62"/>
      <c r="AI501" s="60">
        <f>AJ501+AQ501+AT501</f>
        <v>6570223313.1599998</v>
      </c>
      <c r="AJ501" s="61">
        <f>SUM(AK501:AP501)</f>
        <v>6570223313.1599998</v>
      </c>
      <c r="AK501" s="62">
        <v>85610130</v>
      </c>
      <c r="AL501" s="11"/>
      <c r="AM501" s="11"/>
      <c r="AN501" s="62">
        <v>106177239.59</v>
      </c>
      <c r="AO501" s="62">
        <v>3604632937.1700001</v>
      </c>
      <c r="AP501" s="62">
        <v>2773803006.4000001</v>
      </c>
      <c r="AQ501" s="61">
        <f>SUM(AR501:AS501)</f>
        <v>0</v>
      </c>
      <c r="AR501" s="11"/>
      <c r="AS501" s="11"/>
      <c r="AT501" s="61">
        <f>SUM(AU501)</f>
        <v>0</v>
      </c>
      <c r="AU501" s="11"/>
      <c r="AV501" s="60">
        <f>AW501+AZ501</f>
        <v>1552321585887.5</v>
      </c>
      <c r="AW501" s="61">
        <f>SUM(AX501:AY501)</f>
        <v>1552321585887.5</v>
      </c>
      <c r="AX501" s="62">
        <v>1552321585887.5</v>
      </c>
      <c r="AY501" s="11"/>
      <c r="AZ501" s="61">
        <f>SUM(BA501)</f>
        <v>0</v>
      </c>
      <c r="BA501" s="11"/>
      <c r="BB501" s="63">
        <f>E501-(AI501+AV501)</f>
        <v>3.0517578125E-2</v>
      </c>
    </row>
    <row r="502" spans="1:54" ht="45" x14ac:dyDescent="0.25">
      <c r="A502" s="58" t="s">
        <v>1020</v>
      </c>
      <c r="B502" s="58" t="s">
        <v>1188</v>
      </c>
      <c r="C502" s="59" t="s">
        <v>1150</v>
      </c>
      <c r="D502" s="59" t="s">
        <v>1200</v>
      </c>
      <c r="E502" s="60">
        <f>F502+O502+R502+Z502+AB502+AG502</f>
        <v>2445592113803.7798</v>
      </c>
      <c r="F502" s="61">
        <f>SUM(G502:N502)</f>
        <v>184409387913.51001</v>
      </c>
      <c r="G502" s="62">
        <v>134789855345.37</v>
      </c>
      <c r="H502" s="11"/>
      <c r="I502" s="62">
        <v>18673784475.850002</v>
      </c>
      <c r="J502" s="11"/>
      <c r="K502" s="11"/>
      <c r="L502" s="62">
        <v>758854408.28999996</v>
      </c>
      <c r="M502" s="62">
        <v>30186893684</v>
      </c>
      <c r="N502" s="11"/>
      <c r="O502" s="61">
        <f>SUM(P502:Q502)</f>
        <v>62533107556.660004</v>
      </c>
      <c r="P502" s="11"/>
      <c r="Q502" s="62">
        <v>62533107556.660004</v>
      </c>
      <c r="R502" s="61">
        <f>SUM(S502:Y502)</f>
        <v>2145551854939.6099</v>
      </c>
      <c r="S502" s="62">
        <v>384820383172.29999</v>
      </c>
      <c r="T502" s="62">
        <v>643647458832.55005</v>
      </c>
      <c r="U502" s="62">
        <v>925583304055.15002</v>
      </c>
      <c r="V502" s="62">
        <v>1677447631010.3</v>
      </c>
      <c r="W502" s="62">
        <v>67458188793.010002</v>
      </c>
      <c r="X502" s="62">
        <v>18830280100</v>
      </c>
      <c r="Y502" s="62">
        <v>-1572235391023.6997</v>
      </c>
      <c r="Z502" s="61">
        <f>SUM(AA502)</f>
        <v>0</v>
      </c>
      <c r="AA502" s="11"/>
      <c r="AB502" s="61">
        <f>SUM(AC502:AF502)</f>
        <v>53097763394</v>
      </c>
      <c r="AC502" s="62">
        <v>4252266.67</v>
      </c>
      <c r="AD502" s="62">
        <v>120923233.33</v>
      </c>
      <c r="AE502" s="62">
        <v>395878520</v>
      </c>
      <c r="AF502" s="62">
        <v>52576709374</v>
      </c>
      <c r="AG502" s="61">
        <f>SUM(AH502)</f>
        <v>0</v>
      </c>
      <c r="AH502" s="62"/>
      <c r="AI502" s="60">
        <f>AJ502+AQ502+AT502</f>
        <v>78673658937.199997</v>
      </c>
      <c r="AJ502" s="61">
        <f>SUM(AK502:AP502)</f>
        <v>55231422200.199997</v>
      </c>
      <c r="AK502" s="62">
        <v>512829261</v>
      </c>
      <c r="AL502" s="11"/>
      <c r="AM502" s="11"/>
      <c r="AN502" s="11"/>
      <c r="AO502" s="62">
        <v>52690161704.199997</v>
      </c>
      <c r="AP502" s="62">
        <v>2028431235</v>
      </c>
      <c r="AQ502" s="61">
        <f>SUM(AR502:AS502)</f>
        <v>23442236737</v>
      </c>
      <c r="AR502" s="62">
        <v>23442236737</v>
      </c>
      <c r="AS502" s="11"/>
      <c r="AT502" s="61">
        <f>SUM(AU502)</f>
        <v>0</v>
      </c>
      <c r="AU502" s="11"/>
      <c r="AV502" s="60">
        <f>AW502+AZ502</f>
        <v>2366918454866.6001</v>
      </c>
      <c r="AW502" s="61">
        <f>SUM(AX502:AY502)</f>
        <v>2366918454866.6001</v>
      </c>
      <c r="AX502" s="62">
        <v>2366918454866.6001</v>
      </c>
      <c r="AY502" s="11"/>
      <c r="AZ502" s="61">
        <f>SUM(BA502)</f>
        <v>0</v>
      </c>
      <c r="BA502" s="11"/>
      <c r="BB502" s="63">
        <f>E502-(AI502+AV502)</f>
        <v>-2.05078125E-2</v>
      </c>
    </row>
    <row r="503" spans="1:54" ht="30" x14ac:dyDescent="0.25">
      <c r="A503" s="58" t="s">
        <v>1021</v>
      </c>
      <c r="B503" s="58" t="s">
        <v>1022</v>
      </c>
      <c r="C503" s="59" t="s">
        <v>1152</v>
      </c>
      <c r="D503" s="59" t="s">
        <v>1200</v>
      </c>
      <c r="E503" s="60">
        <f>F503+O503+R503+Z503+AB503+AG503</f>
        <v>1521784229481.2798</v>
      </c>
      <c r="F503" s="61">
        <f>SUM(G503:N503)</f>
        <v>60521009172.849998</v>
      </c>
      <c r="G503" s="62">
        <v>41160780765.099998</v>
      </c>
      <c r="H503" s="11"/>
      <c r="I503" s="62">
        <v>9345139144.75</v>
      </c>
      <c r="J503" s="11"/>
      <c r="K503" s="11"/>
      <c r="L503" s="11"/>
      <c r="M503" s="62">
        <v>10015089263</v>
      </c>
      <c r="N503" s="11"/>
      <c r="O503" s="61">
        <f>SUM(P503:Q503)</f>
        <v>60866927284.199997</v>
      </c>
      <c r="P503" s="11"/>
      <c r="Q503" s="62">
        <v>60866927284.199997</v>
      </c>
      <c r="R503" s="61">
        <f>SUM(S503:Y503)</f>
        <v>1361873024401.1597</v>
      </c>
      <c r="S503" s="62">
        <v>153051515272.79999</v>
      </c>
      <c r="T503" s="62">
        <v>425127179581.41998</v>
      </c>
      <c r="U503" s="62">
        <v>467953542762.19</v>
      </c>
      <c r="V503" s="62">
        <v>1313321905480.3</v>
      </c>
      <c r="W503" s="62">
        <v>24880357654.549999</v>
      </c>
      <c r="X503" s="62">
        <v>31985259634</v>
      </c>
      <c r="Y503" s="62">
        <v>-1054446735984.1</v>
      </c>
      <c r="Z503" s="61">
        <f>SUM(AA503)</f>
        <v>0</v>
      </c>
      <c r="AA503" s="11"/>
      <c r="AB503" s="61">
        <f>SUM(AC503:AF503)</f>
        <v>38523268623.07</v>
      </c>
      <c r="AC503" s="62">
        <v>9188585867.7099991</v>
      </c>
      <c r="AD503" s="11"/>
      <c r="AE503" s="62">
        <v>6192246115.8000002</v>
      </c>
      <c r="AF503" s="62">
        <v>23142436639.560001</v>
      </c>
      <c r="AG503" s="61">
        <f>SUM(AH503)</f>
        <v>0</v>
      </c>
      <c r="AH503" s="62"/>
      <c r="AI503" s="60">
        <f>AJ503+AQ503+AT503</f>
        <v>9113827525.2999992</v>
      </c>
      <c r="AJ503" s="61">
        <f>SUM(AK503:AP503)</f>
        <v>9113827525.2999992</v>
      </c>
      <c r="AK503" s="62">
        <v>1286043758.5799999</v>
      </c>
      <c r="AL503" s="11"/>
      <c r="AM503" s="11"/>
      <c r="AN503" s="62">
        <v>90000000</v>
      </c>
      <c r="AO503" s="62">
        <v>103680687</v>
      </c>
      <c r="AP503" s="62">
        <v>7634103079.7200003</v>
      </c>
      <c r="AQ503" s="61">
        <f>SUM(AR503:AS503)</f>
        <v>0</v>
      </c>
      <c r="AR503" s="11"/>
      <c r="AS503" s="11"/>
      <c r="AT503" s="61">
        <f>SUM(AU503)</f>
        <v>0</v>
      </c>
      <c r="AU503" s="11"/>
      <c r="AV503" s="60">
        <f>AW503+AZ503</f>
        <v>1512670401956</v>
      </c>
      <c r="AW503" s="61">
        <f>SUM(AX503:AY503)</f>
        <v>1512670401956</v>
      </c>
      <c r="AX503" s="62">
        <v>1512670401956</v>
      </c>
      <c r="AY503" s="11"/>
      <c r="AZ503" s="61">
        <f>SUM(BA503)</f>
        <v>0</v>
      </c>
      <c r="BA503" s="11"/>
      <c r="BB503" s="63">
        <f>E503-(AI503+AV503)</f>
        <v>-2.0263671875E-2</v>
      </c>
    </row>
    <row r="504" spans="1:54" ht="45" x14ac:dyDescent="0.25">
      <c r="A504" s="58" t="s">
        <v>1023</v>
      </c>
      <c r="B504" s="58" t="s">
        <v>1024</v>
      </c>
      <c r="C504" s="59" t="s">
        <v>1150</v>
      </c>
      <c r="D504" s="59" t="s">
        <v>1199</v>
      </c>
      <c r="E504" s="60">
        <f>F504+O504+R504+Z504+AB504+AG504</f>
        <v>1673144639810.2593</v>
      </c>
      <c r="F504" s="61">
        <f>SUM(G504:N504)</f>
        <v>72771683382.350098</v>
      </c>
      <c r="G504" s="62">
        <v>49820178252.410004</v>
      </c>
      <c r="H504" s="11"/>
      <c r="I504" s="62">
        <v>11259600154.105</v>
      </c>
      <c r="J504" s="11"/>
      <c r="K504" s="11"/>
      <c r="L504" s="62">
        <v>143938778.5803</v>
      </c>
      <c r="M504" s="62">
        <v>11547966197.254801</v>
      </c>
      <c r="N504" s="11"/>
      <c r="O504" s="61">
        <f>SUM(P504:Q504)</f>
        <v>75984301181.760605</v>
      </c>
      <c r="P504" s="62">
        <v>783238908.13829994</v>
      </c>
      <c r="Q504" s="62">
        <v>75201062273.622299</v>
      </c>
      <c r="R504" s="61">
        <f>SUM(S504:Y504)</f>
        <v>1430460409849.8855</v>
      </c>
      <c r="S504" s="62">
        <v>182307119859</v>
      </c>
      <c r="T504" s="62">
        <v>484054190478.45001</v>
      </c>
      <c r="U504" s="62">
        <v>682852721442.46997</v>
      </c>
      <c r="V504" s="62">
        <v>1600831654633</v>
      </c>
      <c r="W504" s="62">
        <v>73818328086.354004</v>
      </c>
      <c r="X504" s="62">
        <v>37631698671</v>
      </c>
      <c r="Y504" s="62">
        <v>-1631035303320.3884</v>
      </c>
      <c r="Z504" s="61">
        <f>SUM(AA504)</f>
        <v>0</v>
      </c>
      <c r="AA504" s="11"/>
      <c r="AB504" s="61">
        <f>SUM(AC504:AF504)</f>
        <v>93928245396.26329</v>
      </c>
      <c r="AC504" s="62">
        <v>3217267598.8400002</v>
      </c>
      <c r="AD504" s="62">
        <v>19666175000</v>
      </c>
      <c r="AE504" s="62">
        <v>1906443627.1912999</v>
      </c>
      <c r="AF504" s="62">
        <v>69138359170.231995</v>
      </c>
      <c r="AG504" s="61">
        <f>SUM(AH504)</f>
        <v>0</v>
      </c>
      <c r="AH504" s="62"/>
      <c r="AI504" s="60">
        <f>AJ504+AQ504+AT504</f>
        <v>45717044376.955498</v>
      </c>
      <c r="AJ504" s="61">
        <f>SUM(AK504:AP504)</f>
        <v>45717044376.955498</v>
      </c>
      <c r="AK504" s="62">
        <v>1377606349.1800001</v>
      </c>
      <c r="AL504" s="11"/>
      <c r="AM504" s="11"/>
      <c r="AN504" s="62">
        <v>2182862926.5755</v>
      </c>
      <c r="AO504" s="62">
        <v>7366696426.1999998</v>
      </c>
      <c r="AP504" s="62">
        <v>34789878675</v>
      </c>
      <c r="AQ504" s="61">
        <f>SUM(AR504:AS504)</f>
        <v>0</v>
      </c>
      <c r="AR504" s="11"/>
      <c r="AS504" s="11"/>
      <c r="AT504" s="61">
        <f>SUM(AU504)</f>
        <v>0</v>
      </c>
      <c r="AU504" s="11"/>
      <c r="AV504" s="60">
        <f>AW504+AZ504</f>
        <v>1627427595433.302</v>
      </c>
      <c r="AW504" s="61">
        <f>SUM(AX504:AY504)</f>
        <v>1627427595433.302</v>
      </c>
      <c r="AX504" s="62">
        <v>1627427595433.302</v>
      </c>
      <c r="AY504" s="11"/>
      <c r="AZ504" s="61">
        <f>SUM(BA504)</f>
        <v>0</v>
      </c>
      <c r="BA504" s="11"/>
      <c r="BB504" s="63">
        <f>E504-(AI504+AV504)</f>
        <v>0</v>
      </c>
    </row>
    <row r="505" spans="1:54" ht="45" x14ac:dyDescent="0.25">
      <c r="A505" s="58" t="s">
        <v>1025</v>
      </c>
      <c r="B505" s="58" t="s">
        <v>1026</v>
      </c>
      <c r="C505" s="59" t="s">
        <v>1152</v>
      </c>
      <c r="D505" s="59" t="s">
        <v>1200</v>
      </c>
      <c r="E505" s="60">
        <f>F505+O505+R505+Z505+AB505+AG505</f>
        <v>1561191978682</v>
      </c>
      <c r="F505" s="61">
        <f>SUM(G505:N505)</f>
        <v>156382206145</v>
      </c>
      <c r="G505" s="62">
        <v>55405532745</v>
      </c>
      <c r="H505" s="11"/>
      <c r="I505" s="62">
        <v>90406106342</v>
      </c>
      <c r="J505" s="11"/>
      <c r="K505" s="11"/>
      <c r="L505" s="11"/>
      <c r="M505" s="62">
        <v>10570567058</v>
      </c>
      <c r="N505" s="11"/>
      <c r="O505" s="61">
        <f>SUM(P505:Q505)</f>
        <v>73234173339</v>
      </c>
      <c r="P505" s="62">
        <v>97500000</v>
      </c>
      <c r="Q505" s="62">
        <v>73136673339</v>
      </c>
      <c r="R505" s="61">
        <f>SUM(S505:Y505)</f>
        <v>1329228572616</v>
      </c>
      <c r="S505" s="62">
        <v>586962643825</v>
      </c>
      <c r="T505" s="62">
        <v>482577258853</v>
      </c>
      <c r="U505" s="62">
        <v>454549723261</v>
      </c>
      <c r="V505" s="62">
        <v>794096417265</v>
      </c>
      <c r="W505" s="62">
        <v>29465994717</v>
      </c>
      <c r="X505" s="62">
        <v>43873500</v>
      </c>
      <c r="Y505" s="62">
        <v>-1018467338805</v>
      </c>
      <c r="Z505" s="61">
        <f>SUM(AA505)</f>
        <v>0</v>
      </c>
      <c r="AA505" s="11"/>
      <c r="AB505" s="61">
        <f>SUM(AC505:AF505)</f>
        <v>2347026582</v>
      </c>
      <c r="AC505" s="62">
        <v>724381045</v>
      </c>
      <c r="AD505" s="11"/>
      <c r="AE505" s="62">
        <v>813537000</v>
      </c>
      <c r="AF505" s="62">
        <v>809108537</v>
      </c>
      <c r="AG505" s="61">
        <f>SUM(AH505)</f>
        <v>0</v>
      </c>
      <c r="AH505" s="62"/>
      <c r="AI505" s="60">
        <f>AJ505+AQ505+AT505</f>
        <v>92563746858.070007</v>
      </c>
      <c r="AJ505" s="61">
        <f>SUM(AK505:AP505)</f>
        <v>85315961966.070007</v>
      </c>
      <c r="AK505" s="62">
        <v>80011107.409999996</v>
      </c>
      <c r="AL505" s="11"/>
      <c r="AM505" s="11"/>
      <c r="AN505" s="62">
        <v>53079121.170000002</v>
      </c>
      <c r="AO505" s="62">
        <v>72872953108</v>
      </c>
      <c r="AP505" s="62">
        <v>12309918629.49</v>
      </c>
      <c r="AQ505" s="61">
        <f>SUM(AR505:AS505)</f>
        <v>7247784892</v>
      </c>
      <c r="AR505" s="11"/>
      <c r="AS505" s="62">
        <v>7247784892</v>
      </c>
      <c r="AT505" s="61">
        <f>SUM(AU505)</f>
        <v>0</v>
      </c>
      <c r="AU505" s="62"/>
      <c r="AV505" s="60">
        <f>AW505+AZ505</f>
        <v>1468628231822.53</v>
      </c>
      <c r="AW505" s="61">
        <f>SUM(AX505:AY505)</f>
        <v>1468628231822.53</v>
      </c>
      <c r="AX505" s="62">
        <v>1468628231822.53</v>
      </c>
      <c r="AY505" s="11"/>
      <c r="AZ505" s="61">
        <f>SUM(BA505)</f>
        <v>0</v>
      </c>
      <c r="BA505" s="11"/>
      <c r="BB505" s="63">
        <f>E505-(AI505+AV505)</f>
        <v>1.39990234375</v>
      </c>
    </row>
    <row r="506" spans="1:54" ht="45" x14ac:dyDescent="0.25">
      <c r="A506" s="58" t="s">
        <v>1027</v>
      </c>
      <c r="B506" s="58" t="s">
        <v>1028</v>
      </c>
      <c r="C506" s="59" t="s">
        <v>1152</v>
      </c>
      <c r="D506" s="59" t="s">
        <v>1199</v>
      </c>
      <c r="E506" s="60">
        <f>F506+O506+R506+Z506+AB506+AG506</f>
        <v>1391087851021.5693</v>
      </c>
      <c r="F506" s="61">
        <f>SUM(G506:N506)</f>
        <v>32675826838.210003</v>
      </c>
      <c r="G506" s="62">
        <v>11986977097.15</v>
      </c>
      <c r="H506" s="11"/>
      <c r="I506" s="62">
        <v>10814413159.860001</v>
      </c>
      <c r="J506" s="11"/>
      <c r="K506" s="11"/>
      <c r="L506" s="62">
        <v>10416667</v>
      </c>
      <c r="M506" s="62">
        <v>9864019914.2000008</v>
      </c>
      <c r="N506" s="11"/>
      <c r="O506" s="61">
        <f>SUM(P506:Q506)</f>
        <v>93255059357</v>
      </c>
      <c r="P506" s="11"/>
      <c r="Q506" s="62">
        <v>93255059357</v>
      </c>
      <c r="R506" s="61">
        <f>SUM(S506:Y506)</f>
        <v>1184641465374.6294</v>
      </c>
      <c r="S506" s="62">
        <v>94828969482.039993</v>
      </c>
      <c r="T506" s="62">
        <v>428789798116.40002</v>
      </c>
      <c r="U506" s="62">
        <v>632973186334.68994</v>
      </c>
      <c r="V506" s="62">
        <v>1087371097527.8</v>
      </c>
      <c r="W506" s="62">
        <v>51970762345.300003</v>
      </c>
      <c r="X506" s="62">
        <v>17290069546</v>
      </c>
      <c r="Y506" s="62">
        <v>-1128582417977.6001</v>
      </c>
      <c r="Z506" s="61">
        <f>SUM(AA506)</f>
        <v>0</v>
      </c>
      <c r="AA506" s="11"/>
      <c r="AB506" s="61">
        <f>SUM(AC506:AF506)</f>
        <v>80515499451.729996</v>
      </c>
      <c r="AC506" s="62">
        <v>3782843236.6900001</v>
      </c>
      <c r="AD506" s="11"/>
      <c r="AE506" s="62">
        <v>1848179925</v>
      </c>
      <c r="AF506" s="62">
        <v>74884476290.039993</v>
      </c>
      <c r="AG506" s="61">
        <f>SUM(AH506)</f>
        <v>0</v>
      </c>
      <c r="AH506" s="62"/>
      <c r="AI506" s="60">
        <f>AJ506+AQ506+AT506</f>
        <v>21422600945.700001</v>
      </c>
      <c r="AJ506" s="61">
        <f>SUM(AK506:AP506)</f>
        <v>21422600945.700001</v>
      </c>
      <c r="AK506" s="62">
        <v>7335060343.3999996</v>
      </c>
      <c r="AL506" s="11"/>
      <c r="AM506" s="11"/>
      <c r="AN506" s="62">
        <v>119416667</v>
      </c>
      <c r="AO506" s="62">
        <v>8810736040</v>
      </c>
      <c r="AP506" s="62">
        <v>5157387895.3000002</v>
      </c>
      <c r="AQ506" s="61">
        <f>SUM(AR506:AS506)</f>
        <v>0</v>
      </c>
      <c r="AR506" s="11"/>
      <c r="AS506" s="11"/>
      <c r="AT506" s="61">
        <f>SUM(AU506)</f>
        <v>0</v>
      </c>
      <c r="AU506" s="11"/>
      <c r="AV506" s="60">
        <f>AW506+AZ506</f>
        <v>1369665250075.8</v>
      </c>
      <c r="AW506" s="61">
        <f>SUM(AX506:AY506)</f>
        <v>1369665250075.8</v>
      </c>
      <c r="AX506" s="62">
        <v>1369665250075.8</v>
      </c>
      <c r="AY506" s="11"/>
      <c r="AZ506" s="61">
        <f>SUM(BA506)</f>
        <v>0</v>
      </c>
      <c r="BA506" s="11"/>
      <c r="BB506" s="63">
        <f>E506-(AI506+AV506)</f>
        <v>6.93359375E-2</v>
      </c>
    </row>
    <row r="507" spans="1:54" ht="45" x14ac:dyDescent="0.25">
      <c r="A507" s="58" t="s">
        <v>1029</v>
      </c>
      <c r="B507" s="58" t="s">
        <v>1030</v>
      </c>
      <c r="C507" s="59" t="s">
        <v>1152</v>
      </c>
      <c r="D507" s="59" t="s">
        <v>1200</v>
      </c>
      <c r="E507" s="60">
        <f>F507+O507+R507+Z507+AB507+AG507</f>
        <v>1474909525382.979</v>
      </c>
      <c r="F507" s="61">
        <f>SUM(G507:N507)</f>
        <v>40192206073.668999</v>
      </c>
      <c r="G507" s="62">
        <v>10742940085.48</v>
      </c>
      <c r="H507" s="11"/>
      <c r="I507" s="62">
        <v>13971614036.91</v>
      </c>
      <c r="J507" s="11"/>
      <c r="K507" s="11"/>
      <c r="L507" s="62">
        <v>90660476.650000006</v>
      </c>
      <c r="M507" s="62">
        <v>15386991474.629</v>
      </c>
      <c r="N507" s="11"/>
      <c r="O507" s="61">
        <f>SUM(P507:Q507)</f>
        <v>70025661141.350006</v>
      </c>
      <c r="P507" s="62">
        <v>995000000</v>
      </c>
      <c r="Q507" s="62">
        <v>69030661141.350006</v>
      </c>
      <c r="R507" s="61">
        <f>SUM(S507:Y507)</f>
        <v>1360031949085.8999</v>
      </c>
      <c r="S507" s="62">
        <v>89650833058.759995</v>
      </c>
      <c r="T507" s="62">
        <v>363682260050.08002</v>
      </c>
      <c r="U507" s="62">
        <v>582762717304.68994</v>
      </c>
      <c r="V507" s="62">
        <v>976073522830.94995</v>
      </c>
      <c r="W507" s="62">
        <v>35520353225.68</v>
      </c>
      <c r="X507" s="62">
        <v>38611076195.330002</v>
      </c>
      <c r="Y507" s="62">
        <v>-726268813579.58997</v>
      </c>
      <c r="Z507" s="61">
        <f>SUM(AA507)</f>
        <v>0</v>
      </c>
      <c r="AA507" s="11"/>
      <c r="AB507" s="61">
        <f>SUM(AC507:AF507)</f>
        <v>4659709082.0600004</v>
      </c>
      <c r="AC507" s="62">
        <v>0</v>
      </c>
      <c r="AD507" s="11"/>
      <c r="AE507" s="62">
        <v>315064726.67000008</v>
      </c>
      <c r="AF507" s="62">
        <v>4344644355.3900003</v>
      </c>
      <c r="AG507" s="61">
        <f>SUM(AH507)</f>
        <v>0</v>
      </c>
      <c r="AH507" s="62"/>
      <c r="AI507" s="60">
        <f>AJ507+AQ507+AT507</f>
        <v>27277076026.989998</v>
      </c>
      <c r="AJ507" s="61">
        <f>SUM(AK507:AP507)</f>
        <v>27277076026.989998</v>
      </c>
      <c r="AK507" s="62">
        <v>156712097</v>
      </c>
      <c r="AL507" s="11"/>
      <c r="AM507" s="11"/>
      <c r="AN507" s="62">
        <v>124229729.01000001</v>
      </c>
      <c r="AO507" s="62">
        <v>21746291590</v>
      </c>
      <c r="AP507" s="62">
        <v>5249842610.9799995</v>
      </c>
      <c r="AQ507" s="61">
        <f>SUM(AR507:AS507)</f>
        <v>0</v>
      </c>
      <c r="AR507" s="11"/>
      <c r="AS507" s="11"/>
      <c r="AT507" s="61">
        <f>SUM(AU507)</f>
        <v>0</v>
      </c>
      <c r="AU507" s="11"/>
      <c r="AV507" s="60">
        <f>AW507+AZ507</f>
        <v>1447632449355.99</v>
      </c>
      <c r="AW507" s="61">
        <f>SUM(AX507:AY507)</f>
        <v>1447632449355.99</v>
      </c>
      <c r="AX507" s="62">
        <v>1447632449355.99</v>
      </c>
      <c r="AY507" s="11"/>
      <c r="AZ507" s="61">
        <f>SUM(BA507)</f>
        <v>0</v>
      </c>
      <c r="BA507" s="11"/>
      <c r="BB507" s="63">
        <f>E507-(AI507+AV507)</f>
        <v>0</v>
      </c>
    </row>
    <row r="508" spans="1:54" ht="45" x14ac:dyDescent="0.25">
      <c r="A508" s="58" t="s">
        <v>1031</v>
      </c>
      <c r="B508" s="58" t="s">
        <v>1032</v>
      </c>
      <c r="C508" s="59" t="s">
        <v>1150</v>
      </c>
      <c r="D508" s="59" t="s">
        <v>1200</v>
      </c>
      <c r="E508" s="60">
        <f>F508+O508+R508+Z508+AB508+AG508</f>
        <v>1115989091337.0417</v>
      </c>
      <c r="F508" s="61">
        <f>SUM(G508:N508)</f>
        <v>69644080633.009903</v>
      </c>
      <c r="G508" s="62">
        <v>45171730842.330002</v>
      </c>
      <c r="H508" s="11"/>
      <c r="I508" s="62">
        <v>10358058802.349899</v>
      </c>
      <c r="J508" s="11"/>
      <c r="K508" s="11"/>
      <c r="L508" s="62">
        <v>129667238.33</v>
      </c>
      <c r="M508" s="62">
        <v>13984623750</v>
      </c>
      <c r="N508" s="11"/>
      <c r="O508" s="61">
        <f>SUM(P508:Q508)</f>
        <v>35233592993.731499</v>
      </c>
      <c r="P508" s="11"/>
      <c r="Q508" s="62">
        <v>35233592993.731499</v>
      </c>
      <c r="R508" s="61">
        <f>SUM(S508:Y508)</f>
        <v>974850930995.6499</v>
      </c>
      <c r="S508" s="62">
        <v>107040299143</v>
      </c>
      <c r="T508" s="62">
        <v>243700871465.29001</v>
      </c>
      <c r="U508" s="62">
        <v>471606382664</v>
      </c>
      <c r="V508" s="62">
        <v>1002748963690.15</v>
      </c>
      <c r="W508" s="62">
        <v>21354584321.650002</v>
      </c>
      <c r="X508" s="62">
        <v>43754127420</v>
      </c>
      <c r="Y508" s="62">
        <v>-915354297708.43994</v>
      </c>
      <c r="Z508" s="61">
        <f>SUM(AA508)</f>
        <v>0</v>
      </c>
      <c r="AA508" s="11"/>
      <c r="AB508" s="61">
        <f>SUM(AC508:AF508)</f>
        <v>36260486714.650299</v>
      </c>
      <c r="AC508" s="62">
        <v>485611886.40030003</v>
      </c>
      <c r="AD508" s="11"/>
      <c r="AE508" s="62">
        <v>5060411640</v>
      </c>
      <c r="AF508" s="62">
        <v>30714463188.25</v>
      </c>
      <c r="AG508" s="61">
        <f>SUM(AH508)</f>
        <v>0</v>
      </c>
      <c r="AH508" s="62"/>
      <c r="AI508" s="60">
        <f>AJ508+AQ508+AT508</f>
        <v>3211283887.9000001</v>
      </c>
      <c r="AJ508" s="61">
        <f>SUM(AK508:AP508)</f>
        <v>3211283887.9000001</v>
      </c>
      <c r="AK508" s="62">
        <v>96520890.900000006</v>
      </c>
      <c r="AL508" s="11"/>
      <c r="AM508" s="11"/>
      <c r="AN508" s="11"/>
      <c r="AO508" s="62">
        <v>264106684</v>
      </c>
      <c r="AP508" s="62">
        <v>2850656313</v>
      </c>
      <c r="AQ508" s="61">
        <f>SUM(AR508:AS508)</f>
        <v>0</v>
      </c>
      <c r="AR508" s="11"/>
      <c r="AS508" s="11"/>
      <c r="AT508" s="61">
        <f>SUM(AU508)</f>
        <v>0</v>
      </c>
      <c r="AU508" s="11"/>
      <c r="AV508" s="60">
        <f>AW508+AZ508</f>
        <v>1112777807449.1416</v>
      </c>
      <c r="AW508" s="61">
        <f>SUM(AX508:AY508)</f>
        <v>1112777807449.1416</v>
      </c>
      <c r="AX508" s="62">
        <v>1112777807449.1416</v>
      </c>
      <c r="AY508" s="11"/>
      <c r="AZ508" s="61">
        <f>SUM(BA508)</f>
        <v>0</v>
      </c>
      <c r="BA508" s="11"/>
      <c r="BB508" s="63">
        <f>E508-(AI508+AV508)</f>
        <v>0</v>
      </c>
    </row>
    <row r="509" spans="1:54" ht="45" x14ac:dyDescent="0.25">
      <c r="A509" s="58" t="s">
        <v>1033</v>
      </c>
      <c r="B509" s="58" t="s">
        <v>1189</v>
      </c>
      <c r="C509" s="59" t="s">
        <v>1152</v>
      </c>
      <c r="D509" s="59" t="s">
        <v>1199</v>
      </c>
      <c r="E509" s="60">
        <f>F509+O509+R509+Z509+AB509+AG509</f>
        <v>6492351536326.4795</v>
      </c>
      <c r="F509" s="61">
        <f>SUM(G509:N509)</f>
        <v>555371161040.10999</v>
      </c>
      <c r="G509" s="62">
        <v>345396605171.76001</v>
      </c>
      <c r="H509" s="11"/>
      <c r="I509" s="62">
        <v>78557725006.919998</v>
      </c>
      <c r="J509" s="11"/>
      <c r="K509" s="11"/>
      <c r="L509" s="11"/>
      <c r="M509" s="62">
        <v>131416830861.42999</v>
      </c>
      <c r="N509" s="11"/>
      <c r="O509" s="61">
        <f>SUM(P509:Q509)</f>
        <v>63224958305.050003</v>
      </c>
      <c r="P509" s="62">
        <v>456389636.5</v>
      </c>
      <c r="Q509" s="62">
        <v>62768568668.550003</v>
      </c>
      <c r="R509" s="61">
        <f>SUM(S509:Y509)</f>
        <v>5611230207580.3896</v>
      </c>
      <c r="S509" s="62">
        <v>1039992209851.5</v>
      </c>
      <c r="T509" s="62">
        <v>1599404985847.4299</v>
      </c>
      <c r="U509" s="62">
        <v>2151903305019.96</v>
      </c>
      <c r="V509" s="62">
        <v>3479604242833.27</v>
      </c>
      <c r="W509" s="62">
        <v>221016675554.34</v>
      </c>
      <c r="X509" s="62">
        <v>53044713285.760002</v>
      </c>
      <c r="Y509" s="62">
        <v>-2933735924811.8701</v>
      </c>
      <c r="Z509" s="61">
        <f>SUM(AA509)</f>
        <v>0</v>
      </c>
      <c r="AA509" s="11"/>
      <c r="AB509" s="61">
        <f>SUM(AC509:AF509)</f>
        <v>262525209400.92999</v>
      </c>
      <c r="AC509" s="62">
        <v>996008950</v>
      </c>
      <c r="AD509" s="11"/>
      <c r="AE509" s="62">
        <v>18576994567.060001</v>
      </c>
      <c r="AF509" s="62">
        <v>242952205883.87</v>
      </c>
      <c r="AG509" s="61">
        <f>SUM(AH509)</f>
        <v>0</v>
      </c>
      <c r="AH509" s="62"/>
      <c r="AI509" s="60">
        <f>AJ509+AQ509+AT509</f>
        <v>459425971449.05005</v>
      </c>
      <c r="AJ509" s="61">
        <f>SUM(AK509:AP509)</f>
        <v>178645777313.05002</v>
      </c>
      <c r="AK509" s="62">
        <v>226471952</v>
      </c>
      <c r="AL509" s="11"/>
      <c r="AM509" s="11"/>
      <c r="AN509" s="11"/>
      <c r="AO509" s="62">
        <v>159309589936.92001</v>
      </c>
      <c r="AP509" s="62">
        <v>19109715424.130001</v>
      </c>
      <c r="AQ509" s="61">
        <f>SUM(AR509:AS509)</f>
        <v>280780194136</v>
      </c>
      <c r="AR509" s="11"/>
      <c r="AS509" s="62">
        <v>280780194136</v>
      </c>
      <c r="AT509" s="61">
        <f>SUM(AU509)</f>
        <v>0</v>
      </c>
      <c r="AU509" s="62"/>
      <c r="AV509" s="60">
        <f>AW509+AZ509</f>
        <v>24131702259509.719</v>
      </c>
      <c r="AW509" s="61">
        <f>SUM(AX509:AY509)</f>
        <v>24131702259509.719</v>
      </c>
      <c r="AX509" s="62">
        <v>24131702259509.719</v>
      </c>
      <c r="AY509" s="11"/>
      <c r="AZ509" s="61">
        <f>SUM(BA509)</f>
        <v>0</v>
      </c>
      <c r="BA509" s="11"/>
      <c r="BB509" s="63">
        <f>E509-(AI509+AV509)</f>
        <v>-18098776694632.289</v>
      </c>
    </row>
    <row r="510" spans="1:54" ht="30" x14ac:dyDescent="0.25">
      <c r="A510" s="58" t="s">
        <v>1034</v>
      </c>
      <c r="B510" s="58" t="s">
        <v>1035</v>
      </c>
      <c r="C510" s="59" t="s">
        <v>1150</v>
      </c>
      <c r="D510" s="59" t="s">
        <v>1200</v>
      </c>
      <c r="E510" s="60">
        <f>F510+O510+R510+Z510+AB510+AG510</f>
        <v>2753823071094.6396</v>
      </c>
      <c r="F510" s="61">
        <f>SUM(G510:N510)</f>
        <v>102211499085.66002</v>
      </c>
      <c r="G510" s="62">
        <v>16161177103.830013</v>
      </c>
      <c r="H510" s="11"/>
      <c r="I510" s="62">
        <v>26672263063.73</v>
      </c>
      <c r="J510" s="11"/>
      <c r="K510" s="11"/>
      <c r="L510" s="62">
        <v>274808333.32999998</v>
      </c>
      <c r="M510" s="62">
        <v>59103250584.770004</v>
      </c>
      <c r="N510" s="11"/>
      <c r="O510" s="61">
        <f>SUM(P510:Q510)</f>
        <v>61387100074</v>
      </c>
      <c r="P510" s="62">
        <v>382846348.00000006</v>
      </c>
      <c r="Q510" s="62">
        <v>61004253726</v>
      </c>
      <c r="R510" s="61">
        <f>SUM(S510:Y510)</f>
        <v>2475684260207.1997</v>
      </c>
      <c r="S510" s="62">
        <v>335969984609.5</v>
      </c>
      <c r="T510" s="62">
        <v>426766443105.21997</v>
      </c>
      <c r="U510" s="62">
        <v>1277371080357.5898</v>
      </c>
      <c r="V510" s="62">
        <v>1881059759572.6599</v>
      </c>
      <c r="W510" s="62">
        <v>72287791016.119995</v>
      </c>
      <c r="X510" s="62">
        <v>77430005443.630005</v>
      </c>
      <c r="Y510" s="62">
        <v>-1595200803897.52</v>
      </c>
      <c r="Z510" s="61">
        <f>SUM(AA510)</f>
        <v>0</v>
      </c>
      <c r="AA510" s="11"/>
      <c r="AB510" s="61">
        <f>SUM(AC510:AF510)</f>
        <v>114540211727.78</v>
      </c>
      <c r="AC510" s="62">
        <v>15744826496.209999</v>
      </c>
      <c r="AD510" s="62">
        <v>12593683910.709999</v>
      </c>
      <c r="AE510" s="62">
        <v>3717844067.9200001</v>
      </c>
      <c r="AF510" s="62">
        <v>82483857252.940002</v>
      </c>
      <c r="AG510" s="61">
        <f>SUM(AH510)</f>
        <v>0</v>
      </c>
      <c r="AH510" s="62"/>
      <c r="AI510" s="60">
        <f>AJ510+AQ510+AT510</f>
        <v>48974913245.440002</v>
      </c>
      <c r="AJ510" s="61">
        <f>SUM(AK510:AP510)</f>
        <v>48974913245.440002</v>
      </c>
      <c r="AK510" s="62">
        <v>32688742858.77</v>
      </c>
      <c r="AL510" s="11"/>
      <c r="AM510" s="11"/>
      <c r="AN510" s="62">
        <v>46666666.670000002</v>
      </c>
      <c r="AO510" s="11"/>
      <c r="AP510" s="62">
        <v>16239503720</v>
      </c>
      <c r="AQ510" s="61">
        <f>SUM(AR510:AS510)</f>
        <v>0</v>
      </c>
      <c r="AR510" s="11"/>
      <c r="AS510" s="11"/>
      <c r="AT510" s="61">
        <f>SUM(AU510)</f>
        <v>0</v>
      </c>
      <c r="AU510" s="11"/>
      <c r="AV510" s="60">
        <f>AW510+AZ510</f>
        <v>2704848157849.2002</v>
      </c>
      <c r="AW510" s="61">
        <f>SUM(AX510:AY510)</f>
        <v>2704848157849.2002</v>
      </c>
      <c r="AX510" s="62">
        <v>2704848157849.2002</v>
      </c>
      <c r="AY510" s="11"/>
      <c r="AZ510" s="61">
        <f>SUM(BA510)</f>
        <v>0</v>
      </c>
      <c r="BA510" s="11"/>
      <c r="BB510" s="63">
        <f>E510-(AI510+AV510)</f>
        <v>0</v>
      </c>
    </row>
    <row r="511" spans="1:54" ht="60" x14ac:dyDescent="0.25">
      <c r="A511" s="58" t="s">
        <v>1036</v>
      </c>
      <c r="B511" s="58" t="s">
        <v>1037</v>
      </c>
      <c r="C511" s="59" t="s">
        <v>1152</v>
      </c>
      <c r="D511" s="59" t="s">
        <v>1200</v>
      </c>
      <c r="E511" s="60">
        <f>F511+O511+R511+Z511+AB511+AG511</f>
        <v>1980524476318.2173</v>
      </c>
      <c r="F511" s="61">
        <f>SUM(G511:N511)</f>
        <v>166527077429.58099</v>
      </c>
      <c r="G511" s="62">
        <v>10096149957.311001</v>
      </c>
      <c r="H511" s="11"/>
      <c r="I511" s="62">
        <v>128854219113.27</v>
      </c>
      <c r="J511" s="11"/>
      <c r="K511" s="11"/>
      <c r="L511" s="11"/>
      <c r="M511" s="62">
        <v>27576708359</v>
      </c>
      <c r="N511" s="11"/>
      <c r="O511" s="61">
        <f>SUM(P511:Q511)</f>
        <v>9950981696.9400005</v>
      </c>
      <c r="P511" s="62">
        <v>2127281696.9400001</v>
      </c>
      <c r="Q511" s="62">
        <v>7823700000</v>
      </c>
      <c r="R511" s="61">
        <f>SUM(S511:Y511)</f>
        <v>1758946124017.4297</v>
      </c>
      <c r="S511" s="62">
        <v>173660613658</v>
      </c>
      <c r="T511" s="62">
        <v>375293976515.03998</v>
      </c>
      <c r="U511" s="62">
        <v>738387805838.38</v>
      </c>
      <c r="V511" s="62">
        <v>1047634801886.14</v>
      </c>
      <c r="W511" s="62">
        <v>14177949435</v>
      </c>
      <c r="X511" s="62">
        <v>172240741852.98999</v>
      </c>
      <c r="Y511" s="62">
        <v>-762449765168.12</v>
      </c>
      <c r="Z511" s="61">
        <f>SUM(AA511)</f>
        <v>0</v>
      </c>
      <c r="AA511" s="11"/>
      <c r="AB511" s="61">
        <f>SUM(AC511:AF511)</f>
        <v>45100293174.266701</v>
      </c>
      <c r="AC511" s="62">
        <v>79846550</v>
      </c>
      <c r="AD511" s="11"/>
      <c r="AE511" s="62">
        <v>11787065291.266701</v>
      </c>
      <c r="AF511" s="62">
        <v>33233381333</v>
      </c>
      <c r="AG511" s="61">
        <f>SUM(AH511)</f>
        <v>0</v>
      </c>
      <c r="AH511" s="62"/>
      <c r="AI511" s="60">
        <f>AJ511+AQ511+AT511</f>
        <v>1565123882</v>
      </c>
      <c r="AJ511" s="61">
        <f>SUM(AK511:AP511)</f>
        <v>1565123882</v>
      </c>
      <c r="AK511" s="11"/>
      <c r="AL511" s="11"/>
      <c r="AM511" s="11"/>
      <c r="AN511" s="11"/>
      <c r="AO511" s="62">
        <v>1466079882</v>
      </c>
      <c r="AP511" s="62">
        <v>99044000</v>
      </c>
      <c r="AQ511" s="61">
        <f>SUM(AR511:AS511)</f>
        <v>0</v>
      </c>
      <c r="AR511" s="11"/>
      <c r="AS511" s="11"/>
      <c r="AT511" s="61">
        <f>SUM(AU511)</f>
        <v>0</v>
      </c>
      <c r="AU511" s="11"/>
      <c r="AV511" s="60">
        <f>AW511+AZ511</f>
        <v>1978959352436.2178</v>
      </c>
      <c r="AW511" s="61">
        <f>SUM(AX511:AY511)</f>
        <v>1978959352436.2178</v>
      </c>
      <c r="AX511" s="62">
        <v>1978959352436.2178</v>
      </c>
      <c r="AY511" s="11"/>
      <c r="AZ511" s="61">
        <f>SUM(BA511)</f>
        <v>0</v>
      </c>
      <c r="BA511" s="11"/>
      <c r="BB511" s="63">
        <f>E511-(AI511+AV511)</f>
        <v>0</v>
      </c>
    </row>
    <row r="512" spans="1:54" ht="30" x14ac:dyDescent="0.25">
      <c r="A512" s="58" t="s">
        <v>1038</v>
      </c>
      <c r="B512" s="58" t="s">
        <v>1039</v>
      </c>
      <c r="C512" s="59" t="s">
        <v>1152</v>
      </c>
      <c r="D512" s="59" t="s">
        <v>1200</v>
      </c>
      <c r="E512" s="60">
        <f>F512+O512+R512+Z512+AB512+AG512</f>
        <v>2226984159810.9194</v>
      </c>
      <c r="F512" s="61">
        <f>SUM(G512:N512)</f>
        <v>114627565613.26999</v>
      </c>
      <c r="G512" s="62">
        <v>33769749361.629997</v>
      </c>
      <c r="H512" s="11"/>
      <c r="I512" s="62">
        <v>57356021519.830002</v>
      </c>
      <c r="J512" s="11"/>
      <c r="K512" s="11"/>
      <c r="L512" s="11"/>
      <c r="M512" s="62">
        <v>23501794731.810001</v>
      </c>
      <c r="N512" s="11"/>
      <c r="O512" s="61">
        <f>SUM(P512:Q512)</f>
        <v>30922078734.259998</v>
      </c>
      <c r="P512" s="11"/>
      <c r="Q512" s="62">
        <v>30922078734.259998</v>
      </c>
      <c r="R512" s="61">
        <f>SUM(S512:Y512)</f>
        <v>2066789746860.3896</v>
      </c>
      <c r="S512" s="62">
        <v>455290962773</v>
      </c>
      <c r="T512" s="62">
        <v>375560139893.5</v>
      </c>
      <c r="U512" s="62">
        <v>768166677023.25</v>
      </c>
      <c r="V512" s="62">
        <v>1700664527074.3</v>
      </c>
      <c r="W512" s="62">
        <v>39431111972</v>
      </c>
      <c r="X512" s="62">
        <v>17586765937.84</v>
      </c>
      <c r="Y512" s="62">
        <v>-1289910437813.5</v>
      </c>
      <c r="Z512" s="61">
        <f>SUM(AA512)</f>
        <v>0</v>
      </c>
      <c r="AA512" s="11"/>
      <c r="AB512" s="61">
        <f>SUM(AC512:AF512)</f>
        <v>14644768603</v>
      </c>
      <c r="AC512" s="11"/>
      <c r="AD512" s="11"/>
      <c r="AE512" s="62">
        <v>3698021000</v>
      </c>
      <c r="AF512" s="62">
        <v>10946747603</v>
      </c>
      <c r="AG512" s="61">
        <f>SUM(AH512)</f>
        <v>0</v>
      </c>
      <c r="AH512" s="62"/>
      <c r="AI512" s="60">
        <f>AJ512+AQ512+AT512</f>
        <v>110699479328.87</v>
      </c>
      <c r="AJ512" s="61">
        <f>SUM(AK512:AP512)</f>
        <v>98310022653.869995</v>
      </c>
      <c r="AK512" s="11"/>
      <c r="AL512" s="11"/>
      <c r="AM512" s="11"/>
      <c r="AN512" s="62">
        <v>1126507205</v>
      </c>
      <c r="AO512" s="62">
        <v>97183515448.869995</v>
      </c>
      <c r="AP512" s="11"/>
      <c r="AQ512" s="61">
        <f>SUM(AR512:AS512)</f>
        <v>12389456675</v>
      </c>
      <c r="AR512" s="11"/>
      <c r="AS512" s="62">
        <v>12389456675</v>
      </c>
      <c r="AT512" s="61">
        <f>SUM(AU512)</f>
        <v>0</v>
      </c>
      <c r="AU512" s="62"/>
      <c r="AV512" s="60">
        <f>AW512+AZ512</f>
        <v>2116284680482</v>
      </c>
      <c r="AW512" s="61">
        <f>SUM(AX512:AY512)</f>
        <v>2116284680482</v>
      </c>
      <c r="AX512" s="62">
        <v>2116284680482</v>
      </c>
      <c r="AY512" s="11"/>
      <c r="AZ512" s="61">
        <f>SUM(BA512)</f>
        <v>0</v>
      </c>
      <c r="BA512" s="11"/>
      <c r="BB512" s="63">
        <f>E512-(AI512+AV512)</f>
        <v>4.931640625E-2</v>
      </c>
    </row>
    <row r="513" spans="1:54" ht="30" x14ac:dyDescent="0.25">
      <c r="A513" s="58" t="s">
        <v>1040</v>
      </c>
      <c r="B513" s="58" t="s">
        <v>1041</v>
      </c>
      <c r="C513" s="59" t="s">
        <v>1152</v>
      </c>
      <c r="D513" s="59" t="s">
        <v>1199</v>
      </c>
      <c r="E513" s="60">
        <f>F513+O513+R513+Z513+AB513+AG513</f>
        <v>6451077444351.2207</v>
      </c>
      <c r="F513" s="61">
        <f>SUM(G513:N513)</f>
        <v>747859682914.15002</v>
      </c>
      <c r="G513" s="62">
        <v>270602500515.78</v>
      </c>
      <c r="H513" s="11"/>
      <c r="I513" s="62">
        <v>399914099239.37006</v>
      </c>
      <c r="J513" s="11"/>
      <c r="K513" s="11"/>
      <c r="L513" s="11"/>
      <c r="M513" s="62">
        <v>77343083159</v>
      </c>
      <c r="N513" s="11"/>
      <c r="O513" s="61">
        <f>SUM(P513:Q513)</f>
        <v>84026185887.180008</v>
      </c>
      <c r="P513" s="62">
        <v>14349315602.35</v>
      </c>
      <c r="Q513" s="62">
        <v>69676870284.830002</v>
      </c>
      <c r="R513" s="61">
        <f>SUM(S513:Y513)</f>
        <v>5526698957512.0703</v>
      </c>
      <c r="S513" s="62">
        <v>2124499077288.1001</v>
      </c>
      <c r="T513" s="62">
        <v>776307247622.73999</v>
      </c>
      <c r="U513" s="62">
        <v>2657570435505.3999</v>
      </c>
      <c r="V513" s="62">
        <v>2598943162823.7002</v>
      </c>
      <c r="W513" s="62">
        <v>330034403108.72998</v>
      </c>
      <c r="X513" s="62">
        <v>54633841385.5</v>
      </c>
      <c r="Y513" s="62">
        <v>-3015289210222.1001</v>
      </c>
      <c r="Z513" s="61">
        <f>SUM(AA513)</f>
        <v>0</v>
      </c>
      <c r="AA513" s="11"/>
      <c r="AB513" s="61">
        <f>SUM(AC513:AF513)</f>
        <v>92492618037.819992</v>
      </c>
      <c r="AC513" s="11"/>
      <c r="AD513" s="11"/>
      <c r="AE513" s="62">
        <v>1629805946.4200001</v>
      </c>
      <c r="AF513" s="62">
        <v>90862812091.399994</v>
      </c>
      <c r="AG513" s="61">
        <f>SUM(AH513)</f>
        <v>0</v>
      </c>
      <c r="AH513" s="62"/>
      <c r="AI513" s="60">
        <f>AJ513+AQ513+AT513</f>
        <v>21086422040.07</v>
      </c>
      <c r="AJ513" s="61">
        <f>SUM(AK513:AP513)</f>
        <v>21086422040.07</v>
      </c>
      <c r="AK513" s="11"/>
      <c r="AL513" s="11"/>
      <c r="AM513" s="11"/>
      <c r="AN513" s="62">
        <v>573700160.19000006</v>
      </c>
      <c r="AO513" s="62">
        <v>4166002969.29</v>
      </c>
      <c r="AP513" s="62">
        <v>16346718910.59</v>
      </c>
      <c r="AQ513" s="61">
        <f>SUM(AR513:AS513)</f>
        <v>0</v>
      </c>
      <c r="AR513" s="11"/>
      <c r="AS513" s="11"/>
      <c r="AT513" s="61">
        <f>SUM(AU513)</f>
        <v>0</v>
      </c>
      <c r="AU513" s="11"/>
      <c r="AV513" s="60">
        <f>AW513+AZ513</f>
        <v>6429991022311.2002</v>
      </c>
      <c r="AW513" s="61">
        <f>SUM(AX513:AY513)</f>
        <v>6429991022311.2002</v>
      </c>
      <c r="AX513" s="62">
        <v>6429991022311.2002</v>
      </c>
      <c r="AY513" s="11"/>
      <c r="AZ513" s="61">
        <f>SUM(BA513)</f>
        <v>0</v>
      </c>
      <c r="BA513" s="11"/>
      <c r="BB513" s="63">
        <f>E513-(AI513+AV513)</f>
        <v>-4.98046875E-2</v>
      </c>
    </row>
    <row r="514" spans="1:54" ht="45" x14ac:dyDescent="0.25">
      <c r="A514" s="58" t="s">
        <v>1042</v>
      </c>
      <c r="B514" s="58" t="s">
        <v>1043</v>
      </c>
      <c r="C514" s="59" t="s">
        <v>1152</v>
      </c>
      <c r="D514" s="59" t="s">
        <v>1200</v>
      </c>
      <c r="E514" s="60">
        <f>F514+O514+R514+Z514+AB514+AG514</f>
        <v>1794177614642.4209</v>
      </c>
      <c r="F514" s="61">
        <f>SUM(G514:N514)</f>
        <v>156426796103.42099</v>
      </c>
      <c r="G514" s="62">
        <v>96283945106.259995</v>
      </c>
      <c r="H514" s="11"/>
      <c r="I514" s="62">
        <v>47314742917.919998</v>
      </c>
      <c r="J514" s="62">
        <v>0</v>
      </c>
      <c r="K514" s="11"/>
      <c r="L514" s="62">
        <v>731326062.44000006</v>
      </c>
      <c r="M514" s="62">
        <v>12096782016.801001</v>
      </c>
      <c r="N514" s="11"/>
      <c r="O514" s="61">
        <f>SUM(P514:Q514)</f>
        <v>51554433359</v>
      </c>
      <c r="P514" s="11"/>
      <c r="Q514" s="62">
        <v>51554433359</v>
      </c>
      <c r="R514" s="61">
        <f>SUM(S514:Y514)</f>
        <v>1497927462741</v>
      </c>
      <c r="S514" s="62">
        <v>411913307956</v>
      </c>
      <c r="T514" s="62">
        <v>539875061864</v>
      </c>
      <c r="U514" s="62">
        <v>523232275041</v>
      </c>
      <c r="V514" s="62">
        <v>843040853331</v>
      </c>
      <c r="W514" s="62">
        <v>64850137596</v>
      </c>
      <c r="X514" s="62">
        <v>31568525693</v>
      </c>
      <c r="Y514" s="62">
        <v>-916552698740</v>
      </c>
      <c r="Z514" s="61">
        <f>SUM(AA514)</f>
        <v>0</v>
      </c>
      <c r="AA514" s="11"/>
      <c r="AB514" s="61">
        <f>SUM(AC514:AF514)</f>
        <v>88268922439</v>
      </c>
      <c r="AC514" s="11"/>
      <c r="AD514" s="11"/>
      <c r="AE514" s="62">
        <v>8401838009</v>
      </c>
      <c r="AF514" s="62">
        <v>79867084430</v>
      </c>
      <c r="AG514" s="61">
        <f>SUM(AH514)</f>
        <v>0</v>
      </c>
      <c r="AH514" s="62"/>
      <c r="AI514" s="60">
        <f>AJ514+AQ514+AT514</f>
        <v>3589720751.1800003</v>
      </c>
      <c r="AJ514" s="61">
        <f>SUM(AK514:AP514)</f>
        <v>3589720751.1800003</v>
      </c>
      <c r="AK514" s="62">
        <v>2050452502.9200001</v>
      </c>
      <c r="AL514" s="11"/>
      <c r="AM514" s="11"/>
      <c r="AN514" s="62">
        <v>1471119014.26</v>
      </c>
      <c r="AO514" s="11"/>
      <c r="AP514" s="62">
        <v>68149234</v>
      </c>
      <c r="AQ514" s="61">
        <f>SUM(AR514:AS514)</f>
        <v>0</v>
      </c>
      <c r="AR514" s="11"/>
      <c r="AS514" s="11"/>
      <c r="AT514" s="61">
        <f>SUM(AU514)</f>
        <v>0</v>
      </c>
      <c r="AU514" s="11"/>
      <c r="AV514" s="60">
        <f>AW514+AZ514</f>
        <v>1790587893891.2</v>
      </c>
      <c r="AW514" s="61">
        <f>SUM(AX514:AY514)</f>
        <v>1790587893891.2</v>
      </c>
      <c r="AX514" s="62">
        <v>1790587893891.2</v>
      </c>
      <c r="AY514" s="11"/>
      <c r="AZ514" s="61">
        <f>SUM(BA514)</f>
        <v>0</v>
      </c>
      <c r="BA514" s="11"/>
      <c r="BB514" s="63">
        <f>E514-(AI514+AV514)</f>
        <v>4.1015625E-2</v>
      </c>
    </row>
    <row r="515" spans="1:54" ht="30" x14ac:dyDescent="0.25">
      <c r="A515" s="58" t="s">
        <v>1044</v>
      </c>
      <c r="B515" s="58" t="s">
        <v>1045</v>
      </c>
      <c r="C515" s="59" t="s">
        <v>1150</v>
      </c>
      <c r="D515" s="59" t="s">
        <v>1200</v>
      </c>
      <c r="E515" s="60">
        <f>F515+O515+R515+Z515+AB515+AG515</f>
        <v>1781167155265.6797</v>
      </c>
      <c r="F515" s="61">
        <f>SUM(G515:N515)</f>
        <v>127609463060.01408</v>
      </c>
      <c r="G515" s="62">
        <v>106993525165.61409</v>
      </c>
      <c r="H515" s="11"/>
      <c r="I515" s="62">
        <v>3132573906.8100004</v>
      </c>
      <c r="J515" s="11"/>
      <c r="K515" s="11"/>
      <c r="L515" s="62">
        <v>579633333.34000003</v>
      </c>
      <c r="M515" s="62">
        <v>16903730654.25</v>
      </c>
      <c r="N515" s="11"/>
      <c r="O515" s="61">
        <f>SUM(P515:Q515)</f>
        <v>22495702895</v>
      </c>
      <c r="P515" s="11"/>
      <c r="Q515" s="62">
        <v>22495702895</v>
      </c>
      <c r="R515" s="61">
        <f>SUM(S515:Y515)</f>
        <v>1553311363550.0754</v>
      </c>
      <c r="S515" s="62">
        <v>229816717280</v>
      </c>
      <c r="T515" s="62">
        <v>328559605800.35999</v>
      </c>
      <c r="U515" s="62">
        <v>715905110847.25586</v>
      </c>
      <c r="V515" s="62">
        <v>1308259691773.1101</v>
      </c>
      <c r="W515" s="62">
        <v>33883258370</v>
      </c>
      <c r="X515" s="62">
        <v>40494693225.879997</v>
      </c>
      <c r="Y515" s="62">
        <v>-1103607713746.53</v>
      </c>
      <c r="Z515" s="61">
        <f>SUM(AA515)</f>
        <v>0</v>
      </c>
      <c r="AA515" s="11"/>
      <c r="AB515" s="61">
        <f>SUM(AC515:AF515)</f>
        <v>77750625760.589996</v>
      </c>
      <c r="AC515" s="62">
        <v>2413279012</v>
      </c>
      <c r="AD515" s="11"/>
      <c r="AE515" s="62">
        <v>46563203064.589996</v>
      </c>
      <c r="AF515" s="62">
        <v>28774143684</v>
      </c>
      <c r="AG515" s="61">
        <f>SUM(AH515)</f>
        <v>0</v>
      </c>
      <c r="AH515" s="62"/>
      <c r="AI515" s="60">
        <f>AJ515+AQ515+AT515</f>
        <v>6693988106.1700001</v>
      </c>
      <c r="AJ515" s="61">
        <f>SUM(AK515:AP515)</f>
        <v>1702178049.1700001</v>
      </c>
      <c r="AK515" s="62">
        <v>31275733.170000002</v>
      </c>
      <c r="AL515" s="11"/>
      <c r="AM515" s="11"/>
      <c r="AN515" s="62">
        <v>1250000</v>
      </c>
      <c r="AO515" s="62">
        <v>1317728881</v>
      </c>
      <c r="AP515" s="62">
        <v>351923435</v>
      </c>
      <c r="AQ515" s="61">
        <f>SUM(AR515:AS515)</f>
        <v>4991810057</v>
      </c>
      <c r="AR515" s="11"/>
      <c r="AS515" s="62">
        <v>4991810057</v>
      </c>
      <c r="AT515" s="61">
        <f>SUM(AU515)</f>
        <v>0</v>
      </c>
      <c r="AU515" s="62"/>
      <c r="AV515" s="60">
        <f>AW515+AZ515</f>
        <v>1774473167159.51</v>
      </c>
      <c r="AW515" s="61">
        <f>SUM(AX515:AY515)</f>
        <v>1774473167159.51</v>
      </c>
      <c r="AX515" s="62">
        <v>1774473167159.51</v>
      </c>
      <c r="AY515" s="11"/>
      <c r="AZ515" s="61">
        <f>SUM(BA515)</f>
        <v>0</v>
      </c>
      <c r="BA515" s="11"/>
      <c r="BB515" s="63">
        <f>E515-(AI515+AV515)</f>
        <v>0</v>
      </c>
    </row>
    <row r="516" spans="1:54" ht="30" x14ac:dyDescent="0.25">
      <c r="A516" s="58" t="s">
        <v>1046</v>
      </c>
      <c r="B516" s="58" t="s">
        <v>1047</v>
      </c>
      <c r="C516" s="59" t="s">
        <v>1152</v>
      </c>
      <c r="D516" s="59" t="s">
        <v>1199</v>
      </c>
      <c r="E516" s="60">
        <f>F516+O516+R516+Z516+AB516+AG516</f>
        <v>2564874533373.1553</v>
      </c>
      <c r="F516" s="61">
        <f>SUM(G516:N516)</f>
        <v>264997237920.15546</v>
      </c>
      <c r="G516" s="62">
        <v>149088793369.68002</v>
      </c>
      <c r="H516" s="11"/>
      <c r="I516" s="62">
        <v>103749881700.92542</v>
      </c>
      <c r="J516" s="11"/>
      <c r="K516" s="62">
        <v>-3369967000</v>
      </c>
      <c r="L516" s="62">
        <v>151191666.66999999</v>
      </c>
      <c r="M516" s="62">
        <v>15377338182.879999</v>
      </c>
      <c r="N516" s="11"/>
      <c r="O516" s="61">
        <f>SUM(P516:Q516)</f>
        <v>97797650548</v>
      </c>
      <c r="P516" s="62">
        <v>3369967000</v>
      </c>
      <c r="Q516" s="62">
        <v>94427683548</v>
      </c>
      <c r="R516" s="61">
        <f>SUM(S516:Y516)</f>
        <v>2130886821147</v>
      </c>
      <c r="S516" s="62">
        <v>392824023082</v>
      </c>
      <c r="T516" s="62">
        <v>501997357528</v>
      </c>
      <c r="U516" s="62">
        <v>1119479111686</v>
      </c>
      <c r="V516" s="62">
        <v>1554550989816</v>
      </c>
      <c r="W516" s="62">
        <v>51866183575</v>
      </c>
      <c r="X516" s="62">
        <v>31622021272</v>
      </c>
      <c r="Y516" s="62">
        <v>-1521452865812</v>
      </c>
      <c r="Z516" s="61">
        <f>SUM(AA516)</f>
        <v>0</v>
      </c>
      <c r="AA516" s="11"/>
      <c r="AB516" s="61">
        <f>SUM(AC516:AF516)</f>
        <v>71192823758</v>
      </c>
      <c r="AC516" s="62">
        <v>701938025</v>
      </c>
      <c r="AD516" s="11"/>
      <c r="AE516" s="62">
        <v>1483937829</v>
      </c>
      <c r="AF516" s="62">
        <v>69006947904</v>
      </c>
      <c r="AG516" s="61">
        <f>SUM(AH516)</f>
        <v>0</v>
      </c>
      <c r="AH516" s="62"/>
      <c r="AI516" s="60">
        <f>AJ516+AQ516+AT516</f>
        <v>12849288739.41</v>
      </c>
      <c r="AJ516" s="61">
        <f>SUM(AK516:AP516)</f>
        <v>12849288739.41</v>
      </c>
      <c r="AK516" s="11"/>
      <c r="AL516" s="11"/>
      <c r="AM516" s="11"/>
      <c r="AN516" s="62">
        <v>1527476395.4100001</v>
      </c>
      <c r="AO516" s="62">
        <v>3368897812</v>
      </c>
      <c r="AP516" s="62">
        <v>7952914532</v>
      </c>
      <c r="AQ516" s="61">
        <f>SUM(AR516:AS516)</f>
        <v>0</v>
      </c>
      <c r="AR516" s="11"/>
      <c r="AS516" s="11"/>
      <c r="AT516" s="61">
        <f>SUM(AU516)</f>
        <v>0</v>
      </c>
      <c r="AU516" s="11"/>
      <c r="AV516" s="60">
        <f>AW516+AZ516</f>
        <v>2552025244633.7456</v>
      </c>
      <c r="AW516" s="61">
        <f>SUM(AX516:AY516)</f>
        <v>2552025244633.7456</v>
      </c>
      <c r="AX516" s="62">
        <v>2552025244633.7456</v>
      </c>
      <c r="AY516" s="11"/>
      <c r="AZ516" s="61">
        <f>SUM(BA516)</f>
        <v>0</v>
      </c>
      <c r="BA516" s="11"/>
      <c r="BB516" s="63">
        <f>E516-(AI516+AV516)</f>
        <v>0</v>
      </c>
    </row>
    <row r="517" spans="1:54" ht="45" x14ac:dyDescent="0.25">
      <c r="A517" s="58" t="s">
        <v>1048</v>
      </c>
      <c r="B517" s="58" t="s">
        <v>1190</v>
      </c>
      <c r="C517" s="59" t="s">
        <v>1150</v>
      </c>
      <c r="D517" s="59" t="s">
        <v>1199</v>
      </c>
      <c r="E517" s="60">
        <f>F517+O517+R517+Z517+AB517+AG517</f>
        <v>16284343328391.6</v>
      </c>
      <c r="F517" s="61">
        <f>SUM(G517:N517)</f>
        <v>3505688086749.4697</v>
      </c>
      <c r="G517" s="62">
        <v>1825275124812.75</v>
      </c>
      <c r="H517" s="11"/>
      <c r="I517" s="62">
        <v>33218658397.000008</v>
      </c>
      <c r="J517" s="11"/>
      <c r="K517" s="11"/>
      <c r="L517" s="62">
        <v>82864779821.220001</v>
      </c>
      <c r="M517" s="62">
        <v>1564329523718.5</v>
      </c>
      <c r="N517" s="11"/>
      <c r="O517" s="61">
        <f>SUM(P517:Q517)</f>
        <v>468952612817.54999</v>
      </c>
      <c r="P517" s="11"/>
      <c r="Q517" s="62">
        <v>468952612817.54999</v>
      </c>
      <c r="R517" s="61">
        <f>SUM(S517:Y517)</f>
        <v>12169086591027.4</v>
      </c>
      <c r="S517" s="62">
        <v>1431198676468</v>
      </c>
      <c r="T517" s="62">
        <v>1320398780468.2</v>
      </c>
      <c r="U517" s="62">
        <v>3740484289502.1001</v>
      </c>
      <c r="V517" s="62">
        <v>7686249253970.0996</v>
      </c>
      <c r="W517" s="62">
        <v>322940855141</v>
      </c>
      <c r="X517" s="62">
        <v>2112125051561.3999</v>
      </c>
      <c r="Y517" s="62">
        <v>-4444310316083.4004</v>
      </c>
      <c r="Z517" s="61">
        <f>SUM(AA517)</f>
        <v>0</v>
      </c>
      <c r="AA517" s="11"/>
      <c r="AB517" s="61">
        <f>SUM(AC517:AF517)</f>
        <v>140616037797.17999</v>
      </c>
      <c r="AC517" s="11"/>
      <c r="AD517" s="11"/>
      <c r="AE517" s="62">
        <v>13176840663</v>
      </c>
      <c r="AF517" s="62">
        <v>127439197134.17999</v>
      </c>
      <c r="AG517" s="61">
        <f>SUM(AH517)</f>
        <v>0</v>
      </c>
      <c r="AH517" s="62"/>
      <c r="AI517" s="60">
        <f>AJ517+AQ517+AT517</f>
        <v>669235465573</v>
      </c>
      <c r="AJ517" s="61">
        <f>SUM(AK517:AP517)</f>
        <v>472724333680</v>
      </c>
      <c r="AK517" s="62">
        <v>69315257</v>
      </c>
      <c r="AL517" s="11"/>
      <c r="AM517" s="62">
        <v>24343190000</v>
      </c>
      <c r="AN517" s="62">
        <v>628283333</v>
      </c>
      <c r="AO517" s="62">
        <v>441833357261</v>
      </c>
      <c r="AP517" s="62">
        <v>5850187829</v>
      </c>
      <c r="AQ517" s="61">
        <f>SUM(AR517:AS517)</f>
        <v>196511131893</v>
      </c>
      <c r="AR517" s="11"/>
      <c r="AS517" s="62">
        <v>196511131893</v>
      </c>
      <c r="AT517" s="61">
        <f>SUM(AU517)</f>
        <v>0</v>
      </c>
      <c r="AU517" s="62"/>
      <c r="AV517" s="60">
        <f>AW517+AZ517</f>
        <v>15615107862819</v>
      </c>
      <c r="AW517" s="61">
        <f>SUM(AX517:AY517)</f>
        <v>15615107862819</v>
      </c>
      <c r="AX517" s="62">
        <v>15615107862819</v>
      </c>
      <c r="AY517" s="11"/>
      <c r="AZ517" s="61">
        <f>SUM(BA517)</f>
        <v>0</v>
      </c>
      <c r="BA517" s="11"/>
      <c r="BB517" s="63">
        <f>E517-(AI517+AV517)</f>
        <v>-0.400390625</v>
      </c>
    </row>
    <row r="518" spans="1:54" ht="30" x14ac:dyDescent="0.25">
      <c r="A518" s="58" t="s">
        <v>1049</v>
      </c>
      <c r="B518" s="58" t="s">
        <v>1191</v>
      </c>
      <c r="C518" s="59" t="s">
        <v>1150</v>
      </c>
      <c r="D518" s="59" t="s">
        <v>1200</v>
      </c>
      <c r="E518" s="60">
        <f>F518+O518+R518+Z518+AB518+AG518</f>
        <v>3232704525586.1323</v>
      </c>
      <c r="F518" s="61">
        <f>SUM(G518:N518)</f>
        <v>174429751510.62198</v>
      </c>
      <c r="G518" s="62">
        <v>125609752701.37</v>
      </c>
      <c r="H518" s="11"/>
      <c r="I518" s="62">
        <v>3459488543.79</v>
      </c>
      <c r="J518" s="11"/>
      <c r="K518" s="11"/>
      <c r="L518" s="11"/>
      <c r="M518" s="62">
        <v>45360510265.461998</v>
      </c>
      <c r="N518" s="11"/>
      <c r="O518" s="61">
        <f>SUM(P518:Q518)</f>
        <v>79770899799.330002</v>
      </c>
      <c r="P518" s="11"/>
      <c r="Q518" s="62">
        <v>79770899799.330002</v>
      </c>
      <c r="R518" s="61">
        <f>SUM(S518:Y518)</f>
        <v>2924966429132.1899</v>
      </c>
      <c r="S518" s="62">
        <v>635818886328</v>
      </c>
      <c r="T518" s="62">
        <v>433505683096.38</v>
      </c>
      <c r="U518" s="62">
        <v>940606524198.18005</v>
      </c>
      <c r="V518" s="62">
        <v>2004795945650.7</v>
      </c>
      <c r="W518" s="62">
        <v>15407695853</v>
      </c>
      <c r="X518" s="62">
        <v>66340056288.330002</v>
      </c>
      <c r="Y518" s="62">
        <v>-1171508362282.3999</v>
      </c>
      <c r="Z518" s="61">
        <f>SUM(AA518)</f>
        <v>0</v>
      </c>
      <c r="AA518" s="11"/>
      <c r="AB518" s="61">
        <f>SUM(AC518:AF518)</f>
        <v>53537445143.989998</v>
      </c>
      <c r="AC518" s="62">
        <v>8207875259.9899998</v>
      </c>
      <c r="AD518" s="62">
        <v>1133520000</v>
      </c>
      <c r="AE518" s="62">
        <v>5132841825</v>
      </c>
      <c r="AF518" s="62">
        <v>39063208059</v>
      </c>
      <c r="AG518" s="61">
        <f>SUM(AH518)</f>
        <v>0</v>
      </c>
      <c r="AH518" s="62"/>
      <c r="AI518" s="60">
        <f>AJ518+AQ518+AT518</f>
        <v>1522835334</v>
      </c>
      <c r="AJ518" s="61">
        <f>SUM(AK518:AP518)</f>
        <v>1522835334</v>
      </c>
      <c r="AK518" s="62">
        <v>5129394</v>
      </c>
      <c r="AL518" s="11"/>
      <c r="AM518" s="11"/>
      <c r="AN518" s="11"/>
      <c r="AO518" s="11"/>
      <c r="AP518" s="62">
        <v>1517705940</v>
      </c>
      <c r="AQ518" s="61">
        <f>SUM(AR518:AS518)</f>
        <v>0</v>
      </c>
      <c r="AR518" s="11"/>
      <c r="AS518" s="11"/>
      <c r="AT518" s="61">
        <f>SUM(AU518)</f>
        <v>0</v>
      </c>
      <c r="AU518" s="11"/>
      <c r="AV518" s="60">
        <f>AW518+AZ518</f>
        <v>3231181690252.1001</v>
      </c>
      <c r="AW518" s="61">
        <f>SUM(AX518:AY518)</f>
        <v>3231181690252.1001</v>
      </c>
      <c r="AX518" s="62">
        <v>3231181690252.1001</v>
      </c>
      <c r="AY518" s="11"/>
      <c r="AZ518" s="61">
        <f>SUM(BA518)</f>
        <v>0</v>
      </c>
      <c r="BA518" s="11"/>
      <c r="BB518" s="63">
        <f>E518-(AI518+AV518)</f>
        <v>3.22265625E-2</v>
      </c>
    </row>
    <row r="519" spans="1:54" ht="45" x14ac:dyDescent="0.25">
      <c r="A519" s="58" t="s">
        <v>1051</v>
      </c>
      <c r="B519" s="58" t="s">
        <v>1052</v>
      </c>
      <c r="C519" s="59" t="s">
        <v>1152</v>
      </c>
      <c r="D519" s="59" t="s">
        <v>1200</v>
      </c>
      <c r="E519" s="60">
        <f>F519+O519+R519+Z519+AB519+AG519</f>
        <v>2639981947350.5723</v>
      </c>
      <c r="F519" s="61">
        <f>SUM(G519:N519)</f>
        <v>99375173149.339996</v>
      </c>
      <c r="G519" s="62">
        <v>48032657394.080002</v>
      </c>
      <c r="H519" s="11"/>
      <c r="I519" s="62">
        <v>21356897705.169998</v>
      </c>
      <c r="J519" s="11"/>
      <c r="K519" s="11"/>
      <c r="L519" s="11"/>
      <c r="M519" s="62">
        <v>29985618050.09</v>
      </c>
      <c r="N519" s="11"/>
      <c r="O519" s="61">
        <f>SUM(P519:Q519)</f>
        <v>67497455765</v>
      </c>
      <c r="P519" s="11"/>
      <c r="Q519" s="62">
        <v>67497455765</v>
      </c>
      <c r="R519" s="61">
        <f>SUM(S519:Y519)</f>
        <v>2081943430478.5522</v>
      </c>
      <c r="S519" s="62">
        <v>581486467172.72998</v>
      </c>
      <c r="T519" s="62">
        <v>423296204547.98999</v>
      </c>
      <c r="U519" s="62">
        <v>1103604679892.8501</v>
      </c>
      <c r="V519" s="62">
        <v>838784001386.25</v>
      </c>
      <c r="W519" s="62">
        <v>14293571053.76</v>
      </c>
      <c r="X519" s="62">
        <v>19042270990</v>
      </c>
      <c r="Y519" s="62">
        <v>-898563764565.02795</v>
      </c>
      <c r="Z519" s="61">
        <f>SUM(AA519)</f>
        <v>0</v>
      </c>
      <c r="AA519" s="11"/>
      <c r="AB519" s="61">
        <f>SUM(AC519:AF519)</f>
        <v>391165887957.67999</v>
      </c>
      <c r="AC519" s="62">
        <v>1366459700</v>
      </c>
      <c r="AD519" s="11"/>
      <c r="AE519" s="62">
        <v>1869265534</v>
      </c>
      <c r="AF519" s="62">
        <v>387930162723.67999</v>
      </c>
      <c r="AG519" s="61">
        <f>SUM(AH519)</f>
        <v>0</v>
      </c>
      <c r="AH519" s="62"/>
      <c r="AI519" s="60">
        <f>AJ519+AQ519+AT519</f>
        <v>22190937803.630001</v>
      </c>
      <c r="AJ519" s="61">
        <f>SUM(AK519:AP519)</f>
        <v>22190937803.630001</v>
      </c>
      <c r="AK519" s="62">
        <v>4025164766.1999998</v>
      </c>
      <c r="AL519" s="11"/>
      <c r="AM519" s="62">
        <v>11250000000</v>
      </c>
      <c r="AN519" s="11"/>
      <c r="AO519" s="62">
        <v>3846349440.4299998</v>
      </c>
      <c r="AP519" s="62">
        <v>3069423597</v>
      </c>
      <c r="AQ519" s="61">
        <f>SUM(AR519:AS519)</f>
        <v>0</v>
      </c>
      <c r="AR519" s="11"/>
      <c r="AS519" s="11"/>
      <c r="AT519" s="61">
        <f>SUM(AU519)</f>
        <v>0</v>
      </c>
      <c r="AU519" s="11"/>
      <c r="AV519" s="60">
        <f>AW519+AZ519</f>
        <v>2617791009546.9419</v>
      </c>
      <c r="AW519" s="61">
        <f>SUM(AX519:AY519)</f>
        <v>2617791009546.9419</v>
      </c>
      <c r="AX519" s="62">
        <v>2617791009546.9419</v>
      </c>
      <c r="AY519" s="11"/>
      <c r="AZ519" s="61">
        <f>SUM(BA519)</f>
        <v>0</v>
      </c>
      <c r="BA519" s="11"/>
      <c r="BB519" s="63">
        <f>E519-(AI519+AV519)</f>
        <v>0</v>
      </c>
    </row>
    <row r="520" spans="1:54" ht="30" x14ac:dyDescent="0.25">
      <c r="A520" s="58" t="s">
        <v>1053</v>
      </c>
      <c r="B520" s="58" t="s">
        <v>1054</v>
      </c>
      <c r="C520" s="59" t="s">
        <v>1150</v>
      </c>
      <c r="D520" s="59" t="s">
        <v>1200</v>
      </c>
      <c r="E520" s="60">
        <f>F520+O520+R520+Z520+AB520+AG520</f>
        <v>4598171139793.2412</v>
      </c>
      <c r="F520" s="61">
        <f>SUM(G520:N520)</f>
        <v>363318733455.32507</v>
      </c>
      <c r="G520" s="62">
        <v>317883099912.01007</v>
      </c>
      <c r="H520" s="11"/>
      <c r="I520" s="62">
        <v>29322211568.985001</v>
      </c>
      <c r="J520" s="11"/>
      <c r="K520" s="11"/>
      <c r="L520" s="62">
        <v>94166663.329999998</v>
      </c>
      <c r="M520" s="62">
        <v>16019255311</v>
      </c>
      <c r="N520" s="11"/>
      <c r="O520" s="61">
        <f>SUM(P520:Q520)</f>
        <v>38466613094.07</v>
      </c>
      <c r="P520" s="11"/>
      <c r="Q520" s="62">
        <v>38466613094.07</v>
      </c>
      <c r="R520" s="61">
        <f>SUM(S520:Y520)</f>
        <v>4156875593130.0117</v>
      </c>
      <c r="S520" s="62">
        <v>1231225393141.01</v>
      </c>
      <c r="T520" s="62">
        <v>589432060560.00647</v>
      </c>
      <c r="U520" s="62">
        <v>1049585832162.001</v>
      </c>
      <c r="V520" s="62">
        <v>3041543499447.0151</v>
      </c>
      <c r="W520" s="62">
        <v>29133124548.569302</v>
      </c>
      <c r="X520" s="62">
        <v>369793950351</v>
      </c>
      <c r="Y520" s="62">
        <v>-2153838267079.5908</v>
      </c>
      <c r="Z520" s="61">
        <f>SUM(AA520)</f>
        <v>0</v>
      </c>
      <c r="AA520" s="11"/>
      <c r="AB520" s="61">
        <f>SUM(AC520:AF520)</f>
        <v>39510200113.834</v>
      </c>
      <c r="AC520" s="62">
        <v>30000000</v>
      </c>
      <c r="AD520" s="62">
        <v>33065707184</v>
      </c>
      <c r="AE520" s="62">
        <v>2151385028.04</v>
      </c>
      <c r="AF520" s="62">
        <v>4263107901.7940001</v>
      </c>
      <c r="AG520" s="61">
        <f>SUM(AH520)</f>
        <v>0</v>
      </c>
      <c r="AH520" s="62"/>
      <c r="AI520" s="60">
        <f>AJ520+AQ520+AT520</f>
        <v>235894200998.66241</v>
      </c>
      <c r="AJ520" s="61">
        <f>SUM(AK520:AP520)</f>
        <v>91585888788.662415</v>
      </c>
      <c r="AK520" s="62">
        <v>94437396</v>
      </c>
      <c r="AL520" s="62">
        <v>5211990462.6613998</v>
      </c>
      <c r="AM520" s="62">
        <v>82461887032</v>
      </c>
      <c r="AN520" s="11"/>
      <c r="AO520" s="11"/>
      <c r="AP520" s="62">
        <v>3817573898.0009999</v>
      </c>
      <c r="AQ520" s="61">
        <f>SUM(AR520:AS520)</f>
        <v>144308312210</v>
      </c>
      <c r="AR520" s="62">
        <v>144308312210</v>
      </c>
      <c r="AS520" s="11"/>
      <c r="AT520" s="61">
        <f>SUM(AU520)</f>
        <v>0</v>
      </c>
      <c r="AU520" s="11"/>
      <c r="AV520" s="60">
        <f>AW520+AZ520</f>
        <v>4362276938794.5732</v>
      </c>
      <c r="AW520" s="61">
        <f>SUM(AX520:AY520)</f>
        <v>4362276938794.5732</v>
      </c>
      <c r="AX520" s="62">
        <v>4362276938794.5732</v>
      </c>
      <c r="AY520" s="11"/>
      <c r="AZ520" s="61">
        <f>SUM(BA520)</f>
        <v>0</v>
      </c>
      <c r="BA520" s="11"/>
      <c r="BB520" s="63">
        <f>E520-(AI520+AV520)</f>
        <v>0</v>
      </c>
    </row>
    <row r="521" spans="1:54" ht="30" x14ac:dyDescent="0.25">
      <c r="A521" s="58" t="s">
        <v>1055</v>
      </c>
      <c r="B521" s="58" t="s">
        <v>1056</v>
      </c>
      <c r="C521" s="59" t="s">
        <v>1150</v>
      </c>
      <c r="D521" s="59" t="s">
        <v>1199</v>
      </c>
      <c r="E521" s="60">
        <f>F521+O521+R521+Z521+AB521+AG521</f>
        <v>4362155258018.8594</v>
      </c>
      <c r="F521" s="61">
        <f>SUM(G521:N521)</f>
        <v>58248561127.669998</v>
      </c>
      <c r="G521" s="62">
        <v>25764014397.239998</v>
      </c>
      <c r="H521" s="11"/>
      <c r="I521" s="62">
        <v>15940499053.57</v>
      </c>
      <c r="J521" s="11"/>
      <c r="K521" s="11"/>
      <c r="L521" s="11"/>
      <c r="M521" s="62">
        <v>16544047676.860001</v>
      </c>
      <c r="N521" s="11"/>
      <c r="O521" s="61">
        <f>SUM(P521:Q521)</f>
        <v>17730500000</v>
      </c>
      <c r="P521" s="11"/>
      <c r="Q521" s="62">
        <v>17730500000</v>
      </c>
      <c r="R521" s="61">
        <f>SUM(S521:Y521)</f>
        <v>4196451971167.1895</v>
      </c>
      <c r="S521" s="62">
        <v>2024402680318</v>
      </c>
      <c r="T521" s="62">
        <v>380572496549.83002</v>
      </c>
      <c r="U521" s="62">
        <v>1368266148104.8</v>
      </c>
      <c r="V521" s="62">
        <v>2031795352325.5</v>
      </c>
      <c r="W521" s="62">
        <v>29973861415.259998</v>
      </c>
      <c r="X521" s="62">
        <v>82381629908</v>
      </c>
      <c r="Y521" s="62">
        <v>-1720940197454.2</v>
      </c>
      <c r="Z521" s="61">
        <f>SUM(AA521)</f>
        <v>0</v>
      </c>
      <c r="AA521" s="11"/>
      <c r="AB521" s="61">
        <f>SUM(AC521:AF521)</f>
        <v>89724225724</v>
      </c>
      <c r="AC521" s="11"/>
      <c r="AD521" s="11"/>
      <c r="AE521" s="62">
        <v>1659800000</v>
      </c>
      <c r="AF521" s="62">
        <v>88064425724</v>
      </c>
      <c r="AG521" s="61">
        <f>SUM(AH521)</f>
        <v>0</v>
      </c>
      <c r="AH521" s="62"/>
      <c r="AI521" s="60">
        <f>AJ521+AQ521+AT521</f>
        <v>330602688413.90997</v>
      </c>
      <c r="AJ521" s="61">
        <f>SUM(AK521:AP521)</f>
        <v>330602688413.90997</v>
      </c>
      <c r="AK521" s="62">
        <v>-75084626.090000004</v>
      </c>
      <c r="AL521" s="11"/>
      <c r="AM521" s="11"/>
      <c r="AN521" s="62">
        <v>24750000</v>
      </c>
      <c r="AO521" s="62">
        <v>18242841309</v>
      </c>
      <c r="AP521" s="62">
        <v>312410181731</v>
      </c>
      <c r="AQ521" s="61">
        <f>SUM(AR521:AS521)</f>
        <v>0</v>
      </c>
      <c r="AR521" s="11"/>
      <c r="AS521" s="11"/>
      <c r="AT521" s="61">
        <f>SUM(AU521)</f>
        <v>0</v>
      </c>
      <c r="AU521" s="11"/>
      <c r="AV521" s="60">
        <f>AW521+AZ521</f>
        <v>4031552569604.8999</v>
      </c>
      <c r="AW521" s="61">
        <f>SUM(AX521:AY521)</f>
        <v>4031552569604.8999</v>
      </c>
      <c r="AX521" s="62">
        <v>4031552569604.8999</v>
      </c>
      <c r="AY521" s="11"/>
      <c r="AZ521" s="61">
        <f>SUM(BA521)</f>
        <v>0</v>
      </c>
      <c r="BA521" s="11"/>
      <c r="BB521" s="63">
        <f>E521-(AI521+AV521)</f>
        <v>4.931640625E-2</v>
      </c>
    </row>
    <row r="522" spans="1:54" ht="30" x14ac:dyDescent="0.25">
      <c r="A522" s="58" t="s">
        <v>1057</v>
      </c>
      <c r="B522" s="58" t="s">
        <v>1058</v>
      </c>
      <c r="C522" s="59" t="s">
        <v>1152</v>
      </c>
      <c r="D522" s="59" t="s">
        <v>1200</v>
      </c>
      <c r="E522" s="60">
        <f>F522+O522+R522+Z522+AB522+AG522</f>
        <v>2858061040716.0601</v>
      </c>
      <c r="F522" s="61">
        <f>SUM(G522:N522)</f>
        <v>86287696049.479996</v>
      </c>
      <c r="G522" s="62">
        <v>7372457146.25</v>
      </c>
      <c r="H522" s="11"/>
      <c r="I522" s="62">
        <v>1552312880.4000001</v>
      </c>
      <c r="J522" s="11"/>
      <c r="K522" s="11"/>
      <c r="L522" s="11"/>
      <c r="M522" s="62">
        <v>77362926022.830002</v>
      </c>
      <c r="N522" s="11"/>
      <c r="O522" s="61">
        <f>SUM(P522:Q522)</f>
        <v>70795282786</v>
      </c>
      <c r="P522" s="11"/>
      <c r="Q522" s="62">
        <v>70795282786</v>
      </c>
      <c r="R522" s="61">
        <f>SUM(S522:Y522)</f>
        <v>2610144871686.4902</v>
      </c>
      <c r="S522" s="62">
        <v>497859839407.28998</v>
      </c>
      <c r="T522" s="62">
        <v>555958347832.37</v>
      </c>
      <c r="U522" s="62">
        <v>1321811858174.71</v>
      </c>
      <c r="V522" s="62">
        <v>1653401902014.01</v>
      </c>
      <c r="W522" s="62">
        <v>38993877105.324501</v>
      </c>
      <c r="X522" s="62">
        <v>51380816997</v>
      </c>
      <c r="Y522" s="62">
        <v>-1509261769844.2146</v>
      </c>
      <c r="Z522" s="61">
        <f>SUM(AA522)</f>
        <v>0</v>
      </c>
      <c r="AA522" s="11"/>
      <c r="AB522" s="61">
        <f>SUM(AC522:AF522)</f>
        <v>90833190194.089996</v>
      </c>
      <c r="AC522" s="11"/>
      <c r="AD522" s="62">
        <v>12010445981</v>
      </c>
      <c r="AE522" s="11"/>
      <c r="AF522" s="62">
        <v>78822744213.089996</v>
      </c>
      <c r="AG522" s="61">
        <f>SUM(AH522)</f>
        <v>0</v>
      </c>
      <c r="AH522" s="62"/>
      <c r="AI522" s="60">
        <f>AJ522+AQ522+AT522</f>
        <v>12037215664.529999</v>
      </c>
      <c r="AJ522" s="61">
        <f>SUM(AK522:AP522)</f>
        <v>12037215664.529999</v>
      </c>
      <c r="AK522" s="62">
        <v>4640147515.5299997</v>
      </c>
      <c r="AL522" s="11"/>
      <c r="AM522" s="11"/>
      <c r="AN522" s="11"/>
      <c r="AO522" s="62">
        <v>1627790313</v>
      </c>
      <c r="AP522" s="62">
        <v>5769277836</v>
      </c>
      <c r="AQ522" s="61">
        <f>SUM(AR522:AS522)</f>
        <v>0</v>
      </c>
      <c r="AR522" s="11"/>
      <c r="AS522" s="11"/>
      <c r="AT522" s="61">
        <f>SUM(AU522)</f>
        <v>0</v>
      </c>
      <c r="AU522" s="11"/>
      <c r="AV522" s="60">
        <f>AW522+AZ522</f>
        <v>2846023825051.52</v>
      </c>
      <c r="AW522" s="61">
        <f>SUM(AX522:AY522)</f>
        <v>2846023825051.52</v>
      </c>
      <c r="AX522" s="62">
        <v>2846023825051.52</v>
      </c>
      <c r="AY522" s="11"/>
      <c r="AZ522" s="61">
        <f>SUM(BA522)</f>
        <v>0</v>
      </c>
      <c r="BA522" s="11"/>
      <c r="BB522" s="63">
        <f>E522-(AI522+AV522)</f>
        <v>1.025390625E-2</v>
      </c>
    </row>
    <row r="523" spans="1:54" ht="45" x14ac:dyDescent="0.25">
      <c r="A523" s="58" t="s">
        <v>1059</v>
      </c>
      <c r="B523" s="58" t="s">
        <v>1060</v>
      </c>
      <c r="C523" s="59" t="s">
        <v>1150</v>
      </c>
      <c r="D523" s="59" t="s">
        <v>1199</v>
      </c>
      <c r="E523" s="60">
        <f>F523+O523+R523+Z523+AB523+AG523</f>
        <v>2360456283670.3301</v>
      </c>
      <c r="F523" s="61">
        <f>SUM(G523:N523)</f>
        <v>30712393960.310097</v>
      </c>
      <c r="G523" s="62">
        <v>4322181093.6100998</v>
      </c>
      <c r="H523" s="11"/>
      <c r="I523" s="62">
        <v>8944526436.9400005</v>
      </c>
      <c r="J523" s="11"/>
      <c r="K523" s="11"/>
      <c r="L523" s="11"/>
      <c r="M523" s="62">
        <v>17445686429.759998</v>
      </c>
      <c r="N523" s="11"/>
      <c r="O523" s="61">
        <f>SUM(P523:Q523)</f>
        <v>55333750380</v>
      </c>
      <c r="P523" s="62">
        <v>333750380</v>
      </c>
      <c r="Q523" s="62">
        <v>55000000000</v>
      </c>
      <c r="R523" s="61">
        <f>SUM(S523:Y523)</f>
        <v>2143364439553.1199</v>
      </c>
      <c r="S523" s="62">
        <v>259184119301</v>
      </c>
      <c r="T523" s="62">
        <v>336740417827.47998</v>
      </c>
      <c r="U523" s="62">
        <v>769188693314.72998</v>
      </c>
      <c r="V523" s="62">
        <v>1601635207757.8</v>
      </c>
      <c r="W523" s="62">
        <v>18344278690.139999</v>
      </c>
      <c r="X523" s="62">
        <v>33962407571</v>
      </c>
      <c r="Y523" s="62">
        <v>-875690684909.03003</v>
      </c>
      <c r="Z523" s="61">
        <f>SUM(AA523)</f>
        <v>0</v>
      </c>
      <c r="AA523" s="11"/>
      <c r="AB523" s="61">
        <f>SUM(AC523:AF523)</f>
        <v>131045699776.89999</v>
      </c>
      <c r="AC523" s="62">
        <v>4632280881.04</v>
      </c>
      <c r="AD523" s="11"/>
      <c r="AE523" s="62">
        <v>1400000000</v>
      </c>
      <c r="AF523" s="62">
        <v>125013418895.86</v>
      </c>
      <c r="AG523" s="61">
        <f>SUM(AH523)</f>
        <v>0</v>
      </c>
      <c r="AH523" s="62"/>
      <c r="AI523" s="60">
        <f>AJ523+AQ523+AT523</f>
        <v>103935157337.05</v>
      </c>
      <c r="AJ523" s="61">
        <f>SUM(AK523:AP523)</f>
        <v>52929510957.050003</v>
      </c>
      <c r="AK523" s="62">
        <v>85762597.049999997</v>
      </c>
      <c r="AL523" s="11"/>
      <c r="AM523" s="62">
        <v>46818181816</v>
      </c>
      <c r="AN523" s="62">
        <v>45833333</v>
      </c>
      <c r="AO523" s="62">
        <v>182389983</v>
      </c>
      <c r="AP523" s="62">
        <v>5797343228</v>
      </c>
      <c r="AQ523" s="61">
        <f>SUM(AR523:AS523)</f>
        <v>51005646380</v>
      </c>
      <c r="AR523" s="11"/>
      <c r="AS523" s="62">
        <v>51005646380</v>
      </c>
      <c r="AT523" s="61">
        <f>SUM(AU523)</f>
        <v>0</v>
      </c>
      <c r="AU523" s="62"/>
      <c r="AV523" s="60">
        <f>AW523+AZ523</f>
        <v>2256521126333.2002</v>
      </c>
      <c r="AW523" s="61">
        <f>SUM(AX523:AY523)</f>
        <v>2256521126333.2002</v>
      </c>
      <c r="AX523" s="62">
        <v>2256521126333.2002</v>
      </c>
      <c r="AY523" s="11"/>
      <c r="AZ523" s="61">
        <f>SUM(BA523)</f>
        <v>0</v>
      </c>
      <c r="BA523" s="11"/>
      <c r="BB523" s="63">
        <f>E523-(AI523+AV523)</f>
        <v>8.0078125E-2</v>
      </c>
    </row>
    <row r="524" spans="1:54" ht="45" x14ac:dyDescent="0.25">
      <c r="A524" s="58" t="s">
        <v>1061</v>
      </c>
      <c r="B524" s="58" t="s">
        <v>1062</v>
      </c>
      <c r="C524" s="59" t="s">
        <v>1150</v>
      </c>
      <c r="D524" s="59" t="s">
        <v>1200</v>
      </c>
      <c r="E524" s="60">
        <f>F524+O524+R524+Z524+AB524+AG524</f>
        <v>5977037535407.8203</v>
      </c>
      <c r="F524" s="61">
        <f>SUM(G524:N524)</f>
        <v>65645265098.660004</v>
      </c>
      <c r="G524" s="62">
        <v>5012797950.2600002</v>
      </c>
      <c r="H524" s="11"/>
      <c r="I524" s="62">
        <v>6861376621.1499996</v>
      </c>
      <c r="J524" s="11"/>
      <c r="K524" s="11"/>
      <c r="L524" s="11"/>
      <c r="M524" s="62">
        <v>53771090527.25</v>
      </c>
      <c r="N524" s="11"/>
      <c r="O524" s="61">
        <f>SUM(P524:Q524)</f>
        <v>110557800000</v>
      </c>
      <c r="P524" s="11"/>
      <c r="Q524" s="62">
        <v>110557800000</v>
      </c>
      <c r="R524" s="61">
        <f>SUM(S524:Y524)</f>
        <v>5559690021164.1602</v>
      </c>
      <c r="S524" s="62">
        <v>111748950194</v>
      </c>
      <c r="T524" s="62">
        <v>744940348947</v>
      </c>
      <c r="U524" s="62">
        <v>1858009960856.53</v>
      </c>
      <c r="V524" s="62">
        <v>4936153333721.8398</v>
      </c>
      <c r="W524" s="62">
        <v>56264645600</v>
      </c>
      <c r="X524" s="62">
        <v>373961732879.51001</v>
      </c>
      <c r="Y524" s="62">
        <v>-2521388951034.7202</v>
      </c>
      <c r="Z524" s="61">
        <f>SUM(AA524)</f>
        <v>0</v>
      </c>
      <c r="AA524" s="11"/>
      <c r="AB524" s="61">
        <f>SUM(AC524:AF524)</f>
        <v>241144449145</v>
      </c>
      <c r="AC524" s="62">
        <v>3341846181</v>
      </c>
      <c r="AD524" s="11"/>
      <c r="AE524" s="62">
        <v>842600000</v>
      </c>
      <c r="AF524" s="62">
        <v>236960002964</v>
      </c>
      <c r="AG524" s="61">
        <f>SUM(AH524)</f>
        <v>0</v>
      </c>
      <c r="AH524" s="62"/>
      <c r="AI524" s="60">
        <f>AJ524+AQ524+AT524</f>
        <v>4989908630.4399996</v>
      </c>
      <c r="AJ524" s="61">
        <f>SUM(AK524:AP524)</f>
        <v>4989908630.4399996</v>
      </c>
      <c r="AK524" s="62">
        <v>4797318630.4399996</v>
      </c>
      <c r="AL524" s="11"/>
      <c r="AM524" s="11"/>
      <c r="AN524" s="11"/>
      <c r="AO524" s="11"/>
      <c r="AP524" s="62">
        <v>192590000</v>
      </c>
      <c r="AQ524" s="61">
        <f>SUM(AR524:AS524)</f>
        <v>0</v>
      </c>
      <c r="AR524" s="11"/>
      <c r="AS524" s="11"/>
      <c r="AT524" s="61">
        <f>SUM(AU524)</f>
        <v>0</v>
      </c>
      <c r="AU524" s="11"/>
      <c r="AV524" s="60">
        <f>AW524+AZ524</f>
        <v>5972047626777.3799</v>
      </c>
      <c r="AW524" s="61">
        <f>SUM(AX524:AY524)</f>
        <v>5972047626777.3799</v>
      </c>
      <c r="AX524" s="62">
        <v>5972047626777.3799</v>
      </c>
      <c r="AY524" s="11"/>
      <c r="AZ524" s="61">
        <f>SUM(BA524)</f>
        <v>0</v>
      </c>
      <c r="BA524" s="11"/>
      <c r="BB524" s="63">
        <f>E524-(AI524+AV524)</f>
        <v>0</v>
      </c>
    </row>
    <row r="525" spans="1:54" ht="60" x14ac:dyDescent="0.25">
      <c r="A525" s="58" t="s">
        <v>1063</v>
      </c>
      <c r="B525" s="58" t="s">
        <v>1064</v>
      </c>
      <c r="C525" s="59" t="s">
        <v>1150</v>
      </c>
      <c r="D525" s="59" t="s">
        <v>1199</v>
      </c>
      <c r="E525" s="60">
        <f>F525+O525+R525+Z525+AB525+AG525</f>
        <v>2158533419754.3066</v>
      </c>
      <c r="F525" s="61">
        <f>SUM(G525:N525)</f>
        <v>90583206001.070007</v>
      </c>
      <c r="G525" s="62">
        <v>72317947984.169998</v>
      </c>
      <c r="H525" s="11"/>
      <c r="I525" s="62">
        <v>3215159058.5999999</v>
      </c>
      <c r="J525" s="11"/>
      <c r="K525" s="11"/>
      <c r="L525" s="62">
        <v>47083333.329999998</v>
      </c>
      <c r="M525" s="62">
        <v>15003015624.969999</v>
      </c>
      <c r="N525" s="11"/>
      <c r="O525" s="61">
        <f>SUM(P525:Q525)</f>
        <v>28500000000</v>
      </c>
      <c r="P525" s="11"/>
      <c r="Q525" s="62">
        <v>28500000000</v>
      </c>
      <c r="R525" s="61">
        <f>SUM(S525:Y525)</f>
        <v>1805404174988.5867</v>
      </c>
      <c r="S525" s="62">
        <v>211901892831</v>
      </c>
      <c r="T525" s="62">
        <v>402840696809.26001</v>
      </c>
      <c r="U525" s="62">
        <v>906391122316.84998</v>
      </c>
      <c r="V525" s="62">
        <v>1056339674103.12</v>
      </c>
      <c r="W525" s="62">
        <v>3954175998.96</v>
      </c>
      <c r="X525" s="62">
        <v>42868095248</v>
      </c>
      <c r="Y525" s="62">
        <v>-818891482318.60327</v>
      </c>
      <c r="Z525" s="61">
        <f>SUM(AA525)</f>
        <v>0</v>
      </c>
      <c r="AA525" s="11"/>
      <c r="AB525" s="61">
        <f>SUM(AC525:AF525)</f>
        <v>234046038764.64999</v>
      </c>
      <c r="AC525" s="11"/>
      <c r="AD525" s="11"/>
      <c r="AE525" s="62">
        <v>3059611772.6500001</v>
      </c>
      <c r="AF525" s="62">
        <v>230986426992</v>
      </c>
      <c r="AG525" s="61">
        <f>SUM(AH525)</f>
        <v>0</v>
      </c>
      <c r="AH525" s="62"/>
      <c r="AI525" s="60">
        <f>AJ525+AQ525+AT525</f>
        <v>10749807287.1</v>
      </c>
      <c r="AJ525" s="61">
        <f>SUM(AK525:AP525)</f>
        <v>10749807287.1</v>
      </c>
      <c r="AK525" s="62">
        <v>468871823</v>
      </c>
      <c r="AL525" s="11"/>
      <c r="AM525" s="11"/>
      <c r="AN525" s="11"/>
      <c r="AO525" s="62">
        <v>2619878805</v>
      </c>
      <c r="AP525" s="62">
        <v>7661056659.1000004</v>
      </c>
      <c r="AQ525" s="61">
        <f>SUM(AR525:AS525)</f>
        <v>0</v>
      </c>
      <c r="AR525" s="11"/>
      <c r="AS525" s="11"/>
      <c r="AT525" s="61">
        <f>SUM(AU525)</f>
        <v>0</v>
      </c>
      <c r="AU525" s="11"/>
      <c r="AV525" s="60">
        <f>AW525+AZ525</f>
        <v>2147783612467.2068</v>
      </c>
      <c r="AW525" s="61">
        <f>SUM(AX525:AY525)</f>
        <v>2147783612467.2068</v>
      </c>
      <c r="AX525" s="62">
        <v>2147783612467.2068</v>
      </c>
      <c r="AY525" s="11"/>
      <c r="AZ525" s="61">
        <f>SUM(BA525)</f>
        <v>0</v>
      </c>
      <c r="BA525" s="11"/>
      <c r="BB525" s="63">
        <f>E525-(AI525+AV525)</f>
        <v>0</v>
      </c>
    </row>
    <row r="526" spans="1:54" ht="30" x14ac:dyDescent="0.25">
      <c r="A526" s="58" t="s">
        <v>1065</v>
      </c>
      <c r="B526" s="58" t="s">
        <v>1066</v>
      </c>
      <c r="C526" s="59" t="s">
        <v>1150</v>
      </c>
      <c r="D526" s="59" t="s">
        <v>1200</v>
      </c>
      <c r="E526" s="60">
        <f>F526+O526+R526+Z526+AB526+AG526</f>
        <v>2712672230157.9199</v>
      </c>
      <c r="F526" s="61">
        <f>SUM(G526:N526)</f>
        <v>146552894753.88</v>
      </c>
      <c r="G526" s="62">
        <v>110682906111</v>
      </c>
      <c r="H526" s="11"/>
      <c r="I526" s="62">
        <v>3412758816.8800001</v>
      </c>
      <c r="J526" s="11"/>
      <c r="K526" s="11"/>
      <c r="L526" s="11"/>
      <c r="M526" s="62">
        <v>32457229826</v>
      </c>
      <c r="N526" s="11"/>
      <c r="O526" s="61">
        <f>SUM(P526:Q526)</f>
        <v>30000000000</v>
      </c>
      <c r="P526" s="11"/>
      <c r="Q526" s="62">
        <v>30000000000</v>
      </c>
      <c r="R526" s="61">
        <f>SUM(S526:Y526)</f>
        <v>2508053500221.04</v>
      </c>
      <c r="S526" s="62">
        <v>244587720167</v>
      </c>
      <c r="T526" s="62">
        <v>435943613865.94</v>
      </c>
      <c r="U526" s="62">
        <v>1112208697009</v>
      </c>
      <c r="V526" s="62">
        <v>1499874791900.3</v>
      </c>
      <c r="W526" s="62">
        <v>21091989849</v>
      </c>
      <c r="X526" s="62">
        <v>366321226905</v>
      </c>
      <c r="Y526" s="62">
        <v>-1171974539475.2</v>
      </c>
      <c r="Z526" s="61">
        <f>SUM(AA526)</f>
        <v>0</v>
      </c>
      <c r="AA526" s="11"/>
      <c r="AB526" s="61">
        <f>SUM(AC526:AF526)</f>
        <v>28065835183</v>
      </c>
      <c r="AC526" s="62">
        <v>2801931956</v>
      </c>
      <c r="AD526" s="11"/>
      <c r="AE526" s="62">
        <v>4875238000</v>
      </c>
      <c r="AF526" s="62">
        <v>20388665227</v>
      </c>
      <c r="AG526" s="61">
        <f>SUM(AH526)</f>
        <v>0</v>
      </c>
      <c r="AH526" s="62"/>
      <c r="AI526" s="60">
        <f>AJ526+AQ526+AT526</f>
        <v>8704475557.2000008</v>
      </c>
      <c r="AJ526" s="61">
        <f>SUM(AK526:AP526)</f>
        <v>8704475557.2000008</v>
      </c>
      <c r="AK526" s="62">
        <v>8511931858.1999998</v>
      </c>
      <c r="AL526" s="11"/>
      <c r="AM526" s="11"/>
      <c r="AN526" s="11"/>
      <c r="AO526" s="62">
        <v>192543699</v>
      </c>
      <c r="AP526" s="11"/>
      <c r="AQ526" s="61">
        <f>SUM(AR526:AS526)</f>
        <v>0</v>
      </c>
      <c r="AR526" s="11"/>
      <c r="AS526" s="11"/>
      <c r="AT526" s="61">
        <f>SUM(AU526)</f>
        <v>0</v>
      </c>
      <c r="AU526" s="11"/>
      <c r="AV526" s="60">
        <f>AW526+AZ526</f>
        <v>2703967754600.7002</v>
      </c>
      <c r="AW526" s="61">
        <f>SUM(AX526:AY526)</f>
        <v>2703967754600.7002</v>
      </c>
      <c r="AX526" s="62">
        <v>2703967754600.7002</v>
      </c>
      <c r="AY526" s="11"/>
      <c r="AZ526" s="61">
        <f>SUM(BA526)</f>
        <v>0</v>
      </c>
      <c r="BA526" s="11"/>
      <c r="BB526" s="63">
        <f>E526-(AI526+AV526)</f>
        <v>1.953125E-2</v>
      </c>
    </row>
    <row r="527" spans="1:54" ht="30" x14ac:dyDescent="0.25">
      <c r="A527" s="58" t="s">
        <v>1067</v>
      </c>
      <c r="B527" s="58" t="s">
        <v>1068</v>
      </c>
      <c r="C527" s="59" t="s">
        <v>1150</v>
      </c>
      <c r="D527" s="59" t="s">
        <v>1200</v>
      </c>
      <c r="E527" s="60">
        <f>F527+O527+R527+Z527+AB527+AG527</f>
        <v>2244370809377.0703</v>
      </c>
      <c r="F527" s="61">
        <f>SUM(G527:N527)</f>
        <v>389921138498.97998</v>
      </c>
      <c r="G527" s="62">
        <v>385661910278.35999</v>
      </c>
      <c r="H527" s="11"/>
      <c r="I527" s="62">
        <v>450542599.62</v>
      </c>
      <c r="J527" s="11"/>
      <c r="K527" s="11"/>
      <c r="L527" s="62">
        <v>1262222222</v>
      </c>
      <c r="M527" s="62">
        <v>2546463399</v>
      </c>
      <c r="N527" s="11"/>
      <c r="O527" s="61">
        <f>SUM(P527:Q527)</f>
        <v>22079000000</v>
      </c>
      <c r="P527" s="11"/>
      <c r="Q527" s="62">
        <v>22079000000</v>
      </c>
      <c r="R527" s="61">
        <f>SUM(S527:Y527)</f>
        <v>1805465939778.0903</v>
      </c>
      <c r="S527" s="62">
        <v>99028080685</v>
      </c>
      <c r="T527" s="62">
        <v>360914276178.71997</v>
      </c>
      <c r="U527" s="62">
        <v>715615572845.80005</v>
      </c>
      <c r="V527" s="62">
        <v>1377838993990.5</v>
      </c>
      <c r="W527" s="62">
        <v>15234091474.040001</v>
      </c>
      <c r="X527" s="62">
        <v>89841953409</v>
      </c>
      <c r="Y527" s="62">
        <v>-853007028804.96985</v>
      </c>
      <c r="Z527" s="61">
        <f>SUM(AA527)</f>
        <v>0</v>
      </c>
      <c r="AA527" s="11"/>
      <c r="AB527" s="61">
        <f>SUM(AC527:AF527)</f>
        <v>26904731100</v>
      </c>
      <c r="AC527" s="62">
        <v>276200000</v>
      </c>
      <c r="AD527" s="11"/>
      <c r="AE527" s="62">
        <v>991500000</v>
      </c>
      <c r="AF527" s="62">
        <v>25637031100</v>
      </c>
      <c r="AG527" s="61">
        <f>SUM(AH527)</f>
        <v>0</v>
      </c>
      <c r="AH527" s="62"/>
      <c r="AI527" s="60">
        <f>AJ527+AQ527+AT527</f>
        <v>71354425648</v>
      </c>
      <c r="AJ527" s="61">
        <f>SUM(AK527:AP527)</f>
        <v>71354425648</v>
      </c>
      <c r="AK527" s="62">
        <v>7059362911</v>
      </c>
      <c r="AL527" s="11"/>
      <c r="AM527" s="11"/>
      <c r="AN527" s="11"/>
      <c r="AO527" s="11"/>
      <c r="AP527" s="62">
        <v>64295062737</v>
      </c>
      <c r="AQ527" s="61">
        <f>SUM(AR527:AS527)</f>
        <v>0</v>
      </c>
      <c r="AR527" s="11"/>
      <c r="AS527" s="11"/>
      <c r="AT527" s="61">
        <f>SUM(AU527)</f>
        <v>0</v>
      </c>
      <c r="AU527" s="11"/>
      <c r="AV527" s="60">
        <f>AW527+AZ527</f>
        <v>1970440615381.1001</v>
      </c>
      <c r="AW527" s="61">
        <f>SUM(AX527:AY527)</f>
        <v>1970440615381.1001</v>
      </c>
      <c r="AX527" s="62">
        <v>1970440615381.1001</v>
      </c>
      <c r="AY527" s="11"/>
      <c r="AZ527" s="61">
        <f>SUM(BA527)</f>
        <v>0</v>
      </c>
      <c r="BA527" s="11"/>
      <c r="BB527" s="63">
        <f>E527-(AI527+AV527)</f>
        <v>202575768347.97021</v>
      </c>
    </row>
    <row r="528" spans="1:54" ht="45" x14ac:dyDescent="0.25">
      <c r="A528" s="58" t="s">
        <v>1069</v>
      </c>
      <c r="B528" s="58" t="s">
        <v>1070</v>
      </c>
      <c r="C528" s="59" t="s">
        <v>1150</v>
      </c>
      <c r="D528" s="59" t="s">
        <v>1200</v>
      </c>
      <c r="E528" s="60">
        <f>F528+O528+R528+Z528+AB528+AG528</f>
        <v>2506196240084.3198</v>
      </c>
      <c r="F528" s="61">
        <f>SUM(G528:N528)</f>
        <v>64672373735.529999</v>
      </c>
      <c r="G528" s="62">
        <v>25490318032.110001</v>
      </c>
      <c r="H528" s="11"/>
      <c r="I528" s="62">
        <v>23009629397.669998</v>
      </c>
      <c r="J528" s="11"/>
      <c r="K528" s="11"/>
      <c r="L528" s="11"/>
      <c r="M528" s="62">
        <v>16172426305.75</v>
      </c>
      <c r="N528" s="11"/>
      <c r="O528" s="61">
        <f>SUM(P528:Q528)</f>
        <v>47019624727.07</v>
      </c>
      <c r="P528" s="11"/>
      <c r="Q528" s="62">
        <v>47019624727.07</v>
      </c>
      <c r="R528" s="61">
        <f>SUM(S528:Y528)</f>
        <v>2315613774410.0498</v>
      </c>
      <c r="S528" s="62">
        <v>79093358700</v>
      </c>
      <c r="T528" s="62">
        <v>303789645547.48999</v>
      </c>
      <c r="U528" s="62">
        <v>955163414338.14001</v>
      </c>
      <c r="V528" s="62">
        <v>1859398725526.8999</v>
      </c>
      <c r="W528" s="62">
        <v>20350038496</v>
      </c>
      <c r="X528" s="62">
        <v>17273734480</v>
      </c>
      <c r="Y528" s="62">
        <v>-919455142678.47998</v>
      </c>
      <c r="Z528" s="61">
        <f>SUM(AA528)</f>
        <v>0</v>
      </c>
      <c r="AA528" s="11"/>
      <c r="AB528" s="61">
        <f>SUM(AC528:AF528)</f>
        <v>78890467211.670013</v>
      </c>
      <c r="AC528" s="62">
        <v>690123040</v>
      </c>
      <c r="AD528" s="11"/>
      <c r="AE528" s="62">
        <v>9139477381.9599991</v>
      </c>
      <c r="AF528" s="62">
        <v>69060866789.710007</v>
      </c>
      <c r="AG528" s="61">
        <f>SUM(AH528)</f>
        <v>0</v>
      </c>
      <c r="AH528" s="62"/>
      <c r="AI528" s="60">
        <f>AJ528+AQ528+AT528</f>
        <v>237970358508.32001</v>
      </c>
      <c r="AJ528" s="61">
        <f>SUM(AK528:AP528)</f>
        <v>200137503044.32001</v>
      </c>
      <c r="AK528" s="62">
        <v>474429130.81999999</v>
      </c>
      <c r="AL528" s="11"/>
      <c r="AM528" s="62">
        <v>151331421888</v>
      </c>
      <c r="AN528" s="11"/>
      <c r="AO528" s="62">
        <v>1346467254</v>
      </c>
      <c r="AP528" s="62">
        <v>46985184771.5</v>
      </c>
      <c r="AQ528" s="61">
        <f>SUM(AR528:AS528)</f>
        <v>37832855464</v>
      </c>
      <c r="AR528" s="62">
        <v>37832855464</v>
      </c>
      <c r="AS528" s="11"/>
      <c r="AT528" s="61">
        <f>SUM(AU528)</f>
        <v>0</v>
      </c>
      <c r="AU528" s="11"/>
      <c r="AV528" s="60">
        <f>AW528+AZ528</f>
        <v>2268225881576</v>
      </c>
      <c r="AW528" s="61">
        <f>SUM(AX528:AY528)</f>
        <v>2268225881576</v>
      </c>
      <c r="AX528" s="62">
        <v>2268225881576</v>
      </c>
      <c r="AY528" s="11"/>
      <c r="AZ528" s="61">
        <f>SUM(BA528)</f>
        <v>0</v>
      </c>
      <c r="BA528" s="11"/>
      <c r="BB528" s="63">
        <f>E528-(AI528+AV528)</f>
        <v>0</v>
      </c>
    </row>
    <row r="529" spans="1:54" ht="60" x14ac:dyDescent="0.25">
      <c r="A529" s="58" t="s">
        <v>1071</v>
      </c>
      <c r="B529" s="58" t="s">
        <v>1072</v>
      </c>
      <c r="C529" s="59" t="s">
        <v>1150</v>
      </c>
      <c r="D529" s="59" t="s">
        <v>1200</v>
      </c>
      <c r="E529" s="60">
        <f>F529+O529+R529+Z529+AB529+AG529</f>
        <v>1128223050294.9397</v>
      </c>
      <c r="F529" s="61">
        <f>SUM(G529:N529)</f>
        <v>45157407512.739998</v>
      </c>
      <c r="G529" s="62">
        <v>36386227736.739998</v>
      </c>
      <c r="H529" s="11"/>
      <c r="I529" s="62">
        <v>771438439</v>
      </c>
      <c r="J529" s="11"/>
      <c r="K529" s="11"/>
      <c r="L529" s="11"/>
      <c r="M529" s="62">
        <v>7999741337</v>
      </c>
      <c r="N529" s="11"/>
      <c r="O529" s="61">
        <f>SUM(P529:Q529)</f>
        <v>19000000000</v>
      </c>
      <c r="P529" s="11"/>
      <c r="Q529" s="62">
        <v>19000000000</v>
      </c>
      <c r="R529" s="61">
        <f>SUM(S529:Y529)</f>
        <v>1062123498278.5598</v>
      </c>
      <c r="S529" s="62">
        <v>9711854857</v>
      </c>
      <c r="T529" s="62">
        <v>134969393656.37</v>
      </c>
      <c r="U529" s="62">
        <v>323137343496</v>
      </c>
      <c r="V529" s="62">
        <v>524198469625.54999</v>
      </c>
      <c r="W529" s="62">
        <v>130666582818</v>
      </c>
      <c r="X529" s="62">
        <v>130153586283.64999</v>
      </c>
      <c r="Y529" s="62">
        <v>-190713732458.01001</v>
      </c>
      <c r="Z529" s="61">
        <f>SUM(AA529)</f>
        <v>0</v>
      </c>
      <c r="AA529" s="11"/>
      <c r="AB529" s="61">
        <f>SUM(AC529:AF529)</f>
        <v>1942144503.6400001</v>
      </c>
      <c r="AC529" s="11"/>
      <c r="AD529" s="11"/>
      <c r="AE529" s="62">
        <v>560783333</v>
      </c>
      <c r="AF529" s="62">
        <v>1381361170.6400001</v>
      </c>
      <c r="AG529" s="61">
        <f>SUM(AH529)</f>
        <v>0</v>
      </c>
      <c r="AH529" s="62"/>
      <c r="AI529" s="60">
        <f>AJ529+AQ529+AT529</f>
        <v>77752793662.589996</v>
      </c>
      <c r="AJ529" s="61">
        <f>SUM(AK529:AP529)</f>
        <v>77752793662.589996</v>
      </c>
      <c r="AK529" s="62">
        <v>4675032820.5900002</v>
      </c>
      <c r="AL529" s="11"/>
      <c r="AM529" s="62">
        <v>40000000000</v>
      </c>
      <c r="AN529" s="11"/>
      <c r="AO529" s="11"/>
      <c r="AP529" s="62">
        <v>33077760842</v>
      </c>
      <c r="AQ529" s="61">
        <f>SUM(AR529:AS529)</f>
        <v>0</v>
      </c>
      <c r="AR529" s="11"/>
      <c r="AS529" s="11"/>
      <c r="AT529" s="61">
        <f>SUM(AU529)</f>
        <v>0</v>
      </c>
      <c r="AU529" s="11"/>
      <c r="AV529" s="60">
        <f>AW529+AZ529</f>
        <v>1050470256632.35</v>
      </c>
      <c r="AW529" s="61">
        <f>SUM(AX529:AY529)</f>
        <v>1050470256632.35</v>
      </c>
      <c r="AX529" s="62">
        <v>1050470256632.35</v>
      </c>
      <c r="AY529" s="11"/>
      <c r="AZ529" s="61">
        <f>SUM(BA529)</f>
        <v>0</v>
      </c>
      <c r="BA529" s="11"/>
      <c r="BB529" s="63">
        <f>E529-(AI529+AV529)</f>
        <v>0</v>
      </c>
    </row>
    <row r="530" spans="1:54" ht="60" x14ac:dyDescent="0.25">
      <c r="A530" s="58" t="s">
        <v>1073</v>
      </c>
      <c r="B530" s="58" t="s">
        <v>1074</v>
      </c>
      <c r="C530" s="59"/>
      <c r="D530" s="59"/>
      <c r="E530" s="60">
        <f>F530+O530+R530+Z530+AB530+AG530</f>
        <v>0</v>
      </c>
      <c r="F530" s="61">
        <f>SUM(G530:N530)</f>
        <v>0</v>
      </c>
      <c r="G530" s="62"/>
      <c r="H530" s="11"/>
      <c r="I530" s="62"/>
      <c r="J530" s="11"/>
      <c r="K530" s="11"/>
      <c r="L530" s="11"/>
      <c r="M530" s="62"/>
      <c r="N530" s="11"/>
      <c r="O530" s="61">
        <f>SUM(P530:Q530)</f>
        <v>0</v>
      </c>
      <c r="P530" s="11"/>
      <c r="Q530" s="62"/>
      <c r="R530" s="61">
        <f>SUM(S530:Y530)</f>
        <v>0</v>
      </c>
      <c r="S530" s="62"/>
      <c r="T530" s="62"/>
      <c r="U530" s="62"/>
      <c r="V530" s="62"/>
      <c r="W530" s="62"/>
      <c r="X530" s="62"/>
      <c r="Y530" s="62"/>
      <c r="Z530" s="61">
        <f>SUM(AA530)</f>
        <v>0</v>
      </c>
      <c r="AA530" s="11"/>
      <c r="AB530" s="61">
        <f>SUM(AC530:AF530)</f>
        <v>0</v>
      </c>
      <c r="AC530" s="11"/>
      <c r="AD530" s="11"/>
      <c r="AE530" s="62"/>
      <c r="AF530" s="62"/>
      <c r="AG530" s="61">
        <f>SUM(AH530)</f>
        <v>0</v>
      </c>
      <c r="AH530" s="62"/>
      <c r="AI530" s="60">
        <f>AJ530+AQ530+AT530</f>
        <v>0</v>
      </c>
      <c r="AJ530" s="61">
        <f>SUM(AK530:AP530)</f>
        <v>0</v>
      </c>
      <c r="AK530" s="62"/>
      <c r="AL530" s="11"/>
      <c r="AM530" s="62"/>
      <c r="AN530" s="11"/>
      <c r="AO530" s="11"/>
      <c r="AP530" s="62"/>
      <c r="AQ530" s="61">
        <f>SUM(AR530:AS530)</f>
        <v>0</v>
      </c>
      <c r="AR530" s="11"/>
      <c r="AS530" s="11"/>
      <c r="AT530" s="61">
        <f>SUM(AU530)</f>
        <v>0</v>
      </c>
      <c r="AU530" s="11"/>
      <c r="AV530" s="60">
        <f>AW530+AZ530</f>
        <v>0</v>
      </c>
      <c r="AW530" s="61">
        <f>SUM(AX530:AY530)</f>
        <v>0</v>
      </c>
      <c r="AX530" s="62"/>
      <c r="AY530" s="11"/>
      <c r="AZ530" s="61">
        <f>SUM(BA530)</f>
        <v>0</v>
      </c>
      <c r="BA530" s="11"/>
      <c r="BB530" s="63">
        <f>E530-(AI530+AV530)</f>
        <v>0</v>
      </c>
    </row>
    <row r="531" spans="1:54" ht="45" x14ac:dyDescent="0.25">
      <c r="A531" s="58" t="s">
        <v>1075</v>
      </c>
      <c r="B531" s="58" t="s">
        <v>1192</v>
      </c>
      <c r="C531" s="59" t="s">
        <v>1150</v>
      </c>
      <c r="D531" s="59" t="s">
        <v>1199</v>
      </c>
      <c r="E531" s="60">
        <f>F531+O531+R531+Z531+AB531+AG531</f>
        <v>2975668445618.4546</v>
      </c>
      <c r="F531" s="61">
        <f>SUM(G531:N531)</f>
        <v>126907671826.56</v>
      </c>
      <c r="G531" s="62">
        <v>101601182512.69</v>
      </c>
      <c r="H531" s="11"/>
      <c r="I531" s="62">
        <v>1766255800</v>
      </c>
      <c r="J531" s="11"/>
      <c r="K531" s="11"/>
      <c r="L531" s="62">
        <v>103534053.67</v>
      </c>
      <c r="M531" s="62">
        <v>23436699460.200001</v>
      </c>
      <c r="N531" s="11"/>
      <c r="O531" s="61">
        <f>SUM(P531:Q531)</f>
        <v>42512827173</v>
      </c>
      <c r="P531" s="11"/>
      <c r="Q531" s="62">
        <v>42512827173</v>
      </c>
      <c r="R531" s="61">
        <f>SUM(S531:Y531)</f>
        <v>2737793023094.0605</v>
      </c>
      <c r="S531" s="62">
        <v>456742505268</v>
      </c>
      <c r="T531" s="62">
        <v>855122957014.55005</v>
      </c>
      <c r="U531" s="62">
        <v>1570635915133.1001</v>
      </c>
      <c r="V531" s="62">
        <v>1250033419757.8</v>
      </c>
      <c r="W531" s="62">
        <v>21074002243.099998</v>
      </c>
      <c r="X531" s="62">
        <v>16823526986.309999</v>
      </c>
      <c r="Y531" s="62">
        <v>-1432639303308.8</v>
      </c>
      <c r="Z531" s="61">
        <f>SUM(AA531)</f>
        <v>0</v>
      </c>
      <c r="AA531" s="11"/>
      <c r="AB531" s="61">
        <f>SUM(AC531:AF531)</f>
        <v>68454923524.834</v>
      </c>
      <c r="AC531" s="62">
        <v>933824155</v>
      </c>
      <c r="AD531" s="62">
        <v>6215586282.5</v>
      </c>
      <c r="AE531" s="62">
        <v>13048700261.6</v>
      </c>
      <c r="AF531" s="62">
        <v>48256812825.734001</v>
      </c>
      <c r="AG531" s="61">
        <f>SUM(AH531)</f>
        <v>0</v>
      </c>
      <c r="AH531" s="62"/>
      <c r="AI531" s="60">
        <f>AJ531+AQ531+AT531</f>
        <v>182391164367.66998</v>
      </c>
      <c r="AJ531" s="61">
        <f>SUM(AK531:AP531)</f>
        <v>74668803304.169998</v>
      </c>
      <c r="AK531" s="62">
        <v>3298557273.1700001</v>
      </c>
      <c r="AL531" s="62">
        <v>1197051563</v>
      </c>
      <c r="AM531" s="62">
        <v>46225023856</v>
      </c>
      <c r="AN531" s="11"/>
      <c r="AO531" s="62">
        <v>20731756019</v>
      </c>
      <c r="AP531" s="62">
        <v>3216414593</v>
      </c>
      <c r="AQ531" s="61">
        <f>SUM(AR531:AS531)</f>
        <v>107722361063.5</v>
      </c>
      <c r="AR531" s="62">
        <v>106396847385</v>
      </c>
      <c r="AS531" s="62">
        <v>1325513678.5</v>
      </c>
      <c r="AT531" s="61">
        <f>SUM(AU531)</f>
        <v>0</v>
      </c>
      <c r="AU531" s="62"/>
      <c r="AV531" s="60">
        <f>AW531+AZ531</f>
        <v>2793277281250.7998</v>
      </c>
      <c r="AW531" s="61">
        <f>SUM(AX531:AY531)</f>
        <v>2793277281250.7998</v>
      </c>
      <c r="AX531" s="62">
        <v>2793277281250.7998</v>
      </c>
      <c r="AY531" s="11"/>
      <c r="AZ531" s="61">
        <f>SUM(BA531)</f>
        <v>0</v>
      </c>
      <c r="BA531" s="11"/>
      <c r="BB531" s="63">
        <f>E531-(AI531+AV531)</f>
        <v>-1.513671875E-2</v>
      </c>
    </row>
    <row r="532" spans="1:54" ht="30" x14ac:dyDescent="0.25">
      <c r="A532" s="58" t="s">
        <v>1076</v>
      </c>
      <c r="B532" s="58" t="s">
        <v>1077</v>
      </c>
      <c r="C532" s="59" t="s">
        <v>1150</v>
      </c>
      <c r="D532" s="59" t="s">
        <v>1199</v>
      </c>
      <c r="E532" s="60">
        <f>F532+O532+R532+Z532+AB532+AG532</f>
        <v>1582773988390.5581</v>
      </c>
      <c r="F532" s="61">
        <f>SUM(G532:N532)</f>
        <v>16828154461.268</v>
      </c>
      <c r="G532" s="62">
        <v>7718525349.4180002</v>
      </c>
      <c r="H532" s="11"/>
      <c r="I532" s="62">
        <v>1810420624.3400002</v>
      </c>
      <c r="J532" s="11"/>
      <c r="K532" s="11"/>
      <c r="L532" s="11"/>
      <c r="M532" s="62">
        <v>7299208487.5100002</v>
      </c>
      <c r="N532" s="11"/>
      <c r="O532" s="61">
        <f>SUM(P532:Q532)</f>
        <v>10056818696.780001</v>
      </c>
      <c r="P532" s="11"/>
      <c r="Q532" s="62">
        <v>10056818696.780001</v>
      </c>
      <c r="R532" s="61">
        <f>SUM(S532:Y532)</f>
        <v>1548927641329.1699</v>
      </c>
      <c r="S532" s="62">
        <v>454109819784</v>
      </c>
      <c r="T532" s="62">
        <v>318260408653.60999</v>
      </c>
      <c r="U532" s="62">
        <v>626724210886.32996</v>
      </c>
      <c r="V532" s="62">
        <v>938795453807</v>
      </c>
      <c r="W532" s="62">
        <v>12765039059.08</v>
      </c>
      <c r="X532" s="62">
        <v>47695401637.080002</v>
      </c>
      <c r="Y532" s="62">
        <v>-849422692497.93005</v>
      </c>
      <c r="Z532" s="61">
        <f>SUM(AA532)</f>
        <v>0</v>
      </c>
      <c r="AA532" s="11"/>
      <c r="AB532" s="61">
        <f>SUM(AC532:AF532)</f>
        <v>6961373903.3400002</v>
      </c>
      <c r="AC532" s="62">
        <v>303449791</v>
      </c>
      <c r="AD532" s="11"/>
      <c r="AE532" s="62">
        <v>2195556621.3099999</v>
      </c>
      <c r="AF532" s="62">
        <v>4462367491.0299997</v>
      </c>
      <c r="AG532" s="61">
        <f>SUM(AH532)</f>
        <v>0</v>
      </c>
      <c r="AH532" s="62"/>
      <c r="AI532" s="60">
        <f>AJ532+AQ532+AT532</f>
        <v>15637663582.99</v>
      </c>
      <c r="AJ532" s="61">
        <f>SUM(AK532:AP532)</f>
        <v>15637663582.99</v>
      </c>
      <c r="AK532" s="11"/>
      <c r="AL532" s="11"/>
      <c r="AM532" s="11"/>
      <c r="AN532" s="62">
        <v>71500000</v>
      </c>
      <c r="AO532" s="62">
        <v>12812855113</v>
      </c>
      <c r="AP532" s="62">
        <v>2753308469.9899998</v>
      </c>
      <c r="AQ532" s="61">
        <f>SUM(AR532:AS532)</f>
        <v>0</v>
      </c>
      <c r="AR532" s="11"/>
      <c r="AS532" s="11"/>
      <c r="AT532" s="61">
        <f>SUM(AU532)</f>
        <v>0</v>
      </c>
      <c r="AU532" s="11"/>
      <c r="AV532" s="60">
        <f>AW532+AZ532</f>
        <v>1567136324807.6001</v>
      </c>
      <c r="AW532" s="61">
        <f>SUM(AX532:AY532)</f>
        <v>1567136324807.6001</v>
      </c>
      <c r="AX532" s="62">
        <v>1567136324807.6001</v>
      </c>
      <c r="AY532" s="11"/>
      <c r="AZ532" s="61">
        <f>SUM(BA532)</f>
        <v>0</v>
      </c>
      <c r="BA532" s="11"/>
      <c r="BB532" s="63">
        <f>E532-(AI532+AV532)</f>
        <v>-3.1982421875E-2</v>
      </c>
    </row>
    <row r="533" spans="1:54" ht="30" x14ac:dyDescent="0.25">
      <c r="A533" s="58" t="s">
        <v>1078</v>
      </c>
      <c r="B533" s="58" t="s">
        <v>1079</v>
      </c>
      <c r="C533" s="59" t="s">
        <v>1150</v>
      </c>
      <c r="D533" s="59" t="s">
        <v>1200</v>
      </c>
      <c r="E533" s="60">
        <f>F533+O533+R533+Z533+AB533+AG533</f>
        <v>2175718945089.6282</v>
      </c>
      <c r="F533" s="61">
        <f>SUM(G533:N533)</f>
        <v>48205845479.938995</v>
      </c>
      <c r="G533" s="62">
        <v>18922638186.718002</v>
      </c>
      <c r="H533" s="11"/>
      <c r="I533" s="62">
        <v>15029794428.770998</v>
      </c>
      <c r="J533" s="11"/>
      <c r="K533" s="11"/>
      <c r="L533" s="62">
        <v>24122100</v>
      </c>
      <c r="M533" s="62">
        <v>14229290764.450001</v>
      </c>
      <c r="N533" s="11"/>
      <c r="O533" s="61">
        <f>SUM(P533:Q533)</f>
        <v>22898545646.889999</v>
      </c>
      <c r="P533" s="11"/>
      <c r="Q533" s="62">
        <v>22898545646.889999</v>
      </c>
      <c r="R533" s="61">
        <f>SUM(S533:Y533)</f>
        <v>2019199060164.749</v>
      </c>
      <c r="S533" s="62">
        <v>483230796011</v>
      </c>
      <c r="T533" s="62">
        <v>349764220796.04999</v>
      </c>
      <c r="U533" s="62">
        <v>790780639733.73999</v>
      </c>
      <c r="V533" s="62">
        <v>1444524260896.7</v>
      </c>
      <c r="W533" s="62">
        <v>36578477457.860001</v>
      </c>
      <c r="X533" s="62">
        <v>21082318070.999001</v>
      </c>
      <c r="Y533" s="62">
        <v>-1106761652801.6001</v>
      </c>
      <c r="Z533" s="61">
        <f>SUM(AA533)</f>
        <v>0</v>
      </c>
      <c r="AA533" s="11"/>
      <c r="AB533" s="61">
        <f>SUM(AC533:AF533)</f>
        <v>85415493798.050003</v>
      </c>
      <c r="AC533" s="11"/>
      <c r="AD533" s="62">
        <v>61022871030</v>
      </c>
      <c r="AE533" s="62">
        <v>2166962024</v>
      </c>
      <c r="AF533" s="62">
        <v>22225660744.049999</v>
      </c>
      <c r="AG533" s="61">
        <f>SUM(AH533)</f>
        <v>0</v>
      </c>
      <c r="AH533" s="62"/>
      <c r="AI533" s="60">
        <f>AJ533+AQ533+AT533</f>
        <v>35280990873.660004</v>
      </c>
      <c r="AJ533" s="61">
        <f>SUM(AK533:AP533)</f>
        <v>35280990873.660004</v>
      </c>
      <c r="AK533" s="62">
        <v>128016453</v>
      </c>
      <c r="AL533" s="11"/>
      <c r="AM533" s="11"/>
      <c r="AN533" s="62">
        <v>696514166.65999997</v>
      </c>
      <c r="AO533" s="62">
        <v>19133835882</v>
      </c>
      <c r="AP533" s="62">
        <v>15322624372</v>
      </c>
      <c r="AQ533" s="61">
        <f>SUM(AR533:AS533)</f>
        <v>0</v>
      </c>
      <c r="AR533" s="11"/>
      <c r="AS533" s="11"/>
      <c r="AT533" s="61">
        <f>SUM(AU533)</f>
        <v>0</v>
      </c>
      <c r="AU533" s="11"/>
      <c r="AV533" s="60">
        <f>AW533+AZ533</f>
        <v>2140437954216</v>
      </c>
      <c r="AW533" s="61">
        <f>SUM(AX533:AY533)</f>
        <v>2140437954216</v>
      </c>
      <c r="AX533" s="62">
        <v>2140437954216</v>
      </c>
      <c r="AY533" s="11"/>
      <c r="AZ533" s="61">
        <f>SUM(BA533)</f>
        <v>0</v>
      </c>
      <c r="BA533" s="11"/>
      <c r="BB533" s="63">
        <f>E533-(AI533+AV533)</f>
        <v>-3.173828125E-2</v>
      </c>
    </row>
    <row r="534" spans="1:54" ht="45" x14ac:dyDescent="0.25">
      <c r="A534" s="58" t="s">
        <v>1080</v>
      </c>
      <c r="B534" s="58" t="s">
        <v>1081</v>
      </c>
      <c r="C534" s="59" t="s">
        <v>1150</v>
      </c>
      <c r="D534" s="59" t="s">
        <v>1199</v>
      </c>
      <c r="E534" s="60">
        <f>F534+O534+R534+Z534+AB534+AG534</f>
        <v>2350176226619.9697</v>
      </c>
      <c r="F534" s="61">
        <f>SUM(G534:N534)</f>
        <v>114418756104.96999</v>
      </c>
      <c r="G534" s="62">
        <v>51574728556.799995</v>
      </c>
      <c r="H534" s="11"/>
      <c r="I534" s="62">
        <v>47992209335.049995</v>
      </c>
      <c r="J534" s="11"/>
      <c r="K534" s="11"/>
      <c r="L534" s="11"/>
      <c r="M534" s="62">
        <v>14851818213.120001</v>
      </c>
      <c r="N534" s="11"/>
      <c r="O534" s="61">
        <f>SUM(P534:Q534)</f>
        <v>26640343186.82</v>
      </c>
      <c r="P534" s="11"/>
      <c r="Q534" s="62">
        <v>26640343186.82</v>
      </c>
      <c r="R534" s="61">
        <f>SUM(S534:Y534)</f>
        <v>2112320394479.1499</v>
      </c>
      <c r="S534" s="62">
        <v>347401835687.5</v>
      </c>
      <c r="T534" s="62">
        <v>457556193137.98999</v>
      </c>
      <c r="U534" s="62">
        <v>1096560320609.8199</v>
      </c>
      <c r="V534" s="62">
        <v>997917847148.43994</v>
      </c>
      <c r="W534" s="62">
        <v>9091708901.5799999</v>
      </c>
      <c r="X534" s="62">
        <v>26654786871</v>
      </c>
      <c r="Y534" s="62">
        <v>-822862297877.18005</v>
      </c>
      <c r="Z534" s="61">
        <f>SUM(AA534)</f>
        <v>0</v>
      </c>
      <c r="AA534" s="11"/>
      <c r="AB534" s="61">
        <f>SUM(AC534:AF534)</f>
        <v>96796732849.029999</v>
      </c>
      <c r="AC534" s="62">
        <v>13352012525.99</v>
      </c>
      <c r="AD534" s="11"/>
      <c r="AE534" s="62">
        <v>472491931.67000002</v>
      </c>
      <c r="AF534" s="62">
        <v>82972228391.369995</v>
      </c>
      <c r="AG534" s="61">
        <f>SUM(AH534)</f>
        <v>0</v>
      </c>
      <c r="AH534" s="62"/>
      <c r="AI534" s="60">
        <f>AJ534+AQ534+AT534</f>
        <v>40704760441.479996</v>
      </c>
      <c r="AJ534" s="61">
        <f>SUM(AK534:AP534)</f>
        <v>40704760441.479996</v>
      </c>
      <c r="AK534" s="62">
        <v>1486800</v>
      </c>
      <c r="AL534" s="11"/>
      <c r="AM534" s="11"/>
      <c r="AN534" s="11"/>
      <c r="AO534" s="62">
        <v>35025162001</v>
      </c>
      <c r="AP534" s="62">
        <v>5678111640.4799995</v>
      </c>
      <c r="AQ534" s="61">
        <f>SUM(AR534:AS534)</f>
        <v>0</v>
      </c>
      <c r="AR534" s="11"/>
      <c r="AS534" s="11"/>
      <c r="AT534" s="61">
        <f>SUM(AU534)</f>
        <v>0</v>
      </c>
      <c r="AU534" s="11"/>
      <c r="AV534" s="60">
        <f>AW534+AZ534</f>
        <v>2309471466178.4902</v>
      </c>
      <c r="AW534" s="61">
        <f>SUM(AX534:AY534)</f>
        <v>2309471466178.4902</v>
      </c>
      <c r="AX534" s="62">
        <v>2309471466178.4902</v>
      </c>
      <c r="AY534" s="11"/>
      <c r="AZ534" s="61">
        <f>SUM(BA534)</f>
        <v>0</v>
      </c>
      <c r="BA534" s="11"/>
      <c r="BB534" s="63">
        <f>E534-(AI534+AV534)</f>
        <v>0</v>
      </c>
    </row>
    <row r="535" spans="1:54" ht="30" x14ac:dyDescent="0.25">
      <c r="A535" s="58" t="s">
        <v>1082</v>
      </c>
      <c r="B535" s="58" t="s">
        <v>1083</v>
      </c>
      <c r="C535" s="59" t="s">
        <v>1152</v>
      </c>
      <c r="D535" s="59" t="s">
        <v>1199</v>
      </c>
      <c r="E535" s="60">
        <f>F535+O535+R535+Z535+AB535+AG535</f>
        <v>1440859374756.9404</v>
      </c>
      <c r="F535" s="61">
        <f>SUM(G535:N535)</f>
        <v>11408015170.776901</v>
      </c>
      <c r="G535" s="62">
        <v>3998186335.0634003</v>
      </c>
      <c r="H535" s="11"/>
      <c r="I535" s="62">
        <v>1811764075.0560002</v>
      </c>
      <c r="J535" s="11"/>
      <c r="K535" s="11"/>
      <c r="L535" s="11"/>
      <c r="M535" s="62">
        <v>5598064760.6575003</v>
      </c>
      <c r="N535" s="11"/>
      <c r="O535" s="61">
        <f>SUM(P535:Q535)</f>
        <v>14142525465.280001</v>
      </c>
      <c r="P535" s="11"/>
      <c r="Q535" s="62">
        <v>14142525465.280001</v>
      </c>
      <c r="R535" s="61">
        <f>SUM(S535:Y535)</f>
        <v>1361999120710.2402</v>
      </c>
      <c r="S535" s="62">
        <v>147514332138.46301</v>
      </c>
      <c r="T535" s="62">
        <v>268982469148.44751</v>
      </c>
      <c r="U535" s="62">
        <v>494497058623.2724</v>
      </c>
      <c r="V535" s="62">
        <v>1131115265648.6387</v>
      </c>
      <c r="W535" s="62">
        <v>18177709640.75</v>
      </c>
      <c r="X535" s="62">
        <v>674876999.99849999</v>
      </c>
      <c r="Y535" s="62">
        <v>-698962591489.32996</v>
      </c>
      <c r="Z535" s="61">
        <f>SUM(AA535)</f>
        <v>0</v>
      </c>
      <c r="AA535" s="11"/>
      <c r="AB535" s="61">
        <f>SUM(AC535:AF535)</f>
        <v>53309713410.643303</v>
      </c>
      <c r="AC535" s="62">
        <v>1515873752</v>
      </c>
      <c r="AD535" s="11"/>
      <c r="AE535" s="62">
        <v>39892400</v>
      </c>
      <c r="AF535" s="62">
        <v>51753947258.643303</v>
      </c>
      <c r="AG535" s="61">
        <f>SUM(AH535)</f>
        <v>0</v>
      </c>
      <c r="AH535" s="62"/>
      <c r="AI535" s="60">
        <f>AJ535+AQ535+AT535</f>
        <v>21939766481.036499</v>
      </c>
      <c r="AJ535" s="61">
        <f>SUM(AK535:AP535)</f>
        <v>21939766481.036499</v>
      </c>
      <c r="AK535" s="62">
        <v>278423208</v>
      </c>
      <c r="AL535" s="11"/>
      <c r="AM535" s="11"/>
      <c r="AN535" s="62">
        <v>107215609.9465</v>
      </c>
      <c r="AO535" s="62">
        <v>14078779209</v>
      </c>
      <c r="AP535" s="62">
        <v>7475348454.0900002</v>
      </c>
      <c r="AQ535" s="61">
        <f>SUM(AR535:AS535)</f>
        <v>0</v>
      </c>
      <c r="AR535" s="11"/>
      <c r="AS535" s="11"/>
      <c r="AT535" s="61">
        <f>SUM(AU535)</f>
        <v>0</v>
      </c>
      <c r="AU535" s="11"/>
      <c r="AV535" s="60">
        <f>AW535+AZ535</f>
        <v>1418919608275.9041</v>
      </c>
      <c r="AW535" s="61">
        <f>SUM(AX535:AY535)</f>
        <v>1418919608275.9041</v>
      </c>
      <c r="AX535" s="62">
        <v>1418919608275.9041</v>
      </c>
      <c r="AY535" s="11"/>
      <c r="AZ535" s="61">
        <f>SUM(BA535)</f>
        <v>0</v>
      </c>
      <c r="BA535" s="11"/>
      <c r="BB535" s="63">
        <f>E535-(AI535+AV535)</f>
        <v>0</v>
      </c>
    </row>
    <row r="536" spans="1:54" ht="45" x14ac:dyDescent="0.25">
      <c r="A536" s="58" t="s">
        <v>1084</v>
      </c>
      <c r="B536" s="58" t="s">
        <v>1193</v>
      </c>
      <c r="C536" s="59" t="s">
        <v>1152</v>
      </c>
      <c r="D536" s="59" t="s">
        <v>1199</v>
      </c>
      <c r="E536" s="60">
        <f>F536+O536+R536+Z536+AB536+AG536</f>
        <v>2074092610740.1799</v>
      </c>
      <c r="F536" s="61">
        <f>SUM(G536:N536)</f>
        <v>75363615367.970001</v>
      </c>
      <c r="G536" s="62">
        <v>62058087257.169998</v>
      </c>
      <c r="H536" s="11"/>
      <c r="I536" s="62">
        <v>3051097028.1700001</v>
      </c>
      <c r="J536" s="11"/>
      <c r="K536" s="11"/>
      <c r="L536" s="62">
        <v>1782779210.6300001</v>
      </c>
      <c r="M536" s="62">
        <v>8471651872</v>
      </c>
      <c r="N536" s="11"/>
      <c r="O536" s="61">
        <f>SUM(P536:Q536)</f>
        <v>10048000000</v>
      </c>
      <c r="P536" s="11"/>
      <c r="Q536" s="62">
        <v>10048000000</v>
      </c>
      <c r="R536" s="61">
        <f>SUM(S536:Y536)</f>
        <v>1983993090891.8799</v>
      </c>
      <c r="S536" s="62">
        <v>169167984953</v>
      </c>
      <c r="T536" s="62">
        <v>491035445672.60999</v>
      </c>
      <c r="U536" s="62">
        <v>712093990763.46997</v>
      </c>
      <c r="V536" s="62">
        <v>1551950143151.3999</v>
      </c>
      <c r="W536" s="62">
        <v>8495350804</v>
      </c>
      <c r="X536" s="62">
        <v>59268101468</v>
      </c>
      <c r="Y536" s="62">
        <v>-1008017925920.6</v>
      </c>
      <c r="Z536" s="61">
        <f>SUM(AA536)</f>
        <v>0</v>
      </c>
      <c r="AA536" s="11"/>
      <c r="AB536" s="61">
        <f>SUM(AC536:AF536)</f>
        <v>4687904480.3299999</v>
      </c>
      <c r="AC536" s="62">
        <v>81018000</v>
      </c>
      <c r="AD536" s="11"/>
      <c r="AE536" s="62">
        <v>739075406</v>
      </c>
      <c r="AF536" s="62">
        <v>3867811074.3299999</v>
      </c>
      <c r="AG536" s="61">
        <f>SUM(AH536)</f>
        <v>0</v>
      </c>
      <c r="AH536" s="62"/>
      <c r="AI536" s="60">
        <f>AJ536+AQ536+AT536</f>
        <v>6970107756.1099997</v>
      </c>
      <c r="AJ536" s="61">
        <f>SUM(AK536:AP536)</f>
        <v>6970107756.1099997</v>
      </c>
      <c r="AK536" s="62">
        <v>34459710</v>
      </c>
      <c r="AL536" s="11"/>
      <c r="AM536" s="11"/>
      <c r="AN536" s="62">
        <v>191560255.66</v>
      </c>
      <c r="AO536" s="62">
        <v>364000000</v>
      </c>
      <c r="AP536" s="62">
        <v>6380087790.4499998</v>
      </c>
      <c r="AQ536" s="61">
        <f>SUM(AR536:AS536)</f>
        <v>0</v>
      </c>
      <c r="AR536" s="11"/>
      <c r="AS536" s="11"/>
      <c r="AT536" s="61">
        <f>SUM(AU536)</f>
        <v>0</v>
      </c>
      <c r="AU536" s="11"/>
      <c r="AV536" s="60">
        <f>AW536+AZ536</f>
        <v>2067122502984.0701</v>
      </c>
      <c r="AW536" s="61">
        <f>SUM(AX536:AY536)</f>
        <v>2067122502984.0701</v>
      </c>
      <c r="AX536" s="62">
        <v>2067122502984.0701</v>
      </c>
      <c r="AY536" s="11"/>
      <c r="AZ536" s="61">
        <f>SUM(BA536)</f>
        <v>0</v>
      </c>
      <c r="BA536" s="11"/>
      <c r="BB536" s="63">
        <f>E536-(AI536+AV536)</f>
        <v>0</v>
      </c>
    </row>
    <row r="537" spans="1:54" ht="45" x14ac:dyDescent="0.25">
      <c r="A537" s="58" t="s">
        <v>1086</v>
      </c>
      <c r="B537" s="58" t="s">
        <v>1087</v>
      </c>
      <c r="C537" s="59" t="s">
        <v>1150</v>
      </c>
      <c r="D537" s="59" t="s">
        <v>1200</v>
      </c>
      <c r="E537" s="60">
        <f>F537+O537+R537+Z537+AB537+AG537</f>
        <v>1276164413723.1299</v>
      </c>
      <c r="F537" s="61">
        <f>SUM(G537:N537)</f>
        <v>31130299100.189999</v>
      </c>
      <c r="G537" s="62">
        <v>11624668081.389999</v>
      </c>
      <c r="H537" s="11"/>
      <c r="I537" s="62">
        <v>10387259857.5</v>
      </c>
      <c r="J537" s="11"/>
      <c r="K537" s="11"/>
      <c r="L537" s="11"/>
      <c r="M537" s="62">
        <v>9118371161.2999992</v>
      </c>
      <c r="N537" s="11"/>
      <c r="O537" s="61">
        <f>SUM(P537:Q537)</f>
        <v>0</v>
      </c>
      <c r="P537" s="11"/>
      <c r="Q537" s="11"/>
      <c r="R537" s="61">
        <f>SUM(S537:Y537)</f>
        <v>1239929843763.2759</v>
      </c>
      <c r="S537" s="62">
        <v>57000673364</v>
      </c>
      <c r="T537" s="62">
        <v>215720732373.198</v>
      </c>
      <c r="U537" s="62">
        <v>454411807597.94</v>
      </c>
      <c r="V537" s="62">
        <v>885313266037.04004</v>
      </c>
      <c r="W537" s="62">
        <v>8604794857.4599991</v>
      </c>
      <c r="X537" s="62">
        <v>7246769227</v>
      </c>
      <c r="Y537" s="62">
        <v>-388368199693.362</v>
      </c>
      <c r="Z537" s="61">
        <f>SUM(AA537)</f>
        <v>0</v>
      </c>
      <c r="AA537" s="11"/>
      <c r="AB537" s="61">
        <f>SUM(AC537:AF537)</f>
        <v>5104270859.6639996</v>
      </c>
      <c r="AC537" s="11"/>
      <c r="AD537" s="11"/>
      <c r="AE537" s="62">
        <v>1108656750</v>
      </c>
      <c r="AF537" s="62">
        <v>3995614109.664</v>
      </c>
      <c r="AG537" s="61">
        <f>SUM(AH537)</f>
        <v>0</v>
      </c>
      <c r="AH537" s="62"/>
      <c r="AI537" s="60">
        <f>AJ537+AQ537+AT537</f>
        <v>50436207550</v>
      </c>
      <c r="AJ537" s="61">
        <f>SUM(AK537:AP537)</f>
        <v>6292017998</v>
      </c>
      <c r="AK537" s="62">
        <v>6358800</v>
      </c>
      <c r="AL537" s="11"/>
      <c r="AM537" s="11"/>
      <c r="AN537" s="11"/>
      <c r="AO537" s="62">
        <v>1603079145</v>
      </c>
      <c r="AP537" s="62">
        <v>4682580053</v>
      </c>
      <c r="AQ537" s="61">
        <f>SUM(AR537:AS537)</f>
        <v>44144189552</v>
      </c>
      <c r="AR537" s="62">
        <v>44144189552</v>
      </c>
      <c r="AS537" s="11"/>
      <c r="AT537" s="61">
        <f>SUM(AU537)</f>
        <v>0</v>
      </c>
      <c r="AU537" s="11"/>
      <c r="AV537" s="60">
        <f>AW537+AZ537</f>
        <v>1225728206173.1299</v>
      </c>
      <c r="AW537" s="61">
        <f>SUM(AX537:AY537)</f>
        <v>1225728206173.1299</v>
      </c>
      <c r="AX537" s="62">
        <v>1225728206173.1299</v>
      </c>
      <c r="AY537" s="11"/>
      <c r="AZ537" s="61">
        <f>SUM(BA537)</f>
        <v>0</v>
      </c>
      <c r="BA537" s="11"/>
      <c r="BB537" s="63">
        <f>E537-(AI537+AV537)</f>
        <v>0</v>
      </c>
    </row>
    <row r="538" spans="1:54" ht="45" x14ac:dyDescent="0.25">
      <c r="A538" s="58" t="s">
        <v>1088</v>
      </c>
      <c r="B538" s="58" t="s">
        <v>1194</v>
      </c>
      <c r="C538" s="59" t="s">
        <v>1150</v>
      </c>
      <c r="D538" s="59" t="s">
        <v>1199</v>
      </c>
      <c r="E538" s="60">
        <f>F538+O538+R538+Z538+AB538+AG538</f>
        <v>7308713185065.4492</v>
      </c>
      <c r="F538" s="61">
        <f>SUM(G538:N538)</f>
        <v>444321837754.97302</v>
      </c>
      <c r="G538" s="62">
        <v>97306362731.173004</v>
      </c>
      <c r="H538" s="11"/>
      <c r="I538" s="62">
        <v>82269515636.919998</v>
      </c>
      <c r="J538" s="11"/>
      <c r="K538" s="11"/>
      <c r="L538" s="62">
        <v>1533287825.6800001</v>
      </c>
      <c r="M538" s="62">
        <v>263212671561.20001</v>
      </c>
      <c r="N538" s="11"/>
      <c r="O538" s="61">
        <f>SUM(P538:Q538)</f>
        <v>195482571221</v>
      </c>
      <c r="P538" s="11"/>
      <c r="Q538" s="62">
        <v>195482571221</v>
      </c>
      <c r="R538" s="61">
        <f>SUM(S538:Y538)</f>
        <v>6320118198372.3965</v>
      </c>
      <c r="S538" s="62">
        <v>1780346371801</v>
      </c>
      <c r="T538" s="62">
        <v>1063594491313.788</v>
      </c>
      <c r="U538" s="62">
        <v>1649621967683.5</v>
      </c>
      <c r="V538" s="62">
        <v>2831032679710.98</v>
      </c>
      <c r="W538" s="62">
        <v>12997900853.01</v>
      </c>
      <c r="X538" s="62">
        <v>923006819218.96997</v>
      </c>
      <c r="Y538" s="62">
        <v>-1940482032208.8501</v>
      </c>
      <c r="Z538" s="61">
        <f>SUM(AA538)</f>
        <v>0</v>
      </c>
      <c r="AA538" s="11"/>
      <c r="AB538" s="61">
        <f>SUM(AC538:AF538)</f>
        <v>348790577717.08002</v>
      </c>
      <c r="AC538" s="62">
        <v>18170333</v>
      </c>
      <c r="AD538" s="11"/>
      <c r="AE538" s="62">
        <v>50179980457</v>
      </c>
      <c r="AF538" s="62">
        <v>298592426927.08002</v>
      </c>
      <c r="AG538" s="61">
        <f>SUM(AH538)</f>
        <v>0</v>
      </c>
      <c r="AH538" s="62"/>
      <c r="AI538" s="60">
        <f>AJ538+AQ538+AT538</f>
        <v>429111039905.56995</v>
      </c>
      <c r="AJ538" s="61">
        <f>SUM(AK538:AP538)</f>
        <v>172655302948.32999</v>
      </c>
      <c r="AK538" s="11"/>
      <c r="AL538" s="11"/>
      <c r="AM538" s="11"/>
      <c r="AN538" s="62">
        <v>109391705</v>
      </c>
      <c r="AO538" s="62">
        <v>1531591504</v>
      </c>
      <c r="AP538" s="62">
        <v>171014319739.32999</v>
      </c>
      <c r="AQ538" s="61">
        <f>SUM(AR538:AS538)</f>
        <v>256455736957.23999</v>
      </c>
      <c r="AR538" s="11"/>
      <c r="AS538" s="62">
        <v>256455736957.23999</v>
      </c>
      <c r="AT538" s="61">
        <f>SUM(AU538)</f>
        <v>0</v>
      </c>
      <c r="AU538" s="62"/>
      <c r="AV538" s="60">
        <f>AW538+AZ538</f>
        <v>6879602145159.8799</v>
      </c>
      <c r="AW538" s="61">
        <f>SUM(AX538:AY538)</f>
        <v>6879602145159.8799</v>
      </c>
      <c r="AX538" s="62">
        <v>6879602145159.8799</v>
      </c>
      <c r="AY538" s="11"/>
      <c r="AZ538" s="61">
        <f>SUM(BA538)</f>
        <v>0</v>
      </c>
      <c r="BA538" s="11"/>
      <c r="BB538" s="63">
        <f>E538-(AI538+AV538)</f>
        <v>0</v>
      </c>
    </row>
    <row r="539" spans="1:54" ht="45" x14ac:dyDescent="0.25">
      <c r="A539" s="58" t="s">
        <v>1089</v>
      </c>
      <c r="B539" s="58" t="s">
        <v>1090</v>
      </c>
      <c r="C539" s="59" t="s">
        <v>1152</v>
      </c>
      <c r="D539" s="59" t="s">
        <v>1199</v>
      </c>
      <c r="E539" s="60">
        <f>F539+O539+R539+Z539+AB539+AG539</f>
        <v>5744479561839.8125</v>
      </c>
      <c r="F539" s="61">
        <f>SUM(G539:N539)</f>
        <v>181698176851.4946</v>
      </c>
      <c r="G539" s="62">
        <v>48492824725.258797</v>
      </c>
      <c r="H539" s="11"/>
      <c r="I539" s="62">
        <v>69684988120.819199</v>
      </c>
      <c r="J539" s="11"/>
      <c r="K539" s="11"/>
      <c r="L539" s="62">
        <v>59467312.5766</v>
      </c>
      <c r="M539" s="62">
        <v>63460896692.839996</v>
      </c>
      <c r="N539" s="11"/>
      <c r="O539" s="61">
        <f>SUM(P539:Q539)</f>
        <v>435071270519.67004</v>
      </c>
      <c r="P539" s="62">
        <v>5221791295.3999996</v>
      </c>
      <c r="Q539" s="62">
        <v>429849479224.27002</v>
      </c>
      <c r="R539" s="61">
        <f>SUM(S539:Y539)</f>
        <v>4940932351323.8633</v>
      </c>
      <c r="S539" s="62">
        <v>2416293650130.5435</v>
      </c>
      <c r="T539" s="62">
        <v>421715481877.12622</v>
      </c>
      <c r="U539" s="62">
        <v>1137007590166.6819</v>
      </c>
      <c r="V539" s="62">
        <v>3603404758469.3398</v>
      </c>
      <c r="W539" s="62">
        <v>15312917606.1</v>
      </c>
      <c r="X539" s="62">
        <v>14463402482.586399</v>
      </c>
      <c r="Y539" s="62">
        <v>-2667265449408.5142</v>
      </c>
      <c r="Z539" s="61">
        <f>SUM(AA539)</f>
        <v>0</v>
      </c>
      <c r="AA539" s="11"/>
      <c r="AB539" s="61">
        <f>SUM(AC539:AF539)</f>
        <v>186777763144.78391</v>
      </c>
      <c r="AC539" s="62">
        <v>1021206228</v>
      </c>
      <c r="AD539" s="62">
        <v>325135780.39399999</v>
      </c>
      <c r="AE539" s="62">
        <v>2367479270.7498999</v>
      </c>
      <c r="AF539" s="62">
        <v>183063941865.64001</v>
      </c>
      <c r="AG539" s="61">
        <f>SUM(AH539)</f>
        <v>0</v>
      </c>
      <c r="AH539" s="62"/>
      <c r="AI539" s="60">
        <f>AJ539+AQ539+AT539</f>
        <v>76566420104.2314</v>
      </c>
      <c r="AJ539" s="61">
        <f>SUM(AK539:AP539)</f>
        <v>76566420104.2314</v>
      </c>
      <c r="AK539" s="62">
        <v>738680</v>
      </c>
      <c r="AL539" s="11"/>
      <c r="AM539" s="11"/>
      <c r="AN539" s="62">
        <v>783261420.13150001</v>
      </c>
      <c r="AO539" s="62">
        <v>6827681992.9998999</v>
      </c>
      <c r="AP539" s="62">
        <v>68954738011.100006</v>
      </c>
      <c r="AQ539" s="61">
        <f>SUM(AR539:AS539)</f>
        <v>0</v>
      </c>
      <c r="AR539" s="11"/>
      <c r="AS539" s="11"/>
      <c r="AT539" s="61">
        <f>SUM(AU539)</f>
        <v>0</v>
      </c>
      <c r="AU539" s="11"/>
      <c r="AV539" s="60">
        <f>AW539+AZ539</f>
        <v>5667913141735.5811</v>
      </c>
      <c r="AW539" s="61">
        <f>SUM(AX539:AY539)</f>
        <v>5667913141735.5811</v>
      </c>
      <c r="AX539" s="62">
        <v>5667913141735.5811</v>
      </c>
      <c r="AY539" s="11"/>
      <c r="AZ539" s="61">
        <f>SUM(BA539)</f>
        <v>0</v>
      </c>
      <c r="BA539" s="11"/>
      <c r="BB539" s="63">
        <f>E539-(AI539+AV539)</f>
        <v>0</v>
      </c>
    </row>
    <row r="540" spans="1:54" ht="30" x14ac:dyDescent="0.25">
      <c r="A540" s="58" t="s">
        <v>1091</v>
      </c>
      <c r="B540" s="58" t="s">
        <v>1092</v>
      </c>
      <c r="C540" s="59" t="s">
        <v>1150</v>
      </c>
      <c r="D540" s="59" t="s">
        <v>1199</v>
      </c>
      <c r="E540" s="60">
        <f>F540+O540+R540+Z540+AB540+AG540</f>
        <v>9597211842339.0391</v>
      </c>
      <c r="F540" s="61">
        <f>SUM(G540:N540)</f>
        <v>429603951181.17999</v>
      </c>
      <c r="G540" s="62">
        <v>202136375667.38</v>
      </c>
      <c r="H540" s="11"/>
      <c r="I540" s="62">
        <v>121425330037.36</v>
      </c>
      <c r="J540" s="11"/>
      <c r="K540" s="11"/>
      <c r="L540" s="11"/>
      <c r="M540" s="62">
        <v>106042245476.44</v>
      </c>
      <c r="N540" s="11"/>
      <c r="O540" s="61">
        <f>SUM(P540:Q540)</f>
        <v>232288649437.32001</v>
      </c>
      <c r="P540" s="62">
        <v>1886473779.3199999</v>
      </c>
      <c r="Q540" s="62">
        <v>230402175658</v>
      </c>
      <c r="R540" s="61">
        <f>SUM(S540:Y540)</f>
        <v>8589329627532.8799</v>
      </c>
      <c r="S540" s="62">
        <v>2812251201321.3398</v>
      </c>
      <c r="T540" s="62">
        <v>958708514834.88</v>
      </c>
      <c r="U540" s="62">
        <v>3529998807008.1602</v>
      </c>
      <c r="V540" s="62">
        <v>5501271509957.2002</v>
      </c>
      <c r="W540" s="62">
        <v>42544785950</v>
      </c>
      <c r="X540" s="62">
        <v>76689363666</v>
      </c>
      <c r="Y540" s="62">
        <v>-4332134555204.7002</v>
      </c>
      <c r="Z540" s="61">
        <f>SUM(AA540)</f>
        <v>0</v>
      </c>
      <c r="AA540" s="11"/>
      <c r="AB540" s="61">
        <f>SUM(AC540:AF540)</f>
        <v>345989614187.65997</v>
      </c>
      <c r="AC540" s="62">
        <v>77700000</v>
      </c>
      <c r="AD540" s="11"/>
      <c r="AE540" s="62">
        <v>8713987816.0599995</v>
      </c>
      <c r="AF540" s="62">
        <v>337197926371.59998</v>
      </c>
      <c r="AG540" s="61">
        <f>SUM(AH540)</f>
        <v>0</v>
      </c>
      <c r="AH540" s="62"/>
      <c r="AI540" s="60">
        <f>AJ540+AQ540+AT540</f>
        <v>54976471773.360001</v>
      </c>
      <c r="AJ540" s="61">
        <f>SUM(AK540:AP540)</f>
        <v>54976471773.360001</v>
      </c>
      <c r="AK540" s="11"/>
      <c r="AL540" s="11"/>
      <c r="AM540" s="11"/>
      <c r="AN540" s="62">
        <v>185587132.58000001</v>
      </c>
      <c r="AO540" s="62">
        <v>10921870158.780001</v>
      </c>
      <c r="AP540" s="62">
        <v>43869014482</v>
      </c>
      <c r="AQ540" s="61">
        <f>SUM(AR540:AS540)</f>
        <v>0</v>
      </c>
      <c r="AR540" s="11"/>
      <c r="AS540" s="11"/>
      <c r="AT540" s="61">
        <f>SUM(AU540)</f>
        <v>0</v>
      </c>
      <c r="AU540" s="11"/>
      <c r="AV540" s="60">
        <f>AW540+AZ540</f>
        <v>9542235370565.6797</v>
      </c>
      <c r="AW540" s="61">
        <f>SUM(AX540:AY540)</f>
        <v>9542235370565.6797</v>
      </c>
      <c r="AX540" s="62">
        <v>9542235370565.6797</v>
      </c>
      <c r="AY540" s="11"/>
      <c r="AZ540" s="61">
        <f>SUM(BA540)</f>
        <v>0</v>
      </c>
      <c r="BA540" s="11"/>
      <c r="BB540" s="63">
        <f>E540-(AI540+AV540)</f>
        <v>0</v>
      </c>
    </row>
    <row r="541" spans="1:54" ht="30" x14ac:dyDescent="0.25">
      <c r="A541" s="58" t="s">
        <v>1093</v>
      </c>
      <c r="B541" s="58" t="s">
        <v>1094</v>
      </c>
      <c r="C541" s="59" t="s">
        <v>1152</v>
      </c>
      <c r="D541" s="59" t="s">
        <v>1199</v>
      </c>
      <c r="E541" s="60">
        <f>F541+O541+R541+Z541+AB541+AG541</f>
        <v>4773648745028.5869</v>
      </c>
      <c r="F541" s="61">
        <f>SUM(G541:N541)</f>
        <v>154928491194.98682</v>
      </c>
      <c r="G541" s="62">
        <v>35992254900.835999</v>
      </c>
      <c r="H541" s="11"/>
      <c r="I541" s="62">
        <v>73739093015.320007</v>
      </c>
      <c r="J541" s="11"/>
      <c r="K541" s="11"/>
      <c r="L541" s="62">
        <v>562168749.66999996</v>
      </c>
      <c r="M541" s="62">
        <v>44634974529.160797</v>
      </c>
      <c r="N541" s="11"/>
      <c r="O541" s="61">
        <f>SUM(P541:Q541)</f>
        <v>114648428628.67999</v>
      </c>
      <c r="P541" s="11"/>
      <c r="Q541" s="62">
        <v>114648428628.67999</v>
      </c>
      <c r="R541" s="61">
        <f>SUM(S541:Y541)</f>
        <v>4247643776102.3203</v>
      </c>
      <c r="S541" s="62">
        <v>1232637566557.5901</v>
      </c>
      <c r="T541" s="62">
        <v>556149016825.75745</v>
      </c>
      <c r="U541" s="62">
        <v>1622301530176.7271</v>
      </c>
      <c r="V541" s="62">
        <v>4322533334159.5288</v>
      </c>
      <c r="W541" s="62">
        <v>19484378674.553398</v>
      </c>
      <c r="X541" s="62">
        <v>19363942859.349998</v>
      </c>
      <c r="Y541" s="62">
        <v>-3524825993151.1865</v>
      </c>
      <c r="Z541" s="61">
        <f>SUM(AA541)</f>
        <v>0</v>
      </c>
      <c r="AA541" s="11"/>
      <c r="AB541" s="61">
        <f>SUM(AC541:AF541)</f>
        <v>256428049102.5993</v>
      </c>
      <c r="AC541" s="62">
        <v>14112160037.91</v>
      </c>
      <c r="AD541" s="62">
        <v>26279052147.349998</v>
      </c>
      <c r="AE541" s="62">
        <v>1312083517.3299999</v>
      </c>
      <c r="AF541" s="62">
        <v>214724753400.00931</v>
      </c>
      <c r="AG541" s="61">
        <f>SUM(AH541)</f>
        <v>0</v>
      </c>
      <c r="AH541" s="62"/>
      <c r="AI541" s="60">
        <f>AJ541+AQ541+AT541</f>
        <v>177711703655.34</v>
      </c>
      <c r="AJ541" s="61">
        <f>SUM(AK541:AP541)</f>
        <v>177711703655.34</v>
      </c>
      <c r="AK541" s="62">
        <v>2595455</v>
      </c>
      <c r="AL541" s="11"/>
      <c r="AM541" s="11"/>
      <c r="AN541" s="62">
        <v>77038029</v>
      </c>
      <c r="AO541" s="62">
        <v>46823664781.800003</v>
      </c>
      <c r="AP541" s="62">
        <v>130808405389.53999</v>
      </c>
      <c r="AQ541" s="61">
        <f>SUM(AR541:AS541)</f>
        <v>0</v>
      </c>
      <c r="AR541" s="11"/>
      <c r="AS541" s="11"/>
      <c r="AT541" s="61">
        <f>SUM(AU541)</f>
        <v>0</v>
      </c>
      <c r="AU541" s="11"/>
      <c r="AV541" s="60">
        <f>AW541+AZ541</f>
        <v>4595937041373.248</v>
      </c>
      <c r="AW541" s="61">
        <f>SUM(AX541:AY541)</f>
        <v>4595937041373.248</v>
      </c>
      <c r="AX541" s="62">
        <v>4595937041373.248</v>
      </c>
      <c r="AY541" s="11"/>
      <c r="AZ541" s="61">
        <f>SUM(BA541)</f>
        <v>0</v>
      </c>
      <c r="BA541" s="11"/>
      <c r="BB541" s="63">
        <f>E541-(AI541+AV541)</f>
        <v>0</v>
      </c>
    </row>
    <row r="542" spans="1:54" ht="30" x14ac:dyDescent="0.25">
      <c r="A542" s="58" t="s">
        <v>1095</v>
      </c>
      <c r="B542" s="58" t="s">
        <v>1096</v>
      </c>
      <c r="C542" s="59" t="s">
        <v>1152</v>
      </c>
      <c r="D542" s="59" t="s">
        <v>1199</v>
      </c>
      <c r="E542" s="60">
        <f>F542+O542+R542+Z542+AB542+AG542</f>
        <v>6060982933334.7998</v>
      </c>
      <c r="F542" s="61">
        <f>SUM(G542:N542)</f>
        <v>294959790160.26001</v>
      </c>
      <c r="G542" s="62">
        <v>76816726252.869995</v>
      </c>
      <c r="H542" s="11"/>
      <c r="I542" s="62">
        <v>122827491500.46002</v>
      </c>
      <c r="J542" s="11"/>
      <c r="K542" s="11"/>
      <c r="L542" s="62">
        <v>131006830.59999999</v>
      </c>
      <c r="M542" s="62">
        <v>95184565576.330002</v>
      </c>
      <c r="N542" s="11"/>
      <c r="O542" s="61">
        <f>SUM(P542:Q542)</f>
        <v>391930739543.38</v>
      </c>
      <c r="P542" s="62">
        <v>2724072658.3800001</v>
      </c>
      <c r="Q542" s="62">
        <v>389206666885</v>
      </c>
      <c r="R542" s="61">
        <f>SUM(S542:Y542)</f>
        <v>5024657289819.4102</v>
      </c>
      <c r="S542" s="62">
        <v>1979760030203.1399</v>
      </c>
      <c r="T542" s="62">
        <v>497714018998.65002</v>
      </c>
      <c r="U542" s="62">
        <v>2348533912384.5898</v>
      </c>
      <c r="V542" s="62">
        <v>2453377438569.29</v>
      </c>
      <c r="W542" s="62">
        <v>19470069540.34</v>
      </c>
      <c r="X542" s="62">
        <v>359176813558.37</v>
      </c>
      <c r="Y542" s="62">
        <v>-2633374993434.9702</v>
      </c>
      <c r="Z542" s="61">
        <f>SUM(AA542)</f>
        <v>0</v>
      </c>
      <c r="AA542" s="11"/>
      <c r="AB542" s="61">
        <f>SUM(AC542:AF542)</f>
        <v>349435113811.75</v>
      </c>
      <c r="AC542" s="62">
        <v>488534294</v>
      </c>
      <c r="AD542" s="62">
        <v>17066460000</v>
      </c>
      <c r="AE542" s="62">
        <v>3580923161.9099998</v>
      </c>
      <c r="AF542" s="62">
        <v>328299196355.84003</v>
      </c>
      <c r="AG542" s="61">
        <f>SUM(AH542)</f>
        <v>0</v>
      </c>
      <c r="AH542" s="62"/>
      <c r="AI542" s="60">
        <f>AJ542+AQ542+AT542</f>
        <v>323888051162.03003</v>
      </c>
      <c r="AJ542" s="61">
        <f>SUM(AK542:AP542)</f>
        <v>323712516162.03003</v>
      </c>
      <c r="AK542" s="62">
        <v>3517737</v>
      </c>
      <c r="AL542" s="11"/>
      <c r="AM542" s="11"/>
      <c r="AN542" s="62">
        <v>2872924803.2600002</v>
      </c>
      <c r="AO542" s="62">
        <v>14913820276.76</v>
      </c>
      <c r="AP542" s="62">
        <v>305922253345.01001</v>
      </c>
      <c r="AQ542" s="61">
        <f>SUM(AR542:AS542)</f>
        <v>175535000</v>
      </c>
      <c r="AR542" s="11"/>
      <c r="AS542" s="62">
        <v>175535000</v>
      </c>
      <c r="AT542" s="61">
        <f>SUM(AU542)</f>
        <v>0</v>
      </c>
      <c r="AU542" s="62"/>
      <c r="AV542" s="60">
        <f>AW542+AZ542</f>
        <v>5737094882172.7695</v>
      </c>
      <c r="AW542" s="61">
        <f>SUM(AX542:AY542)</f>
        <v>5737094882172.7695</v>
      </c>
      <c r="AX542" s="62">
        <v>5737094882172.7695</v>
      </c>
      <c r="AY542" s="11"/>
      <c r="AZ542" s="61">
        <f>SUM(BA542)</f>
        <v>0</v>
      </c>
      <c r="BA542" s="11"/>
      <c r="BB542" s="63">
        <f>E542-(AI542+AV542)</f>
        <v>0</v>
      </c>
    </row>
    <row r="543" spans="1:54" ht="45" x14ac:dyDescent="0.25">
      <c r="A543" s="58" t="s">
        <v>1097</v>
      </c>
      <c r="B543" s="58" t="s">
        <v>1098</v>
      </c>
      <c r="C543" s="59" t="s">
        <v>1152</v>
      </c>
      <c r="D543" s="59" t="s">
        <v>1200</v>
      </c>
      <c r="E543" s="60">
        <f>F543+O543+R543+Z543+AB543+AG543</f>
        <v>3047287667389.417</v>
      </c>
      <c r="F543" s="61">
        <f>SUM(G543:N543)</f>
        <v>111188771798.27081</v>
      </c>
      <c r="G543" s="62">
        <v>36218305878.910004</v>
      </c>
      <c r="H543" s="11"/>
      <c r="I543" s="62">
        <v>14306568934.741001</v>
      </c>
      <c r="J543" s="11"/>
      <c r="K543" s="11"/>
      <c r="L543" s="62">
        <v>115083333.33</v>
      </c>
      <c r="M543" s="62">
        <v>60548813651.289803</v>
      </c>
      <c r="N543" s="11"/>
      <c r="O543" s="61">
        <f>SUM(P543:Q543)</f>
        <v>100100000000</v>
      </c>
      <c r="P543" s="11"/>
      <c r="Q543" s="62">
        <v>100100000000</v>
      </c>
      <c r="R543" s="61">
        <f>SUM(S543:Y543)</f>
        <v>2659618351904.7559</v>
      </c>
      <c r="S543" s="62">
        <v>279471429482.97998</v>
      </c>
      <c r="T543" s="62">
        <v>230076149822.89679</v>
      </c>
      <c r="U543" s="62">
        <v>1269892323803.4639</v>
      </c>
      <c r="V543" s="62">
        <v>2023010110005.03</v>
      </c>
      <c r="W543" s="62">
        <v>9861042353.5900002</v>
      </c>
      <c r="X543" s="62">
        <v>123749012606.21539</v>
      </c>
      <c r="Y543" s="62">
        <v>-1276441716169.4199</v>
      </c>
      <c r="Z543" s="61">
        <f>SUM(AA543)</f>
        <v>0</v>
      </c>
      <c r="AA543" s="11"/>
      <c r="AB543" s="61">
        <f>SUM(AC543:AF543)</f>
        <v>176380543686.39001</v>
      </c>
      <c r="AC543" s="62">
        <v>22406695268.990002</v>
      </c>
      <c r="AD543" s="11"/>
      <c r="AE543" s="62">
        <v>30222581684</v>
      </c>
      <c r="AF543" s="62">
        <v>123751266733.39999</v>
      </c>
      <c r="AG543" s="61">
        <f>SUM(AH543)</f>
        <v>0</v>
      </c>
      <c r="AH543" s="62"/>
      <c r="AI543" s="60">
        <f>AJ543+AQ543+AT543</f>
        <v>52760418068.075401</v>
      </c>
      <c r="AJ543" s="61">
        <f>SUM(AK543:AP543)</f>
        <v>52760418068.075401</v>
      </c>
      <c r="AK543" s="62">
        <v>10195018</v>
      </c>
      <c r="AL543" s="11"/>
      <c r="AM543" s="11"/>
      <c r="AN543" s="11"/>
      <c r="AO543" s="62">
        <v>9009647150.5100002</v>
      </c>
      <c r="AP543" s="62">
        <v>43740575899.565399</v>
      </c>
      <c r="AQ543" s="61">
        <f>SUM(AR543:AS543)</f>
        <v>0</v>
      </c>
      <c r="AR543" s="11"/>
      <c r="AS543" s="11"/>
      <c r="AT543" s="61">
        <f>SUM(AU543)</f>
        <v>0</v>
      </c>
      <c r="AU543" s="11"/>
      <c r="AV543" s="60">
        <f>AW543+AZ543</f>
        <v>2994527249321.3413</v>
      </c>
      <c r="AW543" s="61">
        <f>SUM(AX543:AY543)</f>
        <v>2994527249321.3413</v>
      </c>
      <c r="AX543" s="62">
        <v>2994527249321.3413</v>
      </c>
      <c r="AY543" s="11"/>
      <c r="AZ543" s="61">
        <f>SUM(BA543)</f>
        <v>0</v>
      </c>
      <c r="BA543" s="11"/>
      <c r="BB543" s="63">
        <f>E543-(AI543+AV543)</f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5425-BC47-4816-9C1E-B5566DB37F79}">
  <dimension ref="A1:BC437"/>
  <sheetViews>
    <sheetView workbookViewId="0">
      <selection activeCell="B1" sqref="B1:B1048576"/>
    </sheetView>
  </sheetViews>
  <sheetFormatPr defaultRowHeight="15" x14ac:dyDescent="0.25"/>
  <cols>
    <col min="2" max="2" width="30.28515625" bestFit="1" customWidth="1"/>
    <col min="3" max="3" width="18.5703125" bestFit="1" customWidth="1"/>
    <col min="4" max="4" width="17.5703125" bestFit="1" customWidth="1"/>
    <col min="5" max="5" width="24.140625" bestFit="1" customWidth="1"/>
    <col min="6" max="6" width="26" bestFit="1" customWidth="1"/>
    <col min="7" max="7" width="29" bestFit="1" customWidth="1"/>
    <col min="8" max="8" width="18.7109375" bestFit="1" customWidth="1"/>
    <col min="9" max="9" width="34.5703125" bestFit="1" customWidth="1"/>
    <col min="10" max="10" width="29.42578125" bestFit="1" customWidth="1"/>
    <col min="11" max="11" width="26.7109375" bestFit="1" customWidth="1"/>
    <col min="12" max="12" width="30.140625" bestFit="1" customWidth="1"/>
    <col min="13" max="13" width="62.42578125" bestFit="1" customWidth="1"/>
    <col min="14" max="14" width="35.42578125" bestFit="1" customWidth="1"/>
    <col min="15" max="15" width="39.140625" bestFit="1" customWidth="1"/>
    <col min="16" max="16" width="34.85546875" bestFit="1" customWidth="1"/>
    <col min="17" max="17" width="21.85546875" bestFit="1" customWidth="1"/>
    <col min="18" max="18" width="27.42578125" bestFit="1" customWidth="1"/>
    <col min="19" max="19" width="44" bestFit="1" customWidth="1"/>
    <col min="20" max="20" width="39.7109375" bestFit="1" customWidth="1"/>
    <col min="21" max="22" width="18.5703125" bestFit="1" customWidth="1"/>
    <col min="23" max="23" width="26.140625" bestFit="1" customWidth="1"/>
    <col min="24" max="24" width="27.85546875" bestFit="1" customWidth="1"/>
    <col min="25" max="25" width="31" bestFit="1" customWidth="1"/>
    <col min="26" max="26" width="24.5703125" bestFit="1" customWidth="1"/>
    <col min="27" max="27" width="34.140625" bestFit="1" customWidth="1"/>
    <col min="28" max="28" width="28.28515625" bestFit="1" customWidth="1"/>
    <col min="29" max="29" width="19" bestFit="1" customWidth="1"/>
    <col min="30" max="30" width="21.42578125" bestFit="1" customWidth="1"/>
    <col min="31" max="31" width="17.5703125" bestFit="1" customWidth="1"/>
    <col min="32" max="32" width="28.7109375" bestFit="1" customWidth="1"/>
    <col min="33" max="33" width="35.85546875" bestFit="1" customWidth="1"/>
    <col min="34" max="34" width="26.28515625" bestFit="1" customWidth="1"/>
    <col min="35" max="35" width="20.140625" bestFit="1" customWidth="1"/>
    <col min="36" max="36" width="46.5703125" bestFit="1" customWidth="1"/>
    <col min="37" max="37" width="17.5703125" bestFit="1" customWidth="1"/>
    <col min="38" max="38" width="28.5703125" bestFit="1" customWidth="1"/>
    <col min="39" max="39" width="41.42578125" bestFit="1" customWidth="1"/>
    <col min="40" max="40" width="18.85546875" bestFit="1" customWidth="1"/>
    <col min="41" max="41" width="35.7109375" bestFit="1" customWidth="1"/>
    <col min="42" max="42" width="39.7109375" bestFit="1" customWidth="1"/>
    <col min="43" max="43" width="34.5703125" bestFit="1" customWidth="1"/>
    <col min="44" max="44" width="20" bestFit="1" customWidth="1"/>
    <col min="45" max="45" width="34.140625" bestFit="1" customWidth="1"/>
    <col min="46" max="46" width="28.85546875" bestFit="1" customWidth="1"/>
    <col min="47" max="47" width="36.5703125" bestFit="1" customWidth="1"/>
    <col min="48" max="48" width="48" bestFit="1" customWidth="1"/>
    <col min="49" max="49" width="55.28515625" bestFit="1" customWidth="1"/>
    <col min="50" max="50" width="30.7109375" bestFit="1" customWidth="1"/>
    <col min="51" max="53" width="18.5703125" bestFit="1" customWidth="1"/>
    <col min="54" max="54" width="17.7109375" bestFit="1" customWidth="1"/>
    <col min="55" max="55" width="35.85546875" bestFit="1" customWidth="1"/>
  </cols>
  <sheetData>
    <row r="1" spans="1:55" x14ac:dyDescent="0.25">
      <c r="A1" s="65"/>
      <c r="B1" s="66" t="s">
        <v>1202</v>
      </c>
      <c r="C1" s="67" t="s">
        <v>1101</v>
      </c>
      <c r="D1" s="68" t="s">
        <v>1102</v>
      </c>
      <c r="E1" s="69" t="s">
        <v>1103</v>
      </c>
      <c r="F1" s="69" t="s">
        <v>1203</v>
      </c>
      <c r="G1" s="69" t="s">
        <v>1204</v>
      </c>
      <c r="H1" s="69" t="s">
        <v>1205</v>
      </c>
      <c r="I1" s="69" t="s">
        <v>1206</v>
      </c>
      <c r="J1" s="69" t="s">
        <v>1104</v>
      </c>
      <c r="K1" s="69" t="s">
        <v>1207</v>
      </c>
      <c r="L1" s="69" t="s">
        <v>1208</v>
      </c>
      <c r="M1" s="69" t="s">
        <v>1209</v>
      </c>
      <c r="N1" s="69" t="s">
        <v>1210</v>
      </c>
      <c r="O1" s="69" t="s">
        <v>1211</v>
      </c>
      <c r="P1" s="69" t="s">
        <v>1212</v>
      </c>
      <c r="Q1" s="69" t="s">
        <v>1213</v>
      </c>
      <c r="R1" s="68" t="s">
        <v>1111</v>
      </c>
      <c r="S1" s="69" t="s">
        <v>1112</v>
      </c>
      <c r="T1" s="69" t="s">
        <v>1113</v>
      </c>
      <c r="U1" s="68" t="s">
        <v>1114</v>
      </c>
      <c r="V1" s="69" t="s">
        <v>1115</v>
      </c>
      <c r="W1" s="69" t="s">
        <v>1116</v>
      </c>
      <c r="X1" s="69" t="s">
        <v>1117</v>
      </c>
      <c r="Y1" s="69" t="s">
        <v>1118</v>
      </c>
      <c r="Z1" s="69" t="s">
        <v>1119</v>
      </c>
      <c r="AA1" s="69" t="s">
        <v>1120</v>
      </c>
      <c r="AB1" s="69" t="s">
        <v>1121</v>
      </c>
      <c r="AC1" s="68" t="s">
        <v>1122</v>
      </c>
      <c r="AD1" s="69" t="s">
        <v>1123</v>
      </c>
      <c r="AE1" s="68" t="s">
        <v>1124</v>
      </c>
      <c r="AF1" s="69" t="s">
        <v>1125</v>
      </c>
      <c r="AG1" s="69" t="s">
        <v>1214</v>
      </c>
      <c r="AH1" s="69" t="s">
        <v>1127</v>
      </c>
      <c r="AI1" s="69" t="s">
        <v>1128</v>
      </c>
      <c r="AJ1" s="69" t="s">
        <v>1215</v>
      </c>
      <c r="AK1" s="67" t="s">
        <v>1131</v>
      </c>
      <c r="AL1" s="68" t="s">
        <v>1132</v>
      </c>
      <c r="AM1" s="69" t="s">
        <v>1216</v>
      </c>
      <c r="AN1" s="69" t="s">
        <v>1134</v>
      </c>
      <c r="AO1" s="69" t="s">
        <v>1217</v>
      </c>
      <c r="AP1" s="69" t="s">
        <v>1218</v>
      </c>
      <c r="AQ1" s="69" t="s">
        <v>1219</v>
      </c>
      <c r="AR1" s="69" t="s">
        <v>1220</v>
      </c>
      <c r="AS1" s="69" t="s">
        <v>1221</v>
      </c>
      <c r="AT1" s="68" t="s">
        <v>1139</v>
      </c>
      <c r="AU1" s="69" t="s">
        <v>1222</v>
      </c>
      <c r="AV1" s="69" t="s">
        <v>1223</v>
      </c>
      <c r="AW1" s="69" t="s">
        <v>1224</v>
      </c>
      <c r="AX1" s="69" t="s">
        <v>1225</v>
      </c>
      <c r="AY1" s="67" t="s">
        <v>1144</v>
      </c>
      <c r="AZ1" s="68" t="s">
        <v>1145</v>
      </c>
      <c r="BA1" s="69" t="s">
        <v>1146</v>
      </c>
      <c r="BB1" s="69" t="s">
        <v>1147</v>
      </c>
      <c r="BC1" s="69" t="s">
        <v>1226</v>
      </c>
    </row>
    <row r="2" spans="1:55" x14ac:dyDescent="0.25">
      <c r="A2" s="65" t="s">
        <v>49</v>
      </c>
      <c r="B2" s="66" t="s">
        <v>50</v>
      </c>
      <c r="C2" s="70">
        <v>3527939875539.1504</v>
      </c>
      <c r="D2" s="71">
        <v>146217242247.00998</v>
      </c>
      <c r="E2" s="21">
        <v>109335791053.89</v>
      </c>
      <c r="F2" s="21">
        <v>-23766482649.240002</v>
      </c>
      <c r="G2" s="21">
        <v>130083333.33</v>
      </c>
      <c r="H2" s="21">
        <v>14092339598.110001</v>
      </c>
      <c r="I2" s="21">
        <v>0</v>
      </c>
      <c r="J2" s="21">
        <v>0</v>
      </c>
      <c r="K2" s="21">
        <v>30792774906.43</v>
      </c>
      <c r="L2" s="21">
        <v>949985735</v>
      </c>
      <c r="M2" s="21">
        <v>0</v>
      </c>
      <c r="N2" s="21">
        <v>6966501646.4899998</v>
      </c>
      <c r="O2" s="21">
        <v>0</v>
      </c>
      <c r="P2" s="21">
        <v>6757678568</v>
      </c>
      <c r="Q2" s="21">
        <v>958570055</v>
      </c>
      <c r="R2" s="71">
        <v>41535635091</v>
      </c>
      <c r="S2" s="21">
        <v>0</v>
      </c>
      <c r="T2" s="21">
        <v>41535635091</v>
      </c>
      <c r="U2" s="71">
        <v>3337412691624.2104</v>
      </c>
      <c r="V2" s="21">
        <v>1034152483773</v>
      </c>
      <c r="W2" s="21">
        <v>489646849702.07001</v>
      </c>
      <c r="X2" s="21">
        <v>924786747644</v>
      </c>
      <c r="Y2" s="21">
        <v>3456606862697</v>
      </c>
      <c r="Z2" s="21">
        <v>60188155807.360001</v>
      </c>
      <c r="AA2" s="21">
        <v>75709516251</v>
      </c>
      <c r="AB2" s="21">
        <v>-2703677924250.2202</v>
      </c>
      <c r="AC2" s="71">
        <v>0</v>
      </c>
      <c r="AD2" s="21">
        <v>0</v>
      </c>
      <c r="AE2" s="71">
        <v>2774306576.9300003</v>
      </c>
      <c r="AF2" s="21">
        <v>22400000</v>
      </c>
      <c r="AG2" s="21">
        <v>0</v>
      </c>
      <c r="AH2" s="21">
        <v>3159870950</v>
      </c>
      <c r="AI2" s="21">
        <v>2508981376.9299998</v>
      </c>
      <c r="AJ2" s="21">
        <v>-2916945750</v>
      </c>
      <c r="AK2" s="70">
        <v>60324020511.059998</v>
      </c>
      <c r="AL2" s="71">
        <v>60324020511.059998</v>
      </c>
      <c r="AM2" s="21">
        <v>365169375.69</v>
      </c>
      <c r="AN2" s="21">
        <v>0</v>
      </c>
      <c r="AO2" s="21">
        <v>0</v>
      </c>
      <c r="AP2" s="21">
        <v>0</v>
      </c>
      <c r="AQ2" s="21">
        <v>828139742.37</v>
      </c>
      <c r="AR2" s="21">
        <v>58985358157</v>
      </c>
      <c r="AS2" s="21">
        <v>145353236</v>
      </c>
      <c r="AT2" s="71">
        <v>0</v>
      </c>
      <c r="AU2" s="21">
        <v>0</v>
      </c>
      <c r="AV2" s="21">
        <v>0</v>
      </c>
      <c r="AW2" s="21">
        <v>0</v>
      </c>
      <c r="AX2" s="21">
        <v>0</v>
      </c>
      <c r="AY2" s="70">
        <v>3467615855028.0898</v>
      </c>
      <c r="AZ2" s="71">
        <v>3467615855028.0898</v>
      </c>
      <c r="BA2" s="21">
        <v>3467615855028.0898</v>
      </c>
      <c r="BB2" s="21">
        <v>0</v>
      </c>
      <c r="BC2" s="21">
        <v>0</v>
      </c>
    </row>
    <row r="3" spans="1:55" x14ac:dyDescent="0.25">
      <c r="A3" s="65" t="s">
        <v>51</v>
      </c>
      <c r="B3" s="66" t="s">
        <v>52</v>
      </c>
      <c r="C3" s="70">
        <v>3130501714654.0596</v>
      </c>
      <c r="D3" s="71">
        <v>116045187210.40999</v>
      </c>
      <c r="E3" s="21">
        <v>36597102389.059998</v>
      </c>
      <c r="F3" s="21">
        <v>-48058328653.620003</v>
      </c>
      <c r="G3" s="21">
        <v>154926216.65000001</v>
      </c>
      <c r="H3" s="21">
        <v>18771079274.349998</v>
      </c>
      <c r="I3" s="21">
        <v>0</v>
      </c>
      <c r="J3" s="21">
        <v>0</v>
      </c>
      <c r="K3" s="21">
        <v>95201193311.740005</v>
      </c>
      <c r="L3" s="21">
        <v>4943045618</v>
      </c>
      <c r="M3" s="21">
        <v>0</v>
      </c>
      <c r="N3" s="21">
        <v>435828000</v>
      </c>
      <c r="O3" s="21">
        <v>0</v>
      </c>
      <c r="P3" s="21">
        <v>7451197335</v>
      </c>
      <c r="Q3" s="21">
        <v>549143719.23000002</v>
      </c>
      <c r="R3" s="71">
        <v>147632248366.92999</v>
      </c>
      <c r="S3" s="21">
        <v>9086016644</v>
      </c>
      <c r="T3" s="21">
        <v>138546231722.92999</v>
      </c>
      <c r="U3" s="71">
        <v>2684210666666.1699</v>
      </c>
      <c r="V3" s="21">
        <v>619550563062</v>
      </c>
      <c r="W3" s="21">
        <v>513818688701.48999</v>
      </c>
      <c r="X3" s="21">
        <v>1226414293846.51</v>
      </c>
      <c r="Y3" s="21">
        <v>2249275631230.6602</v>
      </c>
      <c r="Z3" s="21">
        <v>55476290227</v>
      </c>
      <c r="AA3" s="21">
        <v>23172708196</v>
      </c>
      <c r="AB3" s="21">
        <v>-2003497508597.49</v>
      </c>
      <c r="AC3" s="71">
        <v>0</v>
      </c>
      <c r="AD3" s="21">
        <v>0</v>
      </c>
      <c r="AE3" s="71">
        <v>182613612410.54999</v>
      </c>
      <c r="AF3" s="21">
        <v>600000000</v>
      </c>
      <c r="AG3" s="21">
        <v>0</v>
      </c>
      <c r="AH3" s="21">
        <v>3439493350</v>
      </c>
      <c r="AI3" s="21">
        <v>181894207960.54999</v>
      </c>
      <c r="AJ3" s="21">
        <v>-3320088900</v>
      </c>
      <c r="AK3" s="70">
        <v>6549609694.0100002</v>
      </c>
      <c r="AL3" s="71">
        <v>6549609694.0100002</v>
      </c>
      <c r="AM3" s="21">
        <v>8366862</v>
      </c>
      <c r="AN3" s="21">
        <v>0</v>
      </c>
      <c r="AO3" s="21">
        <v>0</v>
      </c>
      <c r="AP3" s="21">
        <v>0</v>
      </c>
      <c r="AQ3" s="21">
        <v>192727693.00999999</v>
      </c>
      <c r="AR3" s="21">
        <v>6348515139</v>
      </c>
      <c r="AS3" s="21">
        <v>0</v>
      </c>
      <c r="AT3" s="71">
        <v>0</v>
      </c>
      <c r="AU3" s="21">
        <v>0</v>
      </c>
      <c r="AV3" s="21">
        <v>0</v>
      </c>
      <c r="AW3" s="21">
        <v>0</v>
      </c>
      <c r="AX3" s="21">
        <v>0</v>
      </c>
      <c r="AY3" s="70">
        <v>3123952104960.0498</v>
      </c>
      <c r="AZ3" s="71">
        <v>3123952104960.0498</v>
      </c>
      <c r="BA3" s="21">
        <v>3123952104960.0498</v>
      </c>
      <c r="BB3" s="21">
        <v>0</v>
      </c>
      <c r="BC3" s="21">
        <v>0</v>
      </c>
    </row>
    <row r="4" spans="1:55" x14ac:dyDescent="0.25">
      <c r="A4" s="65" t="s">
        <v>53</v>
      </c>
      <c r="B4" s="66" t="s">
        <v>54</v>
      </c>
      <c r="C4" s="70">
        <v>3077046859004.7598</v>
      </c>
      <c r="D4" s="71">
        <v>84969588043.470001</v>
      </c>
      <c r="E4" s="21">
        <v>32959237926.689999</v>
      </c>
      <c r="F4" s="21">
        <v>-6972098010.6700001</v>
      </c>
      <c r="G4" s="21">
        <v>75722872.400000006</v>
      </c>
      <c r="H4" s="21">
        <v>22018842091</v>
      </c>
      <c r="I4" s="21">
        <v>0</v>
      </c>
      <c r="J4" s="21">
        <v>0</v>
      </c>
      <c r="K4" s="21">
        <v>5232630169</v>
      </c>
      <c r="L4" s="21">
        <v>3451035076.6599998</v>
      </c>
      <c r="M4" s="21">
        <v>0</v>
      </c>
      <c r="N4" s="21">
        <v>22358754900</v>
      </c>
      <c r="O4" s="21">
        <v>0</v>
      </c>
      <c r="P4" s="21">
        <v>5719525043</v>
      </c>
      <c r="Q4" s="21">
        <v>125937975.39</v>
      </c>
      <c r="R4" s="71">
        <v>25000000000</v>
      </c>
      <c r="S4" s="21">
        <v>0</v>
      </c>
      <c r="T4" s="21">
        <v>25000000000</v>
      </c>
      <c r="U4" s="71">
        <v>2928065043921.96</v>
      </c>
      <c r="V4" s="21">
        <v>778814401920.71997</v>
      </c>
      <c r="W4" s="21">
        <v>570017674704.44995</v>
      </c>
      <c r="X4" s="21">
        <v>1107478595545</v>
      </c>
      <c r="Y4" s="21">
        <v>1745891685255.79</v>
      </c>
      <c r="Z4" s="21">
        <v>48714043955</v>
      </c>
      <c r="AA4" s="21">
        <v>86248873802</v>
      </c>
      <c r="AB4" s="21">
        <v>-1409100231261</v>
      </c>
      <c r="AC4" s="71">
        <v>0</v>
      </c>
      <c r="AD4" s="21">
        <v>0</v>
      </c>
      <c r="AE4" s="71">
        <v>39012227039.330002</v>
      </c>
      <c r="AF4" s="21">
        <v>25698800</v>
      </c>
      <c r="AG4" s="21">
        <v>0</v>
      </c>
      <c r="AH4" s="21">
        <v>2452922900</v>
      </c>
      <c r="AI4" s="21">
        <v>37427996156</v>
      </c>
      <c r="AJ4" s="21">
        <v>-894390816.66999996</v>
      </c>
      <c r="AK4" s="70">
        <v>33777422349.029999</v>
      </c>
      <c r="AL4" s="71">
        <v>33777422349.029999</v>
      </c>
      <c r="AM4" s="21">
        <v>4872688532.29</v>
      </c>
      <c r="AN4" s="21">
        <v>0</v>
      </c>
      <c r="AO4" s="21">
        <v>0</v>
      </c>
      <c r="AP4" s="21">
        <v>0</v>
      </c>
      <c r="AQ4" s="21">
        <v>403273844.74000001</v>
      </c>
      <c r="AR4" s="21">
        <v>28501459972</v>
      </c>
      <c r="AS4" s="21">
        <v>0</v>
      </c>
      <c r="AT4" s="71">
        <v>0</v>
      </c>
      <c r="AU4" s="21">
        <v>0</v>
      </c>
      <c r="AV4" s="21">
        <v>0</v>
      </c>
      <c r="AW4" s="21">
        <v>0</v>
      </c>
      <c r="AX4" s="21">
        <v>0</v>
      </c>
      <c r="AY4" s="70">
        <v>3043269436655.73</v>
      </c>
      <c r="AZ4" s="71">
        <v>3043269436655.73</v>
      </c>
      <c r="BA4" s="21">
        <v>3043269436655.73</v>
      </c>
      <c r="BB4" s="21">
        <v>0</v>
      </c>
      <c r="BC4" s="21">
        <v>0</v>
      </c>
    </row>
    <row r="5" spans="1:55" x14ac:dyDescent="0.25">
      <c r="A5" s="65" t="s">
        <v>57</v>
      </c>
      <c r="B5" s="66" t="s">
        <v>58</v>
      </c>
      <c r="C5" s="70">
        <v>2721367745354.8701</v>
      </c>
      <c r="D5" s="71">
        <v>102332326742.17</v>
      </c>
      <c r="E5" s="21">
        <v>34493666646.279999</v>
      </c>
      <c r="F5" s="21">
        <v>-20308327761.529999</v>
      </c>
      <c r="G5" s="21">
        <v>209107726.22</v>
      </c>
      <c r="H5" s="21">
        <v>16053618326</v>
      </c>
      <c r="I5" s="21">
        <v>0</v>
      </c>
      <c r="J5" s="21">
        <v>0</v>
      </c>
      <c r="K5" s="21">
        <v>11681390515.9</v>
      </c>
      <c r="L5" s="21">
        <v>11575712979.299999</v>
      </c>
      <c r="M5" s="21">
        <v>288699461</v>
      </c>
      <c r="N5" s="21">
        <v>42338958253</v>
      </c>
      <c r="O5" s="21">
        <v>0</v>
      </c>
      <c r="P5" s="21">
        <v>5999500596</v>
      </c>
      <c r="Q5" s="21">
        <v>0</v>
      </c>
      <c r="R5" s="71">
        <v>78950491833.050003</v>
      </c>
      <c r="S5" s="21">
        <v>0</v>
      </c>
      <c r="T5" s="21">
        <v>78950491833.050003</v>
      </c>
      <c r="U5" s="71">
        <v>2344558028300.6499</v>
      </c>
      <c r="V5" s="21">
        <v>316075622537</v>
      </c>
      <c r="W5" s="21">
        <v>566296931947</v>
      </c>
      <c r="X5" s="21">
        <v>924745424578.15002</v>
      </c>
      <c r="Y5" s="21">
        <v>2288020186268.8999</v>
      </c>
      <c r="Z5" s="21">
        <v>45115748122</v>
      </c>
      <c r="AA5" s="21">
        <v>23041693310</v>
      </c>
      <c r="AB5" s="21">
        <v>-1818737578462.3999</v>
      </c>
      <c r="AC5" s="71">
        <v>0</v>
      </c>
      <c r="AD5" s="21">
        <v>0</v>
      </c>
      <c r="AE5" s="71">
        <v>195526898479</v>
      </c>
      <c r="AF5" s="21">
        <v>96950000</v>
      </c>
      <c r="AG5" s="21">
        <v>0</v>
      </c>
      <c r="AH5" s="21">
        <v>2009042367</v>
      </c>
      <c r="AI5" s="21">
        <v>193420906112</v>
      </c>
      <c r="AJ5" s="21">
        <v>0</v>
      </c>
      <c r="AK5" s="70">
        <v>69820678904</v>
      </c>
      <c r="AL5" s="71">
        <v>69820678904</v>
      </c>
      <c r="AM5" s="21">
        <v>0</v>
      </c>
      <c r="AN5" s="21">
        <v>0</v>
      </c>
      <c r="AO5" s="21">
        <v>0</v>
      </c>
      <c r="AP5" s="21">
        <v>0</v>
      </c>
      <c r="AQ5" s="21">
        <v>402621146</v>
      </c>
      <c r="AR5" s="21">
        <v>65621016870</v>
      </c>
      <c r="AS5" s="21">
        <v>3797040888</v>
      </c>
      <c r="AT5" s="71">
        <v>0</v>
      </c>
      <c r="AU5" s="21">
        <v>0</v>
      </c>
      <c r="AV5" s="21">
        <v>0</v>
      </c>
      <c r="AW5" s="21">
        <v>0</v>
      </c>
      <c r="AX5" s="21">
        <v>0</v>
      </c>
      <c r="AY5" s="70">
        <v>2651547066450.8701</v>
      </c>
      <c r="AZ5" s="71">
        <v>2651547066450.8701</v>
      </c>
      <c r="BA5" s="21">
        <v>2651547066450.8701</v>
      </c>
      <c r="BB5" s="21">
        <v>0</v>
      </c>
      <c r="BC5" s="21">
        <v>0</v>
      </c>
    </row>
    <row r="6" spans="1:55" x14ac:dyDescent="0.25">
      <c r="A6" s="65" t="s">
        <v>60</v>
      </c>
      <c r="B6" s="66" t="s">
        <v>61</v>
      </c>
      <c r="C6" s="70">
        <v>3451006014408.0303</v>
      </c>
      <c r="D6" s="71">
        <v>85800305964.540009</v>
      </c>
      <c r="E6" s="21">
        <v>4776235170.2700005</v>
      </c>
      <c r="F6" s="21">
        <v>-9183443553.3099995</v>
      </c>
      <c r="G6" s="21">
        <v>0</v>
      </c>
      <c r="H6" s="21">
        <v>41462875593.580002</v>
      </c>
      <c r="I6" s="21">
        <v>0</v>
      </c>
      <c r="J6" s="21">
        <v>0</v>
      </c>
      <c r="K6" s="21">
        <v>18856437946</v>
      </c>
      <c r="L6" s="21">
        <v>1173098600</v>
      </c>
      <c r="M6" s="21">
        <v>0</v>
      </c>
      <c r="N6" s="21">
        <v>7746628343</v>
      </c>
      <c r="O6" s="21">
        <v>20968473865</v>
      </c>
      <c r="P6" s="21">
        <v>0</v>
      </c>
      <c r="Q6" s="21">
        <v>0</v>
      </c>
      <c r="R6" s="71">
        <v>12430170000</v>
      </c>
      <c r="S6" s="21">
        <v>0</v>
      </c>
      <c r="T6" s="21">
        <v>12430170000</v>
      </c>
      <c r="U6" s="71">
        <v>3347037685793.1602</v>
      </c>
      <c r="V6" s="21">
        <v>514167503533</v>
      </c>
      <c r="W6" s="21">
        <v>396384577786.83002</v>
      </c>
      <c r="X6" s="21">
        <v>915116164143.73999</v>
      </c>
      <c r="Y6" s="21">
        <v>2302233348291.8999</v>
      </c>
      <c r="Z6" s="21">
        <v>23269914041.139999</v>
      </c>
      <c r="AA6" s="21">
        <v>12507371994</v>
      </c>
      <c r="AB6" s="21">
        <v>-816641193997.44995</v>
      </c>
      <c r="AC6" s="71">
        <v>0</v>
      </c>
      <c r="AD6" s="21">
        <v>0</v>
      </c>
      <c r="AE6" s="71">
        <v>5737852650.3299999</v>
      </c>
      <c r="AF6" s="21">
        <v>2926538431</v>
      </c>
      <c r="AG6" s="21">
        <v>0</v>
      </c>
      <c r="AH6" s="21">
        <v>168655208.33000001</v>
      </c>
      <c r="AI6" s="21">
        <v>2642659011</v>
      </c>
      <c r="AJ6" s="21">
        <v>0</v>
      </c>
      <c r="AK6" s="70">
        <v>48912034278</v>
      </c>
      <c r="AL6" s="71">
        <v>48229723717</v>
      </c>
      <c r="AM6" s="21">
        <v>50876220</v>
      </c>
      <c r="AN6" s="21">
        <v>0</v>
      </c>
      <c r="AO6" s="21">
        <v>0</v>
      </c>
      <c r="AP6" s="21">
        <v>0</v>
      </c>
      <c r="AQ6" s="21">
        <v>0</v>
      </c>
      <c r="AR6" s="21">
        <v>48178847497</v>
      </c>
      <c r="AS6" s="21">
        <v>0</v>
      </c>
      <c r="AT6" s="71">
        <v>682310561</v>
      </c>
      <c r="AU6" s="21">
        <v>682310561</v>
      </c>
      <c r="AV6" s="21">
        <v>0</v>
      </c>
      <c r="AW6" s="21">
        <v>0</v>
      </c>
      <c r="AX6" s="21">
        <v>0</v>
      </c>
      <c r="AY6" s="70">
        <v>3402093980130</v>
      </c>
      <c r="AZ6" s="71">
        <v>3402093980130</v>
      </c>
      <c r="BA6" s="21">
        <v>3402093980130</v>
      </c>
      <c r="BB6" s="21">
        <v>0</v>
      </c>
      <c r="BC6" s="21">
        <v>0</v>
      </c>
    </row>
    <row r="7" spans="1:55" x14ac:dyDescent="0.25">
      <c r="A7" s="65" t="s">
        <v>64</v>
      </c>
      <c r="B7" s="66" t="s">
        <v>65</v>
      </c>
      <c r="C7" s="70">
        <v>4921524580939.6992</v>
      </c>
      <c r="D7" s="71">
        <v>269429995270.26001</v>
      </c>
      <c r="E7" s="21">
        <v>159481182164.16</v>
      </c>
      <c r="F7" s="21">
        <v>-38736040163.389999</v>
      </c>
      <c r="G7" s="21">
        <v>312229182.23000002</v>
      </c>
      <c r="H7" s="21">
        <v>25688886557.259998</v>
      </c>
      <c r="I7" s="21">
        <v>0</v>
      </c>
      <c r="J7" s="21">
        <v>0</v>
      </c>
      <c r="K7" s="21">
        <v>48264144175</v>
      </c>
      <c r="L7" s="21">
        <v>4016413145</v>
      </c>
      <c r="M7" s="21">
        <v>0</v>
      </c>
      <c r="N7" s="21">
        <v>57807239472</v>
      </c>
      <c r="O7" s="21">
        <v>0</v>
      </c>
      <c r="P7" s="21">
        <v>8179276492</v>
      </c>
      <c r="Q7" s="21">
        <v>4416664246</v>
      </c>
      <c r="R7" s="71">
        <v>227310463497.27002</v>
      </c>
      <c r="S7" s="21">
        <v>11168954079.6</v>
      </c>
      <c r="T7" s="21">
        <v>216141509417.67001</v>
      </c>
      <c r="U7" s="71">
        <v>4237634079611.3989</v>
      </c>
      <c r="V7" s="21">
        <v>1663808200862.0801</v>
      </c>
      <c r="W7" s="21">
        <v>804291635997.60999</v>
      </c>
      <c r="X7" s="21">
        <v>1662419930616.4199</v>
      </c>
      <c r="Y7" s="21">
        <v>2681260384338.3398</v>
      </c>
      <c r="Z7" s="21">
        <v>49168376301</v>
      </c>
      <c r="AA7" s="21">
        <v>23932784766.889999</v>
      </c>
      <c r="AB7" s="21">
        <v>-2647247233270.9399</v>
      </c>
      <c r="AC7" s="71">
        <v>0</v>
      </c>
      <c r="AD7" s="21">
        <v>0</v>
      </c>
      <c r="AE7" s="71">
        <v>187150042560.76999</v>
      </c>
      <c r="AF7" s="21">
        <v>3346538000</v>
      </c>
      <c r="AG7" s="21">
        <v>0</v>
      </c>
      <c r="AH7" s="21">
        <v>2618878000</v>
      </c>
      <c r="AI7" s="21">
        <v>182560785560.76999</v>
      </c>
      <c r="AJ7" s="21">
        <v>-1376159000</v>
      </c>
      <c r="AK7" s="70">
        <v>34516755941.82</v>
      </c>
      <c r="AL7" s="71">
        <v>34516755941.82</v>
      </c>
      <c r="AM7" s="21">
        <v>0</v>
      </c>
      <c r="AN7" s="21">
        <v>0</v>
      </c>
      <c r="AO7" s="21">
        <v>0</v>
      </c>
      <c r="AP7" s="21">
        <v>0</v>
      </c>
      <c r="AQ7" s="21">
        <v>510434096.07999998</v>
      </c>
      <c r="AR7" s="21">
        <v>30809943904</v>
      </c>
      <c r="AS7" s="21">
        <v>3196377941.7399998</v>
      </c>
      <c r="AT7" s="71">
        <v>0</v>
      </c>
      <c r="AU7" s="21">
        <v>0</v>
      </c>
      <c r="AV7" s="21">
        <v>0</v>
      </c>
      <c r="AW7" s="21">
        <v>0</v>
      </c>
      <c r="AX7" s="21">
        <v>0</v>
      </c>
      <c r="AY7" s="70">
        <v>4887007824997.9199</v>
      </c>
      <c r="AZ7" s="71">
        <v>4887007824997.9199</v>
      </c>
      <c r="BA7" s="21">
        <v>4887007824997.9199</v>
      </c>
      <c r="BB7" s="21">
        <v>0</v>
      </c>
      <c r="BC7" s="21">
        <v>0</v>
      </c>
    </row>
    <row r="8" spans="1:55" x14ac:dyDescent="0.25">
      <c r="A8" s="65" t="s">
        <v>66</v>
      </c>
      <c r="B8" s="66" t="s">
        <v>67</v>
      </c>
      <c r="C8" s="70">
        <v>3504308900541.1294</v>
      </c>
      <c r="D8" s="71">
        <v>126233548654.34</v>
      </c>
      <c r="E8" s="21">
        <v>82057623124.520004</v>
      </c>
      <c r="F8" s="21">
        <v>-25986432301.700001</v>
      </c>
      <c r="G8" s="21">
        <v>138226810.13</v>
      </c>
      <c r="H8" s="21">
        <v>17049836072.389999</v>
      </c>
      <c r="I8" s="21">
        <v>0</v>
      </c>
      <c r="J8" s="21">
        <v>0</v>
      </c>
      <c r="K8" s="21">
        <v>23078328956</v>
      </c>
      <c r="L8" s="21">
        <v>3053051060</v>
      </c>
      <c r="M8" s="21">
        <v>0</v>
      </c>
      <c r="N8" s="21">
        <v>19749225682</v>
      </c>
      <c r="O8" s="21">
        <v>0</v>
      </c>
      <c r="P8" s="21">
        <v>7093689251</v>
      </c>
      <c r="Q8" s="21">
        <v>0</v>
      </c>
      <c r="R8" s="71">
        <v>57127038201.57</v>
      </c>
      <c r="S8" s="21">
        <v>0</v>
      </c>
      <c r="T8" s="21">
        <v>57127038201.57</v>
      </c>
      <c r="U8" s="71">
        <v>2592581681129.6592</v>
      </c>
      <c r="V8" s="21">
        <v>517556092009.65997</v>
      </c>
      <c r="W8" s="21">
        <v>487695345089.23999</v>
      </c>
      <c r="X8" s="21">
        <v>900543042235.23999</v>
      </c>
      <c r="Y8" s="21">
        <v>1815573764920.4199</v>
      </c>
      <c r="Z8" s="21">
        <v>36396470177.650002</v>
      </c>
      <c r="AA8" s="21">
        <v>57739684129.779999</v>
      </c>
      <c r="AB8" s="21">
        <v>-1222922717432.3301</v>
      </c>
      <c r="AC8" s="71">
        <v>0</v>
      </c>
      <c r="AD8" s="21">
        <v>0</v>
      </c>
      <c r="AE8" s="71">
        <v>728366632555.56006</v>
      </c>
      <c r="AF8" s="21">
        <v>7910026030</v>
      </c>
      <c r="AG8" s="21">
        <v>23099103411</v>
      </c>
      <c r="AH8" s="21">
        <v>4456645670</v>
      </c>
      <c r="AI8" s="21">
        <v>692900857444.56006</v>
      </c>
      <c r="AJ8" s="21">
        <v>0</v>
      </c>
      <c r="AK8" s="70">
        <v>86196926675.819992</v>
      </c>
      <c r="AL8" s="71">
        <v>86196926675.819992</v>
      </c>
      <c r="AM8" s="21">
        <v>25467531356.849998</v>
      </c>
      <c r="AN8" s="21">
        <v>0</v>
      </c>
      <c r="AO8" s="21">
        <v>0</v>
      </c>
      <c r="AP8" s="21">
        <v>0</v>
      </c>
      <c r="AQ8" s="21">
        <v>187857423.77000001</v>
      </c>
      <c r="AR8" s="21">
        <v>56401937540</v>
      </c>
      <c r="AS8" s="21">
        <v>4139600355.1999998</v>
      </c>
      <c r="AT8" s="71">
        <v>0</v>
      </c>
      <c r="AU8" s="21">
        <v>0</v>
      </c>
      <c r="AV8" s="21">
        <v>0</v>
      </c>
      <c r="AW8" s="21">
        <v>0</v>
      </c>
      <c r="AX8" s="21">
        <v>0</v>
      </c>
      <c r="AY8" s="70">
        <v>3418111973865.3101</v>
      </c>
      <c r="AZ8" s="71">
        <v>3418111973865.3101</v>
      </c>
      <c r="BA8" s="21">
        <v>3418111973865.3101</v>
      </c>
      <c r="BB8" s="21">
        <v>0</v>
      </c>
      <c r="BC8" s="21">
        <v>0</v>
      </c>
    </row>
    <row r="9" spans="1:55" x14ac:dyDescent="0.25">
      <c r="A9" s="65" t="s">
        <v>68</v>
      </c>
      <c r="B9" s="66" t="s">
        <v>69</v>
      </c>
      <c r="C9" s="70">
        <v>3923378673742.4004</v>
      </c>
      <c r="D9" s="71">
        <v>317354719116.90997</v>
      </c>
      <c r="E9" s="21">
        <v>258162267273.37</v>
      </c>
      <c r="F9" s="21">
        <v>-15540286725.67</v>
      </c>
      <c r="G9" s="21">
        <v>0</v>
      </c>
      <c r="H9" s="21">
        <v>26045681071.209999</v>
      </c>
      <c r="I9" s="21"/>
      <c r="J9" s="21">
        <v>0</v>
      </c>
      <c r="K9" s="21">
        <v>18184663990</v>
      </c>
      <c r="L9" s="21">
        <v>3201570400</v>
      </c>
      <c r="M9" s="21">
        <v>0</v>
      </c>
      <c r="N9" s="21">
        <v>19168261650</v>
      </c>
      <c r="O9" s="21">
        <v>0</v>
      </c>
      <c r="P9" s="21">
        <v>7227521822</v>
      </c>
      <c r="Q9" s="21">
        <v>905039636</v>
      </c>
      <c r="R9" s="71">
        <v>54739937292</v>
      </c>
      <c r="S9" s="21">
        <v>0</v>
      </c>
      <c r="T9" s="21">
        <v>54739937292</v>
      </c>
      <c r="U9" s="71">
        <v>3465209684765.4902</v>
      </c>
      <c r="V9" s="21">
        <v>855963542895</v>
      </c>
      <c r="W9" s="21">
        <v>675215079114.83997</v>
      </c>
      <c r="X9" s="21">
        <v>1348821316537.1399</v>
      </c>
      <c r="Y9" s="21">
        <v>1701482741195.77</v>
      </c>
      <c r="Z9" s="21">
        <v>72005504843.820007</v>
      </c>
      <c r="AA9" s="21">
        <v>195145815099</v>
      </c>
      <c r="AB9" s="21">
        <v>-1383424314920.0801</v>
      </c>
      <c r="AC9" s="71">
        <v>0</v>
      </c>
      <c r="AD9" s="21">
        <v>0</v>
      </c>
      <c r="AE9" s="71">
        <v>86074332568</v>
      </c>
      <c r="AF9" s="21">
        <v>0</v>
      </c>
      <c r="AG9" s="21">
        <v>0</v>
      </c>
      <c r="AH9" s="21">
        <v>10254606257</v>
      </c>
      <c r="AI9" s="21">
        <v>85455964336</v>
      </c>
      <c r="AJ9" s="21">
        <v>-9636238025</v>
      </c>
      <c r="AK9" s="70">
        <v>57887469143.620003</v>
      </c>
      <c r="AL9" s="71">
        <v>57887469143.620003</v>
      </c>
      <c r="AM9" s="21">
        <v>0</v>
      </c>
      <c r="AN9" s="21">
        <v>0</v>
      </c>
      <c r="AO9" s="21">
        <v>0</v>
      </c>
      <c r="AP9" s="21">
        <v>0</v>
      </c>
      <c r="AQ9" s="21">
        <v>126559277.05</v>
      </c>
      <c r="AR9" s="21">
        <v>57760909866.57</v>
      </c>
      <c r="AS9" s="21">
        <v>0</v>
      </c>
      <c r="AT9" s="71">
        <v>0</v>
      </c>
      <c r="AU9" s="21">
        <v>0</v>
      </c>
      <c r="AV9" s="21">
        <v>0</v>
      </c>
      <c r="AW9" s="21">
        <v>0</v>
      </c>
      <c r="AX9" s="21">
        <v>0</v>
      </c>
      <c r="AY9" s="70">
        <v>3865491204598.7798</v>
      </c>
      <c r="AZ9" s="71">
        <v>3865491204598.7798</v>
      </c>
      <c r="BA9" s="21">
        <v>3865491204598.7798</v>
      </c>
      <c r="BB9" s="21"/>
      <c r="BC9" s="21"/>
    </row>
    <row r="10" spans="1:55" x14ac:dyDescent="0.25">
      <c r="A10" s="65" t="s">
        <v>70</v>
      </c>
      <c r="B10" s="66" t="s">
        <v>71</v>
      </c>
      <c r="C10" s="70">
        <v>1651145348790.4404</v>
      </c>
      <c r="D10" s="71">
        <v>97539186523.779999</v>
      </c>
      <c r="E10" s="21">
        <v>59543034750.199997</v>
      </c>
      <c r="F10" s="21">
        <v>-1918817704.8699999</v>
      </c>
      <c r="G10" s="21">
        <v>2916666.66</v>
      </c>
      <c r="H10" s="21">
        <v>21308235419.27</v>
      </c>
      <c r="I10" s="21">
        <v>0</v>
      </c>
      <c r="J10" s="21">
        <v>0</v>
      </c>
      <c r="K10" s="21">
        <v>2426349119.6999998</v>
      </c>
      <c r="L10" s="21">
        <v>0</v>
      </c>
      <c r="M10" s="21">
        <v>0</v>
      </c>
      <c r="N10" s="21">
        <v>0</v>
      </c>
      <c r="O10" s="21">
        <v>2568441325</v>
      </c>
      <c r="P10" s="21">
        <v>5567874024</v>
      </c>
      <c r="Q10" s="21">
        <v>8041152923.8199997</v>
      </c>
      <c r="R10" s="71">
        <v>102229495598</v>
      </c>
      <c r="S10" s="21">
        <v>0</v>
      </c>
      <c r="T10" s="21">
        <v>102229495598</v>
      </c>
      <c r="U10" s="71">
        <v>1429297910276.6602</v>
      </c>
      <c r="V10" s="21">
        <v>100947186470.48</v>
      </c>
      <c r="W10" s="21">
        <v>388144331689.65002</v>
      </c>
      <c r="X10" s="21">
        <v>699330778265.15002</v>
      </c>
      <c r="Y10" s="21">
        <v>934369953588.59998</v>
      </c>
      <c r="Z10" s="21">
        <v>16613391162</v>
      </c>
      <c r="AA10" s="21">
        <v>133063172285.99001</v>
      </c>
      <c r="AB10" s="21">
        <v>-843170903185.20996</v>
      </c>
      <c r="AC10" s="71">
        <v>0</v>
      </c>
      <c r="AD10" s="21">
        <v>0</v>
      </c>
      <c r="AE10" s="71">
        <v>22078756392</v>
      </c>
      <c r="AF10" s="21">
        <v>26838000</v>
      </c>
      <c r="AG10" s="21">
        <v>0</v>
      </c>
      <c r="AH10" s="21">
        <v>426200000</v>
      </c>
      <c r="AI10" s="21">
        <v>21913467872</v>
      </c>
      <c r="AJ10" s="21">
        <v>-287749480</v>
      </c>
      <c r="AK10" s="70">
        <v>15459223048.719999</v>
      </c>
      <c r="AL10" s="71">
        <v>15459223048.719999</v>
      </c>
      <c r="AM10" s="21">
        <v>201634960</v>
      </c>
      <c r="AN10" s="21">
        <v>0</v>
      </c>
      <c r="AO10" s="21">
        <v>0</v>
      </c>
      <c r="AP10" s="21">
        <v>0</v>
      </c>
      <c r="AQ10" s="21">
        <v>85783758</v>
      </c>
      <c r="AR10" s="21">
        <v>13341414172</v>
      </c>
      <c r="AS10" s="21">
        <v>1830390158.72</v>
      </c>
      <c r="AT10" s="71">
        <v>0</v>
      </c>
      <c r="AU10" s="21">
        <v>0</v>
      </c>
      <c r="AV10" s="21">
        <v>0</v>
      </c>
      <c r="AW10" s="21">
        <v>0</v>
      </c>
      <c r="AX10" s="21">
        <v>0</v>
      </c>
      <c r="AY10" s="70">
        <v>1635686125741.74</v>
      </c>
      <c r="AZ10" s="71">
        <v>1635686125741.74</v>
      </c>
      <c r="BA10" s="21">
        <v>1635686125741.74</v>
      </c>
      <c r="BB10" s="21">
        <v>0</v>
      </c>
      <c r="BC10" s="21">
        <v>0</v>
      </c>
    </row>
    <row r="11" spans="1:55" x14ac:dyDescent="0.25">
      <c r="A11" s="65" t="s">
        <v>72</v>
      </c>
      <c r="B11" s="66" t="s">
        <v>73</v>
      </c>
      <c r="C11" s="70">
        <v>5101402524095.0498</v>
      </c>
      <c r="D11" s="71">
        <v>113428890301.01001</v>
      </c>
      <c r="E11" s="21">
        <v>10455126678.790001</v>
      </c>
      <c r="F11" s="21">
        <v>-75560133252.729996</v>
      </c>
      <c r="G11" s="21">
        <v>110587217.48</v>
      </c>
      <c r="H11" s="21">
        <v>19449136539.580002</v>
      </c>
      <c r="I11" s="21"/>
      <c r="J11" s="21"/>
      <c r="K11" s="21">
        <v>95275761022</v>
      </c>
      <c r="L11" s="21">
        <v>4844038301.8000002</v>
      </c>
      <c r="M11" s="21"/>
      <c r="N11" s="21">
        <v>52571527944.089996</v>
      </c>
      <c r="O11" s="21"/>
      <c r="P11" s="21">
        <v>6282845850</v>
      </c>
      <c r="Q11" s="21"/>
      <c r="R11" s="71">
        <v>164869187052.31</v>
      </c>
      <c r="S11" s="21">
        <v>3464438376</v>
      </c>
      <c r="T11" s="21">
        <v>161404748676.31</v>
      </c>
      <c r="U11" s="71">
        <v>4662840209107.96</v>
      </c>
      <c r="V11" s="21">
        <v>3271765918488</v>
      </c>
      <c r="W11" s="21">
        <v>537708657840</v>
      </c>
      <c r="X11" s="21">
        <v>1220623210401.96</v>
      </c>
      <c r="Y11" s="21">
        <v>1610914528895</v>
      </c>
      <c r="Z11" s="21">
        <v>19014632644</v>
      </c>
      <c r="AA11" s="21">
        <v>61130809296</v>
      </c>
      <c r="AB11" s="21">
        <v>-2058317548457</v>
      </c>
      <c r="AC11" s="71"/>
      <c r="AD11" s="21"/>
      <c r="AE11" s="71">
        <v>160264237633.76999</v>
      </c>
      <c r="AF11" s="21">
        <v>89500000</v>
      </c>
      <c r="AG11" s="21">
        <v>89891080489.979996</v>
      </c>
      <c r="AH11" s="21">
        <v>3405404385</v>
      </c>
      <c r="AI11" s="21">
        <v>70041477543.789993</v>
      </c>
      <c r="AJ11" s="21">
        <v>-3163224785</v>
      </c>
      <c r="AK11" s="70">
        <v>166133357642.52002</v>
      </c>
      <c r="AL11" s="71">
        <v>124914119047.52</v>
      </c>
      <c r="AM11" s="21">
        <v>457310423.79000002</v>
      </c>
      <c r="AN11" s="21">
        <v>241489552.41</v>
      </c>
      <c r="AO11" s="21"/>
      <c r="AP11" s="21"/>
      <c r="AQ11" s="21">
        <v>1837950000</v>
      </c>
      <c r="AR11" s="21">
        <v>118552492071.32001</v>
      </c>
      <c r="AS11" s="21">
        <v>3824877000</v>
      </c>
      <c r="AT11" s="71">
        <v>41219238595</v>
      </c>
      <c r="AU11" s="21">
        <v>41219238595</v>
      </c>
      <c r="AV11" s="21"/>
      <c r="AW11" s="21"/>
      <c r="AX11" s="21"/>
      <c r="AY11" s="70">
        <v>4935269166452.5996</v>
      </c>
      <c r="AZ11" s="71">
        <v>4935269166452.5996</v>
      </c>
      <c r="BA11" s="21">
        <v>4935269166452.5996</v>
      </c>
      <c r="BB11" s="21"/>
      <c r="BC11" s="21"/>
    </row>
    <row r="12" spans="1:55" x14ac:dyDescent="0.25">
      <c r="A12" s="65" t="s">
        <v>74</v>
      </c>
      <c r="B12" s="66" t="s">
        <v>75</v>
      </c>
      <c r="C12" s="70">
        <v>1466059675830.7698</v>
      </c>
      <c r="D12" s="71">
        <v>78047107831.150009</v>
      </c>
      <c r="E12" s="21">
        <v>48758058555.760002</v>
      </c>
      <c r="F12" s="21">
        <v>-6498603059.8699999</v>
      </c>
      <c r="G12" s="21">
        <v>4843113284.4700003</v>
      </c>
      <c r="H12" s="21">
        <v>13966607025.120001</v>
      </c>
      <c r="I12" s="21">
        <v>0</v>
      </c>
      <c r="J12" s="21">
        <v>0</v>
      </c>
      <c r="K12" s="21">
        <v>6182524204</v>
      </c>
      <c r="L12" s="21">
        <v>6554358670.6700001</v>
      </c>
      <c r="M12" s="21">
        <v>0</v>
      </c>
      <c r="N12" s="21">
        <v>555018325</v>
      </c>
      <c r="O12" s="21">
        <v>452172693</v>
      </c>
      <c r="P12" s="21">
        <v>3233857769</v>
      </c>
      <c r="Q12" s="21">
        <v>364</v>
      </c>
      <c r="R12" s="71">
        <v>22229446627</v>
      </c>
      <c r="S12" s="21">
        <v>22229446627</v>
      </c>
      <c r="T12" s="21">
        <v>0</v>
      </c>
      <c r="U12" s="71">
        <v>1314676326081.8198</v>
      </c>
      <c r="V12" s="21">
        <v>315884958968.16998</v>
      </c>
      <c r="W12" s="21">
        <v>379697437806.87</v>
      </c>
      <c r="X12" s="21">
        <v>606298291667.19995</v>
      </c>
      <c r="Y12" s="21">
        <v>1475170752879.9099</v>
      </c>
      <c r="Z12" s="21">
        <v>17307467507</v>
      </c>
      <c r="AA12" s="21">
        <v>168656116057.10999</v>
      </c>
      <c r="AB12" s="21">
        <v>-1648338698804.4399</v>
      </c>
      <c r="AC12" s="71">
        <v>0</v>
      </c>
      <c r="AD12" s="21">
        <v>0</v>
      </c>
      <c r="AE12" s="71">
        <v>51106795290.800003</v>
      </c>
      <c r="AF12" s="21">
        <v>0</v>
      </c>
      <c r="AG12" s="21">
        <v>2886830070.8299999</v>
      </c>
      <c r="AH12" s="21">
        <v>3400879497</v>
      </c>
      <c r="AI12" s="21">
        <v>47643788174.129997</v>
      </c>
      <c r="AJ12" s="21">
        <v>-2824702451.1599998</v>
      </c>
      <c r="AK12" s="70">
        <v>1736264029.3299999</v>
      </c>
      <c r="AL12" s="71">
        <v>1736264029.3299999</v>
      </c>
      <c r="AM12" s="21">
        <v>7170323</v>
      </c>
      <c r="AN12" s="21">
        <v>0</v>
      </c>
      <c r="AO12" s="21">
        <v>0</v>
      </c>
      <c r="AP12" s="21">
        <v>0</v>
      </c>
      <c r="AQ12" s="21">
        <v>403882649.32999998</v>
      </c>
      <c r="AR12" s="21">
        <v>1322900947</v>
      </c>
      <c r="AS12" s="21">
        <v>2310110</v>
      </c>
      <c r="AT12" s="71">
        <v>0</v>
      </c>
      <c r="AU12" s="21">
        <v>0</v>
      </c>
      <c r="AV12" s="21">
        <v>0</v>
      </c>
      <c r="AW12" s="21">
        <v>0</v>
      </c>
      <c r="AX12" s="21">
        <v>0</v>
      </c>
      <c r="AY12" s="70">
        <v>1464323411801.4299</v>
      </c>
      <c r="AZ12" s="71">
        <v>1464323411801.4299</v>
      </c>
      <c r="BA12" s="21">
        <v>1464323411801.4299</v>
      </c>
      <c r="BB12" s="21">
        <v>0</v>
      </c>
      <c r="BC12" s="21">
        <v>0</v>
      </c>
    </row>
    <row r="13" spans="1:55" x14ac:dyDescent="0.25">
      <c r="A13" s="65" t="s">
        <v>76</v>
      </c>
      <c r="B13" s="66" t="s">
        <v>77</v>
      </c>
      <c r="C13" s="70">
        <v>1978872475547.3501</v>
      </c>
      <c r="D13" s="71">
        <v>69846917954.589996</v>
      </c>
      <c r="E13" s="21">
        <v>31432529218.540001</v>
      </c>
      <c r="F13" s="21">
        <v>-30072779365.900002</v>
      </c>
      <c r="G13" s="21">
        <v>320020372.12</v>
      </c>
      <c r="H13" s="21">
        <v>10259702771.83</v>
      </c>
      <c r="I13" s="21">
        <v>0</v>
      </c>
      <c r="J13" s="21">
        <v>0</v>
      </c>
      <c r="K13" s="21">
        <v>37519890100</v>
      </c>
      <c r="L13" s="21">
        <v>3565751412</v>
      </c>
      <c r="M13" s="21">
        <v>0</v>
      </c>
      <c r="N13" s="21">
        <v>12206402459</v>
      </c>
      <c r="O13" s="21">
        <v>0</v>
      </c>
      <c r="P13" s="21">
        <v>4615400987</v>
      </c>
      <c r="Q13" s="21">
        <v>0</v>
      </c>
      <c r="R13" s="71">
        <v>52091758826.419998</v>
      </c>
      <c r="S13" s="21">
        <v>0</v>
      </c>
      <c r="T13" s="21">
        <v>52091758826.419998</v>
      </c>
      <c r="U13" s="71">
        <v>1722058880462.6099</v>
      </c>
      <c r="V13" s="21">
        <v>407466560523</v>
      </c>
      <c r="W13" s="21">
        <v>520062091643.46002</v>
      </c>
      <c r="X13" s="21">
        <v>663073365722.30005</v>
      </c>
      <c r="Y13" s="21">
        <v>1101130234066.54</v>
      </c>
      <c r="Z13" s="21">
        <v>39709222582</v>
      </c>
      <c r="AA13" s="21">
        <v>41059602017</v>
      </c>
      <c r="AB13" s="21">
        <v>-1050442196091.6899</v>
      </c>
      <c r="AC13" s="71">
        <v>0</v>
      </c>
      <c r="AD13" s="21">
        <v>0</v>
      </c>
      <c r="AE13" s="71">
        <v>134874918303.73001</v>
      </c>
      <c r="AF13" s="21">
        <v>39313554489</v>
      </c>
      <c r="AG13" s="21">
        <v>52872270221</v>
      </c>
      <c r="AH13" s="21">
        <v>2809021200</v>
      </c>
      <c r="AI13" s="21">
        <v>41220747772.730003</v>
      </c>
      <c r="AJ13" s="21">
        <v>-1340675379</v>
      </c>
      <c r="AK13" s="70">
        <v>51011343774.709999</v>
      </c>
      <c r="AL13" s="71">
        <v>51011343774.709999</v>
      </c>
      <c r="AM13" s="21">
        <v>28114023</v>
      </c>
      <c r="AN13" s="21">
        <v>0</v>
      </c>
      <c r="AO13" s="21">
        <v>0</v>
      </c>
      <c r="AP13" s="21">
        <v>0</v>
      </c>
      <c r="AQ13" s="21">
        <v>166594991.71000001</v>
      </c>
      <c r="AR13" s="21">
        <v>50816634760</v>
      </c>
      <c r="AS13" s="21">
        <v>0</v>
      </c>
      <c r="AT13" s="71">
        <v>0</v>
      </c>
      <c r="AU13" s="21">
        <v>0</v>
      </c>
      <c r="AV13" s="21">
        <v>0</v>
      </c>
      <c r="AW13" s="21">
        <v>0</v>
      </c>
      <c r="AX13" s="21">
        <v>0</v>
      </c>
      <c r="AY13" s="70">
        <v>1927861131773.1799</v>
      </c>
      <c r="AZ13" s="71">
        <v>1927861131773.1799</v>
      </c>
      <c r="BA13" s="21">
        <v>1927861131773.1799</v>
      </c>
      <c r="BB13" s="21">
        <v>0</v>
      </c>
      <c r="BC13" s="21">
        <v>0</v>
      </c>
    </row>
    <row r="14" spans="1:55" x14ac:dyDescent="0.25">
      <c r="A14" s="65" t="s">
        <v>78</v>
      </c>
      <c r="B14" s="66" t="s">
        <v>79</v>
      </c>
      <c r="C14" s="70">
        <v>2099007467471.5798</v>
      </c>
      <c r="D14" s="71">
        <v>110408084645.57999</v>
      </c>
      <c r="E14" s="21">
        <v>48513336999.849998</v>
      </c>
      <c r="F14" s="21">
        <v>-25866191511.060001</v>
      </c>
      <c r="G14" s="21">
        <v>679552756.77999997</v>
      </c>
      <c r="H14" s="21">
        <v>43228432061</v>
      </c>
      <c r="I14" s="21">
        <v>0</v>
      </c>
      <c r="J14" s="21">
        <v>0</v>
      </c>
      <c r="K14" s="21">
        <v>29142995234.009998</v>
      </c>
      <c r="L14" s="21">
        <v>3790948084</v>
      </c>
      <c r="M14" s="21">
        <v>0</v>
      </c>
      <c r="N14" s="21">
        <v>0</v>
      </c>
      <c r="O14" s="21">
        <v>4693874490</v>
      </c>
      <c r="P14" s="21">
        <v>4859030068</v>
      </c>
      <c r="Q14" s="21">
        <v>1366106463</v>
      </c>
      <c r="R14" s="71">
        <v>25443755052</v>
      </c>
      <c r="S14" s="21">
        <v>124500000</v>
      </c>
      <c r="T14" s="21">
        <v>25319255052</v>
      </c>
      <c r="U14" s="71">
        <v>1922716793580.5999</v>
      </c>
      <c r="V14" s="21">
        <v>654257241344.38</v>
      </c>
      <c r="W14" s="21">
        <v>304910762771.90997</v>
      </c>
      <c r="X14" s="21">
        <v>656528290480.58997</v>
      </c>
      <c r="Y14" s="21">
        <v>1150515572494.73</v>
      </c>
      <c r="Z14" s="21">
        <v>15050701194</v>
      </c>
      <c r="AA14" s="21">
        <v>18686213050</v>
      </c>
      <c r="AB14" s="21">
        <v>-877231987755.01001</v>
      </c>
      <c r="AC14" s="71">
        <v>0</v>
      </c>
      <c r="AD14" s="21">
        <v>0</v>
      </c>
      <c r="AE14" s="71">
        <v>40438834193.400002</v>
      </c>
      <c r="AF14" s="21">
        <v>383952673.39999998</v>
      </c>
      <c r="AG14" s="21">
        <v>1239134475</v>
      </c>
      <c r="AH14" s="21">
        <v>3986835091</v>
      </c>
      <c r="AI14" s="21">
        <v>36809534270</v>
      </c>
      <c r="AJ14" s="21">
        <v>-1980622316</v>
      </c>
      <c r="AK14" s="70">
        <v>51410400060.470009</v>
      </c>
      <c r="AL14" s="71">
        <v>51410400060.470009</v>
      </c>
      <c r="AM14" s="21">
        <v>28725987</v>
      </c>
      <c r="AN14" s="21">
        <v>0</v>
      </c>
      <c r="AO14" s="21">
        <v>0</v>
      </c>
      <c r="AP14" s="21">
        <v>0</v>
      </c>
      <c r="AQ14" s="21">
        <v>2144480984.8399999</v>
      </c>
      <c r="AR14" s="21">
        <v>48853240415.230003</v>
      </c>
      <c r="AS14" s="21">
        <v>383952673.39999998</v>
      </c>
      <c r="AT14" s="71">
        <v>0</v>
      </c>
      <c r="AU14" s="21">
        <v>0</v>
      </c>
      <c r="AV14" s="21">
        <v>0</v>
      </c>
      <c r="AW14" s="21">
        <v>0</v>
      </c>
      <c r="AX14" s="21">
        <v>0</v>
      </c>
      <c r="AY14" s="70">
        <v>2047597067411.1101</v>
      </c>
      <c r="AZ14" s="71">
        <v>2047597067411.1101</v>
      </c>
      <c r="BA14" s="21">
        <v>2047597067411.1101</v>
      </c>
      <c r="BB14" s="21">
        <v>0</v>
      </c>
      <c r="BC14" s="21">
        <v>0</v>
      </c>
    </row>
    <row r="15" spans="1:55" x14ac:dyDescent="0.25">
      <c r="A15" s="65" t="s">
        <v>80</v>
      </c>
      <c r="B15" s="66" t="s">
        <v>81</v>
      </c>
      <c r="C15" s="70">
        <v>2137932355039.2202</v>
      </c>
      <c r="D15" s="71">
        <v>32974637152.18</v>
      </c>
      <c r="E15" s="21">
        <v>4812554540.9700003</v>
      </c>
      <c r="F15" s="21">
        <v>-4042978332.6900001</v>
      </c>
      <c r="G15" s="21">
        <v>164051197.43000001</v>
      </c>
      <c r="H15" s="21">
        <v>11617575364.27</v>
      </c>
      <c r="I15" s="21">
        <v>0</v>
      </c>
      <c r="J15" s="21">
        <v>512500000</v>
      </c>
      <c r="K15" s="21">
        <v>2373735555.1999998</v>
      </c>
      <c r="L15" s="21">
        <v>0</v>
      </c>
      <c r="M15" s="21">
        <v>0</v>
      </c>
      <c r="N15" s="21">
        <v>7357458300</v>
      </c>
      <c r="O15" s="21">
        <v>2090834642</v>
      </c>
      <c r="P15" s="21">
        <v>5608873210</v>
      </c>
      <c r="Q15" s="21">
        <v>2480032675</v>
      </c>
      <c r="R15" s="71">
        <v>66942191558.269997</v>
      </c>
      <c r="S15" s="21">
        <v>0</v>
      </c>
      <c r="T15" s="21">
        <v>66942191558.269997</v>
      </c>
      <c r="U15" s="71">
        <v>2013358458648.79</v>
      </c>
      <c r="V15" s="21">
        <v>306403151167.97998</v>
      </c>
      <c r="W15" s="21">
        <v>434764939582.84998</v>
      </c>
      <c r="X15" s="21">
        <v>880581561537.30005</v>
      </c>
      <c r="Y15" s="21">
        <v>1655097138039.79</v>
      </c>
      <c r="Z15" s="21">
        <v>23466623834.43</v>
      </c>
      <c r="AA15" s="21">
        <v>9270205078</v>
      </c>
      <c r="AB15" s="21">
        <v>-1296225160591.5601</v>
      </c>
      <c r="AC15" s="71">
        <v>0</v>
      </c>
      <c r="AD15" s="21">
        <v>0</v>
      </c>
      <c r="AE15" s="71">
        <v>24657067679.98</v>
      </c>
      <c r="AF15" s="21">
        <v>16879695040</v>
      </c>
      <c r="AG15" s="21">
        <v>0</v>
      </c>
      <c r="AH15" s="21">
        <v>4935822733.3199997</v>
      </c>
      <c r="AI15" s="21">
        <v>2841549906.6599998</v>
      </c>
      <c r="AJ15" s="21">
        <v>0</v>
      </c>
      <c r="AK15" s="70">
        <v>41001256004.370003</v>
      </c>
      <c r="AL15" s="71">
        <v>41001256004.370003</v>
      </c>
      <c r="AM15" s="21">
        <v>0</v>
      </c>
      <c r="AN15" s="21">
        <v>0</v>
      </c>
      <c r="AO15" s="21">
        <v>0</v>
      </c>
      <c r="AP15" s="21">
        <v>0</v>
      </c>
      <c r="AQ15" s="21">
        <v>25585365</v>
      </c>
      <c r="AR15" s="21">
        <v>37599273475.370003</v>
      </c>
      <c r="AS15" s="21">
        <v>3376397164</v>
      </c>
      <c r="AT15" s="71">
        <v>0</v>
      </c>
      <c r="AU15" s="21">
        <v>0</v>
      </c>
      <c r="AV15" s="21">
        <v>0</v>
      </c>
      <c r="AW15" s="21">
        <v>0</v>
      </c>
      <c r="AX15" s="21">
        <v>0</v>
      </c>
      <c r="AY15" s="70">
        <v>2096931099034.8999</v>
      </c>
      <c r="AZ15" s="71">
        <v>2096931099034.8999</v>
      </c>
      <c r="BA15" s="21">
        <v>2096931099034.8999</v>
      </c>
      <c r="BB15" s="21">
        <v>0</v>
      </c>
      <c r="BC15" s="21">
        <v>0</v>
      </c>
    </row>
    <row r="16" spans="1:55" x14ac:dyDescent="0.25">
      <c r="A16" s="65" t="s">
        <v>82</v>
      </c>
      <c r="B16" s="66" t="s">
        <v>83</v>
      </c>
      <c r="C16" s="70">
        <v>2077940371329.1899</v>
      </c>
      <c r="D16" s="71">
        <v>158979337802.67999</v>
      </c>
      <c r="E16" s="21">
        <v>113621577537.67</v>
      </c>
      <c r="F16" s="21">
        <v>-15919908454.51</v>
      </c>
      <c r="G16" s="21">
        <v>619483703.16999996</v>
      </c>
      <c r="H16" s="21">
        <v>20115718136.110001</v>
      </c>
      <c r="I16" s="21">
        <v>0</v>
      </c>
      <c r="J16" s="21">
        <v>0</v>
      </c>
      <c r="K16" s="21">
        <v>15922227098</v>
      </c>
      <c r="L16" s="21">
        <v>1099282189</v>
      </c>
      <c r="M16" s="21">
        <v>0</v>
      </c>
      <c r="N16" s="21">
        <v>0</v>
      </c>
      <c r="O16" s="21">
        <v>0</v>
      </c>
      <c r="P16" s="21">
        <v>4527500463</v>
      </c>
      <c r="Q16" s="21">
        <v>18993457130.240002</v>
      </c>
      <c r="R16" s="71">
        <v>16369801125</v>
      </c>
      <c r="S16" s="21">
        <v>25000000</v>
      </c>
      <c r="T16" s="21">
        <v>16344801125</v>
      </c>
      <c r="U16" s="71">
        <v>1860257943971.0703</v>
      </c>
      <c r="V16" s="21">
        <v>174351508109</v>
      </c>
      <c r="W16" s="21">
        <v>420674300722.32001</v>
      </c>
      <c r="X16" s="21">
        <v>782139400405.5</v>
      </c>
      <c r="Y16" s="21">
        <v>1478596257937</v>
      </c>
      <c r="Z16" s="21">
        <v>36974961164.620003</v>
      </c>
      <c r="AA16" s="21">
        <v>58314935679</v>
      </c>
      <c r="AB16" s="21">
        <v>-1090793420046.37</v>
      </c>
      <c r="AC16" s="71">
        <v>0</v>
      </c>
      <c r="AD16" s="21">
        <v>0</v>
      </c>
      <c r="AE16" s="71">
        <v>42333288430.440002</v>
      </c>
      <c r="AF16" s="21">
        <v>926190752</v>
      </c>
      <c r="AG16" s="21">
        <v>10065925271</v>
      </c>
      <c r="AH16" s="21">
        <v>6499348531</v>
      </c>
      <c r="AI16" s="21">
        <v>26044352345.5</v>
      </c>
      <c r="AJ16" s="21">
        <v>-1202528469.0599999</v>
      </c>
      <c r="AK16" s="70">
        <v>29667114665.91</v>
      </c>
      <c r="AL16" s="71">
        <v>29667114665.91</v>
      </c>
      <c r="AM16" s="21">
        <v>186368005</v>
      </c>
      <c r="AN16" s="21">
        <v>0</v>
      </c>
      <c r="AO16" s="21">
        <v>0</v>
      </c>
      <c r="AP16" s="21">
        <v>0</v>
      </c>
      <c r="AQ16" s="21">
        <v>144297516.59999999</v>
      </c>
      <c r="AR16" s="21">
        <v>29336449144.310001</v>
      </c>
      <c r="AS16" s="21">
        <v>0</v>
      </c>
      <c r="AT16" s="71">
        <v>0</v>
      </c>
      <c r="AU16" s="21">
        <v>0</v>
      </c>
      <c r="AV16" s="21">
        <v>0</v>
      </c>
      <c r="AW16" s="21">
        <v>0</v>
      </c>
      <c r="AX16" s="21">
        <v>0</v>
      </c>
      <c r="AY16" s="70">
        <v>2048273256663.28</v>
      </c>
      <c r="AZ16" s="71">
        <v>2048273256663.28</v>
      </c>
      <c r="BA16" s="21">
        <v>2048273256663.28</v>
      </c>
      <c r="BB16" s="21">
        <v>0</v>
      </c>
      <c r="BC16" s="21">
        <v>0</v>
      </c>
    </row>
    <row r="17" spans="1:55" x14ac:dyDescent="0.25">
      <c r="A17" s="65" t="s">
        <v>86</v>
      </c>
      <c r="B17" s="66" t="s">
        <v>87</v>
      </c>
      <c r="C17" s="70">
        <v>2223827650148.9302</v>
      </c>
      <c r="D17" s="71">
        <v>65424636024.279999</v>
      </c>
      <c r="E17" s="21">
        <v>32332276369.16</v>
      </c>
      <c r="F17" s="21">
        <v>-9115177952.5</v>
      </c>
      <c r="G17" s="21">
        <v>66035037.600000001</v>
      </c>
      <c r="H17" s="21">
        <v>10477026701.02</v>
      </c>
      <c r="I17" s="21">
        <v>0</v>
      </c>
      <c r="J17" s="21">
        <v>0</v>
      </c>
      <c r="K17" s="21">
        <v>16260948043</v>
      </c>
      <c r="L17" s="21">
        <v>5610000</v>
      </c>
      <c r="M17" s="21">
        <v>0</v>
      </c>
      <c r="N17" s="21">
        <v>7953899800</v>
      </c>
      <c r="O17" s="21">
        <v>0</v>
      </c>
      <c r="P17" s="21">
        <v>7444018026</v>
      </c>
      <c r="Q17" s="21">
        <v>0</v>
      </c>
      <c r="R17" s="71">
        <v>12750000000</v>
      </c>
      <c r="S17" s="21">
        <v>0</v>
      </c>
      <c r="T17" s="21">
        <v>12750000000</v>
      </c>
      <c r="U17" s="71">
        <v>2134968108989</v>
      </c>
      <c r="V17" s="21">
        <v>221764019672</v>
      </c>
      <c r="W17" s="21">
        <v>429588659456</v>
      </c>
      <c r="X17" s="21">
        <v>1001919049736</v>
      </c>
      <c r="Y17" s="21">
        <v>1403651115148</v>
      </c>
      <c r="Z17" s="21">
        <v>49642062390</v>
      </c>
      <c r="AA17" s="21">
        <v>135886068794</v>
      </c>
      <c r="AB17" s="21">
        <v>-1107482866207</v>
      </c>
      <c r="AC17" s="71">
        <v>0</v>
      </c>
      <c r="AD17" s="21">
        <v>0</v>
      </c>
      <c r="AE17" s="71">
        <v>10684905135.65</v>
      </c>
      <c r="AF17" s="21">
        <v>184845786</v>
      </c>
      <c r="AG17" s="21">
        <v>0</v>
      </c>
      <c r="AH17" s="21">
        <v>5841392650</v>
      </c>
      <c r="AI17" s="21">
        <v>9707938349.6499996</v>
      </c>
      <c r="AJ17" s="21">
        <v>-5049271650</v>
      </c>
      <c r="AK17" s="70">
        <v>39261021852</v>
      </c>
      <c r="AL17" s="71">
        <v>39261021852</v>
      </c>
      <c r="AM17" s="21">
        <v>266238899</v>
      </c>
      <c r="AN17" s="21">
        <v>0</v>
      </c>
      <c r="AO17" s="21">
        <v>0</v>
      </c>
      <c r="AP17" s="21">
        <v>0</v>
      </c>
      <c r="AQ17" s="21">
        <v>64000000</v>
      </c>
      <c r="AR17" s="21">
        <v>38930782953</v>
      </c>
      <c r="AS17" s="21">
        <v>0</v>
      </c>
      <c r="AT17" s="71">
        <v>0</v>
      </c>
      <c r="AU17" s="21">
        <v>0</v>
      </c>
      <c r="AV17" s="21">
        <v>0</v>
      </c>
      <c r="AW17" s="21">
        <v>0</v>
      </c>
      <c r="AX17" s="21">
        <v>0</v>
      </c>
      <c r="AY17" s="70">
        <v>2184566628296.9299</v>
      </c>
      <c r="AZ17" s="71">
        <v>2184566628296.9299</v>
      </c>
      <c r="BA17" s="21">
        <v>2184566628296.9299</v>
      </c>
      <c r="BB17" s="21">
        <v>0</v>
      </c>
      <c r="BC17" s="21">
        <v>0</v>
      </c>
    </row>
    <row r="18" spans="1:55" x14ac:dyDescent="0.25">
      <c r="A18" s="65" t="s">
        <v>88</v>
      </c>
      <c r="B18" s="66" t="s">
        <v>89</v>
      </c>
      <c r="C18" s="70">
        <v>2706535296969.6304</v>
      </c>
      <c r="D18" s="71">
        <v>128213649640.23999</v>
      </c>
      <c r="E18" s="21">
        <v>93030296591.009995</v>
      </c>
      <c r="F18" s="21">
        <v>-19106382175.360001</v>
      </c>
      <c r="G18" s="21">
        <v>286661725.00999999</v>
      </c>
      <c r="H18" s="21">
        <v>13418639048.58</v>
      </c>
      <c r="I18" s="21">
        <v>0</v>
      </c>
      <c r="J18" s="21">
        <v>0</v>
      </c>
      <c r="K18" s="21">
        <v>22432079600</v>
      </c>
      <c r="L18" s="21">
        <v>3740657707</v>
      </c>
      <c r="M18" s="21">
        <v>0</v>
      </c>
      <c r="N18" s="21">
        <v>8477351060</v>
      </c>
      <c r="O18" s="21">
        <v>0</v>
      </c>
      <c r="P18" s="21">
        <v>5934346084</v>
      </c>
      <c r="Q18" s="21">
        <v>0</v>
      </c>
      <c r="R18" s="71">
        <v>82991385935</v>
      </c>
      <c r="S18" s="21">
        <v>0</v>
      </c>
      <c r="T18" s="21">
        <v>82991385935</v>
      </c>
      <c r="U18" s="71">
        <v>2456437765814.9302</v>
      </c>
      <c r="V18" s="21">
        <v>310752600336</v>
      </c>
      <c r="W18" s="21">
        <v>436786436449.96002</v>
      </c>
      <c r="X18" s="21">
        <v>594268018521.06995</v>
      </c>
      <c r="Y18" s="21">
        <v>1749892289141</v>
      </c>
      <c r="Z18" s="21">
        <v>62569650410.519997</v>
      </c>
      <c r="AA18" s="21">
        <v>62948707238.739998</v>
      </c>
      <c r="AB18" s="21">
        <v>-760779936282.35999</v>
      </c>
      <c r="AC18" s="71">
        <v>0</v>
      </c>
      <c r="AD18" s="21">
        <v>0</v>
      </c>
      <c r="AE18" s="71">
        <v>38892495579.459999</v>
      </c>
      <c r="AF18" s="21">
        <v>0</v>
      </c>
      <c r="AG18" s="21">
        <v>0</v>
      </c>
      <c r="AH18" s="21">
        <v>4583784581</v>
      </c>
      <c r="AI18" s="21">
        <v>36338899054.459999</v>
      </c>
      <c r="AJ18" s="21">
        <v>-2030188056</v>
      </c>
      <c r="AK18" s="70">
        <v>26093602539.240002</v>
      </c>
      <c r="AL18" s="71">
        <v>26093602539.240002</v>
      </c>
      <c r="AM18" s="21">
        <v>1660983</v>
      </c>
      <c r="AN18" s="21">
        <v>0</v>
      </c>
      <c r="AO18" s="21">
        <v>0</v>
      </c>
      <c r="AP18" s="21">
        <v>0</v>
      </c>
      <c r="AQ18" s="21">
        <v>204879522.24000001</v>
      </c>
      <c r="AR18" s="21">
        <v>25887062034</v>
      </c>
      <c r="AS18" s="21">
        <v>0</v>
      </c>
      <c r="AT18" s="71">
        <v>0</v>
      </c>
      <c r="AU18" s="21">
        <v>0</v>
      </c>
      <c r="AV18" s="21">
        <v>0</v>
      </c>
      <c r="AW18" s="21">
        <v>0</v>
      </c>
      <c r="AX18" s="21">
        <v>0</v>
      </c>
      <c r="AY18" s="70">
        <v>2680441694430.3501</v>
      </c>
      <c r="AZ18" s="71">
        <v>2680441694430.3501</v>
      </c>
      <c r="BA18" s="21">
        <v>2680441694430.3501</v>
      </c>
      <c r="BB18" s="21">
        <v>0</v>
      </c>
      <c r="BC18" s="21">
        <v>0</v>
      </c>
    </row>
    <row r="19" spans="1:55" x14ac:dyDescent="0.25">
      <c r="A19" s="65" t="s">
        <v>90</v>
      </c>
      <c r="B19" s="66" t="s">
        <v>91</v>
      </c>
      <c r="C19" s="70">
        <v>1708535586344.2092</v>
      </c>
      <c r="D19" s="71">
        <v>53853323942.690002</v>
      </c>
      <c r="E19" s="21">
        <v>32257628040.459999</v>
      </c>
      <c r="F19" s="21">
        <v>-6203191402.7799997</v>
      </c>
      <c r="G19" s="21">
        <v>117819473.84999999</v>
      </c>
      <c r="H19" s="21">
        <v>12069423705.08</v>
      </c>
      <c r="I19" s="21">
        <v>0</v>
      </c>
      <c r="J19" s="21">
        <v>0</v>
      </c>
      <c r="K19" s="21">
        <v>6553550338</v>
      </c>
      <c r="L19" s="21">
        <v>284086324.07999998</v>
      </c>
      <c r="M19" s="21">
        <v>0</v>
      </c>
      <c r="N19" s="21">
        <v>4243113100</v>
      </c>
      <c r="O19" s="21">
        <v>0</v>
      </c>
      <c r="P19" s="21">
        <v>4530894364</v>
      </c>
      <c r="Q19" s="21">
        <v>0</v>
      </c>
      <c r="R19" s="71">
        <v>38451550550.120003</v>
      </c>
      <c r="S19" s="21">
        <v>0</v>
      </c>
      <c r="T19" s="21">
        <v>38451550550.120003</v>
      </c>
      <c r="U19" s="71">
        <v>1612564215082.3997</v>
      </c>
      <c r="V19" s="21">
        <v>209791083334</v>
      </c>
      <c r="W19" s="21">
        <v>437297043233.60999</v>
      </c>
      <c r="X19" s="21">
        <v>758324213050.21997</v>
      </c>
      <c r="Y19" s="21">
        <v>1304938746850.46</v>
      </c>
      <c r="Z19" s="21">
        <v>35839550158.129997</v>
      </c>
      <c r="AA19" s="21">
        <v>6980866414.7799997</v>
      </c>
      <c r="AB19" s="21">
        <v>-1140607287958.8</v>
      </c>
      <c r="AC19" s="71">
        <v>0</v>
      </c>
      <c r="AD19" s="21">
        <v>0</v>
      </c>
      <c r="AE19" s="71">
        <v>3666496769</v>
      </c>
      <c r="AF19" s="21">
        <v>628406650</v>
      </c>
      <c r="AG19" s="21">
        <v>0</v>
      </c>
      <c r="AH19" s="21">
        <v>1525344440</v>
      </c>
      <c r="AI19" s="21">
        <v>1512745679</v>
      </c>
      <c r="AJ19" s="21">
        <v>0</v>
      </c>
      <c r="AK19" s="70">
        <v>13799773455.83</v>
      </c>
      <c r="AL19" s="71">
        <v>13799773455.83</v>
      </c>
      <c r="AM19" s="21">
        <v>0</v>
      </c>
      <c r="AN19" s="21">
        <v>0</v>
      </c>
      <c r="AO19" s="21">
        <v>0</v>
      </c>
      <c r="AP19" s="21">
        <v>0</v>
      </c>
      <c r="AQ19" s="21">
        <v>23165833.329999998</v>
      </c>
      <c r="AR19" s="21">
        <v>13776607622.5</v>
      </c>
      <c r="AS19" s="21">
        <v>0</v>
      </c>
      <c r="AT19" s="71">
        <v>0</v>
      </c>
      <c r="AU19" s="21">
        <v>0</v>
      </c>
      <c r="AV19" s="21">
        <v>0</v>
      </c>
      <c r="AW19" s="21">
        <v>0</v>
      </c>
      <c r="AX19" s="21">
        <v>0</v>
      </c>
      <c r="AY19" s="70">
        <v>1694735812888.3899</v>
      </c>
      <c r="AZ19" s="71">
        <v>1694735812888.3899</v>
      </c>
      <c r="BA19" s="21">
        <v>1694735812888.3899</v>
      </c>
      <c r="BB19" s="21">
        <v>0</v>
      </c>
      <c r="BC19" s="21">
        <v>0</v>
      </c>
    </row>
    <row r="20" spans="1:55" x14ac:dyDescent="0.25">
      <c r="A20" s="65" t="s">
        <v>92</v>
      </c>
      <c r="B20" s="66" t="s">
        <v>93</v>
      </c>
      <c r="C20" s="70">
        <v>1816342225536.5903</v>
      </c>
      <c r="D20" s="71">
        <v>53608924309.019997</v>
      </c>
      <c r="E20" s="21">
        <v>29261813588.130001</v>
      </c>
      <c r="F20" s="21">
        <v>-8334319558.2200003</v>
      </c>
      <c r="G20" s="21">
        <v>80583902.170000002</v>
      </c>
      <c r="H20" s="21">
        <v>17387123423.16</v>
      </c>
      <c r="I20" s="21"/>
      <c r="J20" s="21"/>
      <c r="K20" s="21">
        <v>7580073732</v>
      </c>
      <c r="L20" s="21">
        <v>21033600</v>
      </c>
      <c r="M20" s="21"/>
      <c r="N20" s="21">
        <v>3189293012.7800002</v>
      </c>
      <c r="O20" s="21"/>
      <c r="P20" s="21">
        <v>4423322609</v>
      </c>
      <c r="Q20" s="21"/>
      <c r="R20" s="71">
        <v>42580557642</v>
      </c>
      <c r="S20" s="21"/>
      <c r="T20" s="21">
        <v>42580557642</v>
      </c>
      <c r="U20" s="71">
        <v>1685984280143.5698</v>
      </c>
      <c r="V20" s="21">
        <v>145102281035.70999</v>
      </c>
      <c r="W20" s="21">
        <v>335244326373.12</v>
      </c>
      <c r="X20" s="21">
        <v>737188239536.56995</v>
      </c>
      <c r="Y20" s="21">
        <v>1448307770451.3601</v>
      </c>
      <c r="Z20" s="21">
        <v>38512377414.849998</v>
      </c>
      <c r="AA20" s="21">
        <v>4985301973</v>
      </c>
      <c r="AB20" s="21">
        <v>-1023356016641.04</v>
      </c>
      <c r="AC20" s="71"/>
      <c r="AD20" s="21"/>
      <c r="AE20" s="71">
        <v>34168463442</v>
      </c>
      <c r="AF20" s="21"/>
      <c r="AG20" s="21"/>
      <c r="AH20" s="21">
        <v>3974184000</v>
      </c>
      <c r="AI20" s="21">
        <v>33871064192</v>
      </c>
      <c r="AJ20" s="21">
        <v>-3676784750</v>
      </c>
      <c r="AK20" s="70">
        <v>8444917090</v>
      </c>
      <c r="AL20" s="71">
        <v>8444917090</v>
      </c>
      <c r="AM20" s="21">
        <v>7893136384</v>
      </c>
      <c r="AN20" s="21"/>
      <c r="AO20" s="21"/>
      <c r="AP20" s="21"/>
      <c r="AQ20" s="21">
        <v>13708600</v>
      </c>
      <c r="AR20" s="21">
        <v>538072106</v>
      </c>
      <c r="AS20" s="21"/>
      <c r="AT20" s="71"/>
      <c r="AU20" s="21"/>
      <c r="AV20" s="21"/>
      <c r="AW20" s="21"/>
      <c r="AX20" s="21"/>
      <c r="AY20" s="70">
        <v>1807897308446.5901</v>
      </c>
      <c r="AZ20" s="71">
        <v>1807897308446.5901</v>
      </c>
      <c r="BA20" s="21">
        <v>1807897308446.5901</v>
      </c>
      <c r="BB20" s="21">
        <v>0</v>
      </c>
      <c r="BC20" s="21">
        <v>0</v>
      </c>
    </row>
    <row r="21" spans="1:55" x14ac:dyDescent="0.25">
      <c r="A21" s="65" t="s">
        <v>96</v>
      </c>
      <c r="B21" s="66" t="s">
        <v>1153</v>
      </c>
      <c r="C21" s="70">
        <v>18825016085400.961</v>
      </c>
      <c r="D21" s="71">
        <v>1745353381581.6299</v>
      </c>
      <c r="E21" s="21">
        <v>1097504542639.4399</v>
      </c>
      <c r="F21" s="21">
        <v>-35229423507.839996</v>
      </c>
      <c r="G21" s="21">
        <v>2166491775.3400002</v>
      </c>
      <c r="H21" s="21">
        <v>244489777383.48999</v>
      </c>
      <c r="I21" s="21">
        <v>0</v>
      </c>
      <c r="J21" s="21">
        <v>0</v>
      </c>
      <c r="K21" s="21">
        <v>232958551271</v>
      </c>
      <c r="L21" s="21">
        <v>1209585977</v>
      </c>
      <c r="M21" s="21">
        <v>0</v>
      </c>
      <c r="N21" s="21">
        <v>175066337</v>
      </c>
      <c r="O21" s="21">
        <v>107180591056</v>
      </c>
      <c r="P21" s="21">
        <v>0</v>
      </c>
      <c r="Q21" s="21">
        <v>94898198650.199997</v>
      </c>
      <c r="R21" s="71">
        <v>3897021689388.9199</v>
      </c>
      <c r="S21" s="21">
        <v>0</v>
      </c>
      <c r="T21" s="21">
        <v>3897021689388.9199</v>
      </c>
      <c r="U21" s="71">
        <v>11132161183117.52</v>
      </c>
      <c r="V21" s="21">
        <v>5116770062289.5303</v>
      </c>
      <c r="W21" s="21">
        <v>3248400304317.4199</v>
      </c>
      <c r="X21" s="21">
        <v>5067781317056.6201</v>
      </c>
      <c r="Y21" s="21">
        <v>10404914135610.301</v>
      </c>
      <c r="Z21" s="21">
        <v>314661598683.45001</v>
      </c>
      <c r="AA21" s="21">
        <v>81790861074</v>
      </c>
      <c r="AB21" s="21">
        <v>-13102157095913.801</v>
      </c>
      <c r="AC21" s="71">
        <v>0</v>
      </c>
      <c r="AD21" s="21">
        <v>0</v>
      </c>
      <c r="AE21" s="71">
        <v>2050479831312.8901</v>
      </c>
      <c r="AF21" s="21">
        <v>1986236424</v>
      </c>
      <c r="AG21" s="21">
        <v>0</v>
      </c>
      <c r="AH21" s="21">
        <v>83131262028.100006</v>
      </c>
      <c r="AI21" s="21">
        <v>2009417758151.45</v>
      </c>
      <c r="AJ21" s="21">
        <v>-44055425290.660004</v>
      </c>
      <c r="AK21" s="70">
        <v>1527780579563.6001</v>
      </c>
      <c r="AL21" s="71">
        <v>991722430682.59998</v>
      </c>
      <c r="AM21" s="21">
        <v>11028400</v>
      </c>
      <c r="AN21" s="21">
        <v>0</v>
      </c>
      <c r="AO21" s="21">
        <v>0</v>
      </c>
      <c r="AP21" s="21">
        <v>0</v>
      </c>
      <c r="AQ21" s="21">
        <v>1246044794</v>
      </c>
      <c r="AR21" s="21">
        <v>914513126928</v>
      </c>
      <c r="AS21" s="21">
        <v>75952230560.600006</v>
      </c>
      <c r="AT21" s="71">
        <v>536058148881</v>
      </c>
      <c r="AU21" s="21">
        <v>536058148881</v>
      </c>
      <c r="AV21" s="21">
        <v>0</v>
      </c>
      <c r="AW21" s="21">
        <v>0</v>
      </c>
      <c r="AX21" s="21">
        <v>0</v>
      </c>
      <c r="AY21" s="70">
        <v>17297235505837.301</v>
      </c>
      <c r="AZ21" s="71">
        <v>17297235505837.301</v>
      </c>
      <c r="BA21" s="21">
        <v>17297235505837.301</v>
      </c>
      <c r="BB21" s="21">
        <v>0</v>
      </c>
      <c r="BC21" s="21">
        <v>0</v>
      </c>
    </row>
    <row r="22" spans="1:55" x14ac:dyDescent="0.25">
      <c r="A22" s="65" t="s">
        <v>99</v>
      </c>
      <c r="B22" s="66" t="s">
        <v>100</v>
      </c>
      <c r="C22" s="70">
        <v>1988257974148.8501</v>
      </c>
      <c r="D22" s="71">
        <v>186613128659.48999</v>
      </c>
      <c r="E22" s="21">
        <v>114730263325.64999</v>
      </c>
      <c r="F22" s="21">
        <v>-3981857375.8299999</v>
      </c>
      <c r="G22" s="21">
        <v>0</v>
      </c>
      <c r="H22" s="21">
        <v>34771042546.470001</v>
      </c>
      <c r="I22" s="21">
        <v>0</v>
      </c>
      <c r="J22" s="21">
        <v>0</v>
      </c>
      <c r="K22" s="21">
        <v>9540308967</v>
      </c>
      <c r="L22" s="21">
        <v>119338333</v>
      </c>
      <c r="M22" s="21">
        <v>0</v>
      </c>
      <c r="N22" s="21">
        <v>14830627440</v>
      </c>
      <c r="O22" s="21">
        <v>0</v>
      </c>
      <c r="P22" s="21">
        <v>15644254703</v>
      </c>
      <c r="Q22" s="21">
        <v>959150720.20000005</v>
      </c>
      <c r="R22" s="71">
        <v>102160611940</v>
      </c>
      <c r="S22" s="21">
        <v>0</v>
      </c>
      <c r="T22" s="21">
        <v>102160611940</v>
      </c>
      <c r="U22" s="71">
        <v>1667294832303.1899</v>
      </c>
      <c r="V22" s="21">
        <v>388346878163.70001</v>
      </c>
      <c r="W22" s="21">
        <v>428956153094.98999</v>
      </c>
      <c r="X22" s="21">
        <v>707388568712.02002</v>
      </c>
      <c r="Y22" s="21">
        <v>1625613242990.8301</v>
      </c>
      <c r="Z22" s="21">
        <v>101365342197.88</v>
      </c>
      <c r="AA22" s="21">
        <v>3883148927.8699999</v>
      </c>
      <c r="AB22" s="21">
        <v>-1588258501784.1001</v>
      </c>
      <c r="AC22" s="71">
        <v>0</v>
      </c>
      <c r="AD22" s="21">
        <v>0</v>
      </c>
      <c r="AE22" s="71">
        <v>32189401246.169998</v>
      </c>
      <c r="AF22" s="21">
        <v>0</v>
      </c>
      <c r="AG22" s="21">
        <v>0</v>
      </c>
      <c r="AH22" s="21">
        <v>2637702330.3000002</v>
      </c>
      <c r="AI22" s="21">
        <v>31695004982.669998</v>
      </c>
      <c r="AJ22" s="21">
        <v>-2143306066.8</v>
      </c>
      <c r="AK22" s="70">
        <v>18014864655</v>
      </c>
      <c r="AL22" s="71">
        <v>18014864655</v>
      </c>
      <c r="AM22" s="21">
        <v>0</v>
      </c>
      <c r="AN22" s="21">
        <v>0</v>
      </c>
      <c r="AO22" s="21">
        <v>0</v>
      </c>
      <c r="AP22" s="21">
        <v>0</v>
      </c>
      <c r="AQ22" s="21">
        <v>205778425</v>
      </c>
      <c r="AR22" s="21">
        <v>17809086230</v>
      </c>
      <c r="AS22" s="21">
        <v>0</v>
      </c>
      <c r="AT22" s="71">
        <v>0</v>
      </c>
      <c r="AU22" s="21">
        <v>0</v>
      </c>
      <c r="AV22" s="21">
        <v>0</v>
      </c>
      <c r="AW22" s="21">
        <v>0</v>
      </c>
      <c r="AX22" s="21">
        <v>0</v>
      </c>
      <c r="AY22" s="70">
        <v>1970243109493.25</v>
      </c>
      <c r="AZ22" s="71">
        <v>1970243109493.25</v>
      </c>
      <c r="BA22" s="21">
        <v>1970243109493.25</v>
      </c>
      <c r="BB22" s="21">
        <v>0</v>
      </c>
      <c r="BC22" s="21">
        <v>0</v>
      </c>
    </row>
    <row r="23" spans="1:55" x14ac:dyDescent="0.25">
      <c r="A23" s="65" t="s">
        <v>101</v>
      </c>
      <c r="B23" s="66" t="s">
        <v>102</v>
      </c>
      <c r="C23" s="70">
        <v>7962489170767.4688</v>
      </c>
      <c r="D23" s="71">
        <v>661273998748.46997</v>
      </c>
      <c r="E23" s="21">
        <v>197433409550.23999</v>
      </c>
      <c r="F23" s="21">
        <v>-447004700993</v>
      </c>
      <c r="G23" s="21">
        <v>0</v>
      </c>
      <c r="H23" s="21">
        <v>91491137517</v>
      </c>
      <c r="I23" s="21">
        <v>0</v>
      </c>
      <c r="J23" s="21">
        <v>0</v>
      </c>
      <c r="K23" s="21">
        <v>658746928815.10999</v>
      </c>
      <c r="L23" s="21">
        <v>3229520800</v>
      </c>
      <c r="M23" s="21">
        <v>0</v>
      </c>
      <c r="N23" s="21">
        <v>60626732012.120003</v>
      </c>
      <c r="O23" s="21">
        <v>66804557</v>
      </c>
      <c r="P23" s="21">
        <v>94934339123</v>
      </c>
      <c r="Q23" s="21">
        <v>1749827367</v>
      </c>
      <c r="R23" s="71">
        <v>129595353900.45</v>
      </c>
      <c r="S23" s="21">
        <v>0</v>
      </c>
      <c r="T23" s="21">
        <v>129595353900.45</v>
      </c>
      <c r="U23" s="71">
        <v>7142926528536.2412</v>
      </c>
      <c r="V23" s="21">
        <v>2693191898574.8101</v>
      </c>
      <c r="W23" s="21">
        <v>793472749077.93994</v>
      </c>
      <c r="X23" s="21">
        <v>1696071082963.55</v>
      </c>
      <c r="Y23" s="21">
        <v>5521110392354.8203</v>
      </c>
      <c r="Z23" s="21">
        <v>171271219559.51001</v>
      </c>
      <c r="AA23" s="21">
        <v>76809821851.899994</v>
      </c>
      <c r="AB23" s="21">
        <v>-3809000635846.29</v>
      </c>
      <c r="AC23" s="71">
        <v>0</v>
      </c>
      <c r="AD23" s="21">
        <v>0</v>
      </c>
      <c r="AE23" s="71">
        <v>28693289582.310001</v>
      </c>
      <c r="AF23" s="21">
        <v>0</v>
      </c>
      <c r="AG23" s="21">
        <v>20875474000</v>
      </c>
      <c r="AH23" s="21">
        <v>5388932110</v>
      </c>
      <c r="AI23" s="21">
        <v>5293079918.3100004</v>
      </c>
      <c r="AJ23" s="21">
        <v>-2864196446</v>
      </c>
      <c r="AK23" s="70">
        <v>306125242125.40002</v>
      </c>
      <c r="AL23" s="71">
        <v>306125242125.40002</v>
      </c>
      <c r="AM23" s="21">
        <v>42258919</v>
      </c>
      <c r="AN23" s="21">
        <v>0</v>
      </c>
      <c r="AO23" s="21">
        <v>0</v>
      </c>
      <c r="AP23" s="21">
        <v>0</v>
      </c>
      <c r="AQ23" s="21">
        <v>52275000</v>
      </c>
      <c r="AR23" s="21">
        <v>305871403491</v>
      </c>
      <c r="AS23" s="21">
        <v>159304715.40000001</v>
      </c>
      <c r="AT23" s="71">
        <v>0</v>
      </c>
      <c r="AU23" s="21">
        <v>0</v>
      </c>
      <c r="AV23" s="21">
        <v>0</v>
      </c>
      <c r="AW23" s="21">
        <v>0</v>
      </c>
      <c r="AX23" s="21">
        <v>0</v>
      </c>
      <c r="AY23" s="70">
        <v>7656363928642.0703</v>
      </c>
      <c r="AZ23" s="71">
        <v>7656363928642.0703</v>
      </c>
      <c r="BA23" s="21">
        <v>7656363928642.0703</v>
      </c>
      <c r="BB23" s="21">
        <v>0</v>
      </c>
      <c r="BC23" s="21">
        <v>0</v>
      </c>
    </row>
    <row r="24" spans="1:55" x14ac:dyDescent="0.25">
      <c r="A24" s="65" t="s">
        <v>103</v>
      </c>
      <c r="B24" s="66" t="s">
        <v>104</v>
      </c>
      <c r="C24" s="70">
        <v>2634355939415.1104</v>
      </c>
      <c r="D24" s="71">
        <v>300232070855.33002</v>
      </c>
      <c r="E24" s="21">
        <v>165957106974.92001</v>
      </c>
      <c r="F24" s="21">
        <v>-31088404778.07</v>
      </c>
      <c r="G24" s="21">
        <v>0</v>
      </c>
      <c r="H24" s="21">
        <v>113263258115</v>
      </c>
      <c r="I24" s="21">
        <v>0</v>
      </c>
      <c r="J24" s="21">
        <v>0</v>
      </c>
      <c r="K24" s="21">
        <v>39292928717.480003</v>
      </c>
      <c r="L24" s="21">
        <v>972097400</v>
      </c>
      <c r="M24" s="21">
        <v>0</v>
      </c>
      <c r="N24" s="21">
        <v>11541217141</v>
      </c>
      <c r="O24" s="21">
        <v>293867285</v>
      </c>
      <c r="P24" s="21">
        <v>0</v>
      </c>
      <c r="Q24" s="21">
        <v>0</v>
      </c>
      <c r="R24" s="71">
        <v>22216645811</v>
      </c>
      <c r="S24" s="21">
        <v>3367349085</v>
      </c>
      <c r="T24" s="21">
        <v>18849296726</v>
      </c>
      <c r="U24" s="71">
        <v>2226638986106.7803</v>
      </c>
      <c r="V24" s="21">
        <v>639184309074</v>
      </c>
      <c r="W24" s="21">
        <v>487688739921.12</v>
      </c>
      <c r="X24" s="21">
        <v>721635687107.03003</v>
      </c>
      <c r="Y24" s="21">
        <v>1869140279710.3</v>
      </c>
      <c r="Z24" s="21">
        <v>89335829694</v>
      </c>
      <c r="AA24" s="21">
        <v>7701565811</v>
      </c>
      <c r="AB24" s="21">
        <v>-1588047425210.6699</v>
      </c>
      <c r="AC24" s="71">
        <v>0</v>
      </c>
      <c r="AD24" s="21">
        <v>0</v>
      </c>
      <c r="AE24" s="71">
        <v>85268236642</v>
      </c>
      <c r="AF24" s="21">
        <v>2822864483</v>
      </c>
      <c r="AG24" s="21">
        <v>0</v>
      </c>
      <c r="AH24" s="21">
        <v>485286000</v>
      </c>
      <c r="AI24" s="21">
        <v>82054873479</v>
      </c>
      <c r="AJ24" s="21">
        <v>-94787320</v>
      </c>
      <c r="AK24" s="70">
        <v>19822718145</v>
      </c>
      <c r="AL24" s="71">
        <v>19822718145</v>
      </c>
      <c r="AM24" s="21">
        <v>77979248</v>
      </c>
      <c r="AN24" s="21">
        <v>0</v>
      </c>
      <c r="AO24" s="21">
        <v>0</v>
      </c>
      <c r="AP24" s="21">
        <v>0</v>
      </c>
      <c r="AQ24" s="21">
        <v>0</v>
      </c>
      <c r="AR24" s="21">
        <v>19744738897</v>
      </c>
      <c r="AS24" s="21">
        <v>0</v>
      </c>
      <c r="AT24" s="71">
        <v>0</v>
      </c>
      <c r="AU24" s="21">
        <v>0</v>
      </c>
      <c r="AV24" s="21">
        <v>0</v>
      </c>
      <c r="AW24" s="21">
        <v>0</v>
      </c>
      <c r="AX24" s="21">
        <v>0</v>
      </c>
      <c r="AY24" s="70">
        <v>2614533221270.1099</v>
      </c>
      <c r="AZ24" s="71">
        <v>2614533221270.1099</v>
      </c>
      <c r="BA24" s="21">
        <v>2614533221270.1099</v>
      </c>
      <c r="BB24" s="21">
        <v>0</v>
      </c>
      <c r="BC24" s="21">
        <v>0</v>
      </c>
    </row>
    <row r="25" spans="1:55" x14ac:dyDescent="0.25">
      <c r="A25" s="65" t="s">
        <v>105</v>
      </c>
      <c r="B25" s="66" t="s">
        <v>106</v>
      </c>
      <c r="C25" s="70">
        <v>2762167110571.1504</v>
      </c>
      <c r="D25" s="71">
        <v>177741814293.75</v>
      </c>
      <c r="E25" s="21">
        <v>90809864026.869995</v>
      </c>
      <c r="F25" s="21">
        <v>-57484397186.5</v>
      </c>
      <c r="G25" s="21">
        <v>30315000</v>
      </c>
      <c r="H25" s="21">
        <v>20397361191</v>
      </c>
      <c r="I25" s="21">
        <v>0</v>
      </c>
      <c r="J25" s="21">
        <v>0</v>
      </c>
      <c r="K25" s="21">
        <v>68979439019</v>
      </c>
      <c r="L25" s="21">
        <v>5853129160</v>
      </c>
      <c r="M25" s="21">
        <v>0</v>
      </c>
      <c r="N25" s="21">
        <v>14073083580</v>
      </c>
      <c r="O25" s="21">
        <v>10176191363</v>
      </c>
      <c r="P25" s="21">
        <v>17585581753</v>
      </c>
      <c r="Q25" s="21">
        <v>7321246387.3800001</v>
      </c>
      <c r="R25" s="71">
        <v>66356170291.709999</v>
      </c>
      <c r="S25" s="21">
        <v>0</v>
      </c>
      <c r="T25" s="21">
        <v>66356170291.709999</v>
      </c>
      <c r="U25" s="71">
        <v>2468489927617.3198</v>
      </c>
      <c r="V25" s="21">
        <v>854057500253.16003</v>
      </c>
      <c r="W25" s="21">
        <v>416296434410.69</v>
      </c>
      <c r="X25" s="21">
        <v>921416734065.71997</v>
      </c>
      <c r="Y25" s="21">
        <v>1683821541204.7</v>
      </c>
      <c r="Z25" s="21">
        <v>118776101445.05</v>
      </c>
      <c r="AA25" s="21">
        <v>4536927039</v>
      </c>
      <c r="AB25" s="21">
        <v>-1530415310801</v>
      </c>
      <c r="AC25" s="71">
        <v>0</v>
      </c>
      <c r="AD25" s="21">
        <v>0</v>
      </c>
      <c r="AE25" s="71">
        <v>49579198368.370003</v>
      </c>
      <c r="AF25" s="21">
        <v>2117306913</v>
      </c>
      <c r="AG25" s="21">
        <v>583445050</v>
      </c>
      <c r="AH25" s="21">
        <v>2901212350</v>
      </c>
      <c r="AI25" s="21">
        <v>45585330205.370003</v>
      </c>
      <c r="AJ25" s="21">
        <v>-1608096150</v>
      </c>
      <c r="AK25" s="70">
        <v>29607571728.400002</v>
      </c>
      <c r="AL25" s="71">
        <v>29607571728.400002</v>
      </c>
      <c r="AM25" s="21">
        <v>70122750</v>
      </c>
      <c r="AN25" s="21">
        <v>0</v>
      </c>
      <c r="AO25" s="21">
        <v>0</v>
      </c>
      <c r="AP25" s="21">
        <v>0</v>
      </c>
      <c r="AQ25" s="21">
        <v>426698649</v>
      </c>
      <c r="AR25" s="21">
        <v>21678256915</v>
      </c>
      <c r="AS25" s="21">
        <v>7432493414.3999996</v>
      </c>
      <c r="AT25" s="71">
        <v>0</v>
      </c>
      <c r="AU25" s="21">
        <v>0</v>
      </c>
      <c r="AV25" s="21">
        <v>0</v>
      </c>
      <c r="AW25" s="21">
        <v>0</v>
      </c>
      <c r="AX25" s="21">
        <v>0</v>
      </c>
      <c r="AY25" s="70">
        <v>2732559538842.7002</v>
      </c>
      <c r="AZ25" s="71">
        <v>2732559538842.7002</v>
      </c>
      <c r="BA25" s="21">
        <v>2732559538842.7002</v>
      </c>
      <c r="BB25" s="21">
        <v>0</v>
      </c>
      <c r="BC25" s="21">
        <v>0</v>
      </c>
    </row>
    <row r="26" spans="1:55" x14ac:dyDescent="0.25">
      <c r="A26" s="65" t="s">
        <v>107</v>
      </c>
      <c r="B26" s="66" t="s">
        <v>108</v>
      </c>
      <c r="C26" s="70">
        <v>4158585262706.3105</v>
      </c>
      <c r="D26" s="71">
        <v>413402271127.89001</v>
      </c>
      <c r="E26" s="21">
        <v>291477163832.17999</v>
      </c>
      <c r="F26" s="21">
        <v>-53054043668.190002</v>
      </c>
      <c r="G26" s="21">
        <v>351918206.38999999</v>
      </c>
      <c r="H26" s="21">
        <v>42802742473.699997</v>
      </c>
      <c r="I26" s="21">
        <v>0</v>
      </c>
      <c r="J26" s="21">
        <v>0</v>
      </c>
      <c r="K26" s="21">
        <v>73935134923.630005</v>
      </c>
      <c r="L26" s="21">
        <v>1163650000</v>
      </c>
      <c r="M26" s="21">
        <v>0</v>
      </c>
      <c r="N26" s="21">
        <v>0</v>
      </c>
      <c r="O26" s="21">
        <v>0</v>
      </c>
      <c r="P26" s="21">
        <v>49028918532</v>
      </c>
      <c r="Q26" s="21">
        <v>7696786828.1800003</v>
      </c>
      <c r="R26" s="71">
        <v>36047671934</v>
      </c>
      <c r="S26" s="21">
        <v>0</v>
      </c>
      <c r="T26" s="21">
        <v>36047671934</v>
      </c>
      <c r="U26" s="71">
        <v>3561470235219.4419</v>
      </c>
      <c r="V26" s="21">
        <v>474114477957.96002</v>
      </c>
      <c r="W26" s="21">
        <v>576613790882.15002</v>
      </c>
      <c r="X26" s="21">
        <v>1190546726159.5801</v>
      </c>
      <c r="Y26" s="21">
        <v>3414145349738.1099</v>
      </c>
      <c r="Z26" s="21">
        <v>179024814197.73001</v>
      </c>
      <c r="AA26" s="21">
        <v>3900615933.98</v>
      </c>
      <c r="AB26" s="21">
        <v>-2276875539650.0698</v>
      </c>
      <c r="AC26" s="71">
        <v>0</v>
      </c>
      <c r="AD26" s="21">
        <v>0</v>
      </c>
      <c r="AE26" s="71">
        <v>147665084424.98001</v>
      </c>
      <c r="AF26" s="21">
        <v>966424811</v>
      </c>
      <c r="AG26" s="21">
        <v>0</v>
      </c>
      <c r="AH26" s="21">
        <v>434049300</v>
      </c>
      <c r="AI26" s="21">
        <v>146264610313.98001</v>
      </c>
      <c r="AJ26" s="21">
        <v>0</v>
      </c>
      <c r="AK26" s="70">
        <v>14761230652</v>
      </c>
      <c r="AL26" s="71">
        <v>14761230652</v>
      </c>
      <c r="AM26" s="21">
        <v>0</v>
      </c>
      <c r="AN26" s="21">
        <v>0</v>
      </c>
      <c r="AO26" s="21">
        <v>0</v>
      </c>
      <c r="AP26" s="21">
        <v>0</v>
      </c>
      <c r="AQ26" s="21">
        <v>101133556</v>
      </c>
      <c r="AR26" s="21">
        <v>14660097096</v>
      </c>
      <c r="AS26" s="21">
        <v>0</v>
      </c>
      <c r="AT26" s="71">
        <v>0</v>
      </c>
      <c r="AU26" s="21">
        <v>0</v>
      </c>
      <c r="AV26" s="21">
        <v>0</v>
      </c>
      <c r="AW26" s="21">
        <v>0</v>
      </c>
      <c r="AX26" s="21">
        <v>0</v>
      </c>
      <c r="AY26" s="70">
        <v>4143824032054.3101</v>
      </c>
      <c r="AZ26" s="71">
        <v>4143824032054.3101</v>
      </c>
      <c r="BA26" s="21">
        <v>4143824032054.3101</v>
      </c>
      <c r="BB26" s="21">
        <v>0</v>
      </c>
      <c r="BC26" s="21">
        <v>0</v>
      </c>
    </row>
    <row r="27" spans="1:55" x14ac:dyDescent="0.25">
      <c r="A27" s="65" t="s">
        <v>109</v>
      </c>
      <c r="B27" s="66" t="s">
        <v>110</v>
      </c>
      <c r="C27" s="70">
        <v>2069641613078.0303</v>
      </c>
      <c r="D27" s="71">
        <v>220831523556.58002</v>
      </c>
      <c r="E27" s="21">
        <v>135273491413.34</v>
      </c>
      <c r="F27" s="21">
        <v>-13298282684.76</v>
      </c>
      <c r="G27" s="21">
        <v>0</v>
      </c>
      <c r="H27" s="21">
        <v>47240567295</v>
      </c>
      <c r="I27" s="21">
        <v>0</v>
      </c>
      <c r="J27" s="21">
        <v>0</v>
      </c>
      <c r="K27" s="21">
        <v>16506715777</v>
      </c>
      <c r="L27" s="21">
        <v>0</v>
      </c>
      <c r="M27" s="21">
        <v>0</v>
      </c>
      <c r="N27" s="21">
        <v>2782326300</v>
      </c>
      <c r="O27" s="21">
        <v>0</v>
      </c>
      <c r="P27" s="21">
        <v>31726218430</v>
      </c>
      <c r="Q27" s="21">
        <v>600487026</v>
      </c>
      <c r="R27" s="71">
        <v>65740694072.449997</v>
      </c>
      <c r="S27" s="21">
        <v>0</v>
      </c>
      <c r="T27" s="21">
        <v>65740694072.449997</v>
      </c>
      <c r="U27" s="71">
        <v>1661820404157</v>
      </c>
      <c r="V27" s="21">
        <v>312525278742</v>
      </c>
      <c r="W27" s="21">
        <v>467848228288</v>
      </c>
      <c r="X27" s="21">
        <v>852317200467</v>
      </c>
      <c r="Y27" s="21">
        <v>1741262353966</v>
      </c>
      <c r="Z27" s="21">
        <v>132052000146</v>
      </c>
      <c r="AA27" s="21">
        <v>86627940042</v>
      </c>
      <c r="AB27" s="21">
        <v>-1930812597494</v>
      </c>
      <c r="AC27" s="71">
        <v>0</v>
      </c>
      <c r="AD27" s="21">
        <v>0</v>
      </c>
      <c r="AE27" s="71">
        <v>121248991292</v>
      </c>
      <c r="AF27" s="21">
        <v>3937230000</v>
      </c>
      <c r="AG27" s="21">
        <v>907200000</v>
      </c>
      <c r="AH27" s="21">
        <v>226685000</v>
      </c>
      <c r="AI27" s="21">
        <v>116177876292</v>
      </c>
      <c r="AJ27" s="21">
        <v>0</v>
      </c>
      <c r="AK27" s="70">
        <v>55497746</v>
      </c>
      <c r="AL27" s="71">
        <v>55497746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55497746</v>
      </c>
      <c r="AT27" s="71">
        <v>0</v>
      </c>
      <c r="AU27" s="21">
        <v>0</v>
      </c>
      <c r="AV27" s="21">
        <v>0</v>
      </c>
      <c r="AW27" s="21">
        <v>0</v>
      </c>
      <c r="AX27" s="21">
        <v>0</v>
      </c>
      <c r="AY27" s="70">
        <v>2069586115332.03</v>
      </c>
      <c r="AZ27" s="71">
        <v>2069586115332.03</v>
      </c>
      <c r="BA27" s="21">
        <v>2069586115332.03</v>
      </c>
      <c r="BB27" s="21">
        <v>0</v>
      </c>
      <c r="BC27" s="21">
        <v>0</v>
      </c>
    </row>
    <row r="28" spans="1:55" x14ac:dyDescent="0.25">
      <c r="A28" s="65" t="s">
        <v>113</v>
      </c>
      <c r="B28" s="66" t="s">
        <v>114</v>
      </c>
      <c r="C28" s="70">
        <v>3539075247208.3809</v>
      </c>
      <c r="D28" s="71">
        <v>251334091682.39001</v>
      </c>
      <c r="E28" s="21">
        <v>158212789755.69</v>
      </c>
      <c r="F28" s="21">
        <v>-67346443157.279999</v>
      </c>
      <c r="G28" s="21">
        <v>0</v>
      </c>
      <c r="H28" s="21">
        <v>13252273452.58</v>
      </c>
      <c r="I28" s="21">
        <v>0</v>
      </c>
      <c r="J28" s="21">
        <v>0</v>
      </c>
      <c r="K28" s="21">
        <v>97704407362.399994</v>
      </c>
      <c r="L28" s="21">
        <v>2309768601</v>
      </c>
      <c r="M28" s="21">
        <v>0</v>
      </c>
      <c r="N28" s="21">
        <v>1927082900</v>
      </c>
      <c r="O28" s="21">
        <v>759826480</v>
      </c>
      <c r="P28" s="21">
        <v>44514386288</v>
      </c>
      <c r="Q28" s="21">
        <v>0</v>
      </c>
      <c r="R28" s="71">
        <v>109323726046.37</v>
      </c>
      <c r="S28" s="21">
        <v>0</v>
      </c>
      <c r="T28" s="21">
        <v>109323726046.37</v>
      </c>
      <c r="U28" s="71">
        <v>3121254874259.6211</v>
      </c>
      <c r="V28" s="21">
        <v>580252359382</v>
      </c>
      <c r="W28" s="21">
        <v>503587739073.13</v>
      </c>
      <c r="X28" s="21">
        <v>1441097352142.45</v>
      </c>
      <c r="Y28" s="21">
        <v>2133734790284.53</v>
      </c>
      <c r="Z28" s="21">
        <v>259483932343.23999</v>
      </c>
      <c r="AA28" s="21">
        <v>17341271333.48</v>
      </c>
      <c r="AB28" s="21">
        <v>-1814242570299.21</v>
      </c>
      <c r="AC28" s="71">
        <v>0</v>
      </c>
      <c r="AD28" s="21">
        <v>0</v>
      </c>
      <c r="AE28" s="71">
        <v>57162555220</v>
      </c>
      <c r="AF28" s="21">
        <v>0</v>
      </c>
      <c r="AG28" s="21">
        <v>56749884220</v>
      </c>
      <c r="AH28" s="21">
        <v>198671000</v>
      </c>
      <c r="AI28" s="21">
        <v>214000000</v>
      </c>
      <c r="AJ28" s="21">
        <v>0</v>
      </c>
      <c r="AK28" s="70">
        <v>24295934175.610001</v>
      </c>
      <c r="AL28" s="71">
        <v>10901989731.18</v>
      </c>
      <c r="AM28" s="21">
        <v>5842209</v>
      </c>
      <c r="AN28" s="21">
        <v>0</v>
      </c>
      <c r="AO28" s="21">
        <v>0</v>
      </c>
      <c r="AP28" s="21">
        <v>0</v>
      </c>
      <c r="AQ28" s="21">
        <v>642000000</v>
      </c>
      <c r="AR28" s="21">
        <v>10254147522.18</v>
      </c>
      <c r="AS28" s="21">
        <v>0</v>
      </c>
      <c r="AT28" s="71">
        <v>13393944444.43</v>
      </c>
      <c r="AU28" s="21">
        <v>13393944444.43</v>
      </c>
      <c r="AV28" s="21">
        <v>0</v>
      </c>
      <c r="AW28" s="21">
        <v>0</v>
      </c>
      <c r="AX28" s="21">
        <v>0</v>
      </c>
      <c r="AY28" s="70">
        <v>3514779313032.77</v>
      </c>
      <c r="AZ28" s="71">
        <v>3514779313032.77</v>
      </c>
      <c r="BA28" s="21">
        <v>3514779313032.77</v>
      </c>
      <c r="BB28" s="21">
        <v>0</v>
      </c>
      <c r="BC28" s="21">
        <v>0</v>
      </c>
    </row>
    <row r="29" spans="1:55" x14ac:dyDescent="0.25">
      <c r="A29" s="65" t="s">
        <v>119</v>
      </c>
      <c r="B29" s="66" t="s">
        <v>120</v>
      </c>
      <c r="C29" s="70">
        <v>2661938022490.5698</v>
      </c>
      <c r="D29" s="71">
        <v>216596561134.87</v>
      </c>
      <c r="E29" s="21">
        <v>172195177661.29999</v>
      </c>
      <c r="F29" s="21">
        <v>-5335679731.1499996</v>
      </c>
      <c r="G29" s="21">
        <v>0</v>
      </c>
      <c r="H29" s="21">
        <v>11798977208.299999</v>
      </c>
      <c r="I29" s="21">
        <v>0</v>
      </c>
      <c r="J29" s="21">
        <v>0</v>
      </c>
      <c r="K29" s="21">
        <v>22076117734</v>
      </c>
      <c r="L29" s="21">
        <v>910395013.13</v>
      </c>
      <c r="M29" s="21">
        <v>0</v>
      </c>
      <c r="N29" s="21">
        <v>11776844000</v>
      </c>
      <c r="O29" s="21">
        <v>0</v>
      </c>
      <c r="P29" s="21">
        <v>0</v>
      </c>
      <c r="Q29" s="21">
        <v>3174729249.29</v>
      </c>
      <c r="R29" s="71">
        <v>85146845312</v>
      </c>
      <c r="S29" s="21">
        <v>3522788739</v>
      </c>
      <c r="T29" s="21">
        <v>81624056573</v>
      </c>
      <c r="U29" s="71">
        <v>2295541664511.4199</v>
      </c>
      <c r="V29" s="21">
        <v>825123244227</v>
      </c>
      <c r="W29" s="21">
        <v>379857751686.78003</v>
      </c>
      <c r="X29" s="21">
        <v>742136090397.87</v>
      </c>
      <c r="Y29" s="21">
        <v>1515761562332.6201</v>
      </c>
      <c r="Z29" s="21">
        <v>14256093354</v>
      </c>
      <c r="AA29" s="21">
        <v>4788972325.9499998</v>
      </c>
      <c r="AB29" s="21">
        <v>-1186382049812.8</v>
      </c>
      <c r="AC29" s="71">
        <v>0</v>
      </c>
      <c r="AD29" s="21">
        <v>0</v>
      </c>
      <c r="AE29" s="71">
        <v>64652951532.279999</v>
      </c>
      <c r="AF29" s="21">
        <v>0</v>
      </c>
      <c r="AG29" s="21">
        <v>0</v>
      </c>
      <c r="AH29" s="21">
        <v>737051408.27999997</v>
      </c>
      <c r="AI29" s="21">
        <v>63915900124</v>
      </c>
      <c r="AJ29" s="21">
        <v>0</v>
      </c>
      <c r="AK29" s="70">
        <v>387955532843.35999</v>
      </c>
      <c r="AL29" s="71">
        <v>13431673873.559999</v>
      </c>
      <c r="AM29" s="21">
        <v>0</v>
      </c>
      <c r="AN29" s="21">
        <v>0</v>
      </c>
      <c r="AO29" s="21">
        <v>0</v>
      </c>
      <c r="AP29" s="21">
        <v>0</v>
      </c>
      <c r="AQ29" s="21">
        <v>13300000</v>
      </c>
      <c r="AR29" s="21">
        <v>13208212422</v>
      </c>
      <c r="AS29" s="21">
        <v>210161451.56</v>
      </c>
      <c r="AT29" s="71">
        <v>374523858969.79999</v>
      </c>
      <c r="AU29" s="21">
        <v>370537190801</v>
      </c>
      <c r="AV29" s="21">
        <v>3986668168.8000002</v>
      </c>
      <c r="AW29" s="21">
        <v>0</v>
      </c>
      <c r="AX29" s="21">
        <v>0</v>
      </c>
      <c r="AY29" s="70">
        <v>2273982489647.21</v>
      </c>
      <c r="AZ29" s="71">
        <v>2273982489647.21</v>
      </c>
      <c r="BA29" s="21">
        <v>2273982489647.21</v>
      </c>
      <c r="BB29" s="21">
        <v>0</v>
      </c>
      <c r="BC29" s="21">
        <v>0</v>
      </c>
    </row>
    <row r="30" spans="1:55" x14ac:dyDescent="0.25">
      <c r="A30" s="65" t="s">
        <v>121</v>
      </c>
      <c r="B30" s="66" t="s">
        <v>1227</v>
      </c>
      <c r="C30" s="70">
        <v>1986682371208.8799</v>
      </c>
      <c r="D30" s="71">
        <v>193397329808.85999</v>
      </c>
      <c r="E30" s="21">
        <v>119927712703.42</v>
      </c>
      <c r="F30" s="21">
        <v>-5485925673.3800001</v>
      </c>
      <c r="G30" s="21">
        <v>0</v>
      </c>
      <c r="H30" s="21">
        <v>32746130496.630001</v>
      </c>
      <c r="I30" s="21">
        <v>0</v>
      </c>
      <c r="J30" s="21">
        <v>0</v>
      </c>
      <c r="K30" s="21">
        <v>21934666167.389999</v>
      </c>
      <c r="L30" s="21">
        <v>2614329613</v>
      </c>
      <c r="M30" s="21">
        <v>0</v>
      </c>
      <c r="N30" s="21">
        <v>0</v>
      </c>
      <c r="O30" s="21">
        <v>0</v>
      </c>
      <c r="P30" s="21">
        <v>11775822836</v>
      </c>
      <c r="Q30" s="21">
        <v>9884593665.7999992</v>
      </c>
      <c r="R30" s="71">
        <v>35716234634.93</v>
      </c>
      <c r="S30" s="21">
        <v>0</v>
      </c>
      <c r="T30" s="21">
        <v>35716234634.93</v>
      </c>
      <c r="U30" s="71">
        <v>1602838478972.2397</v>
      </c>
      <c r="V30" s="21">
        <v>500177229852.09998</v>
      </c>
      <c r="W30" s="21">
        <v>349866706448.21002</v>
      </c>
      <c r="X30" s="21">
        <v>505024185513.40002</v>
      </c>
      <c r="Y30" s="21">
        <v>1180457286782.5801</v>
      </c>
      <c r="Z30" s="21">
        <v>14552309057.049999</v>
      </c>
      <c r="AA30" s="21">
        <v>58256775010.900002</v>
      </c>
      <c r="AB30" s="21">
        <v>-1005496013692</v>
      </c>
      <c r="AC30" s="71">
        <v>0</v>
      </c>
      <c r="AD30" s="21">
        <v>0</v>
      </c>
      <c r="AE30" s="71">
        <v>154730327792.85001</v>
      </c>
      <c r="AF30" s="21">
        <v>0</v>
      </c>
      <c r="AG30" s="21">
        <v>0</v>
      </c>
      <c r="AH30" s="21">
        <v>4010115904</v>
      </c>
      <c r="AI30" s="21">
        <v>151447446819.85001</v>
      </c>
      <c r="AJ30" s="21">
        <v>-727234931</v>
      </c>
      <c r="AK30" s="70">
        <v>1111507497</v>
      </c>
      <c r="AL30" s="71">
        <v>1111507497</v>
      </c>
      <c r="AM30" s="21">
        <v>390424873</v>
      </c>
      <c r="AN30" s="21">
        <v>0</v>
      </c>
      <c r="AO30" s="21">
        <v>0</v>
      </c>
      <c r="AP30" s="21">
        <v>0</v>
      </c>
      <c r="AQ30" s="21">
        <v>176558694</v>
      </c>
      <c r="AR30" s="21">
        <v>417880469</v>
      </c>
      <c r="AS30" s="21">
        <v>126643461</v>
      </c>
      <c r="AT30" s="71">
        <v>0</v>
      </c>
      <c r="AU30" s="21">
        <v>0</v>
      </c>
      <c r="AV30" s="21">
        <v>0</v>
      </c>
      <c r="AW30" s="21">
        <v>0</v>
      </c>
      <c r="AX30" s="21">
        <v>0</v>
      </c>
      <c r="AY30" s="70">
        <v>1985570863711.8799</v>
      </c>
      <c r="AZ30" s="71">
        <v>1985570863711.8799</v>
      </c>
      <c r="BA30" s="21">
        <v>1985570863711.8799</v>
      </c>
      <c r="BB30" s="21">
        <v>0</v>
      </c>
      <c r="BC30" s="21">
        <v>0</v>
      </c>
    </row>
    <row r="31" spans="1:55" x14ac:dyDescent="0.25">
      <c r="A31" s="65" t="s">
        <v>125</v>
      </c>
      <c r="B31" s="66" t="s">
        <v>126</v>
      </c>
      <c r="C31" s="70">
        <v>34575279681182.41</v>
      </c>
      <c r="D31" s="71">
        <v>2522532282575.4497</v>
      </c>
      <c r="E31" s="21">
        <v>1146596420714.25</v>
      </c>
      <c r="F31" s="21">
        <v>-800113388154.85999</v>
      </c>
      <c r="G31" s="21">
        <v>844083333.33000004</v>
      </c>
      <c r="H31" s="21">
        <v>209381893893.45001</v>
      </c>
      <c r="I31" s="21">
        <v>0</v>
      </c>
      <c r="J31" s="21">
        <v>0</v>
      </c>
      <c r="K31" s="21">
        <v>1651322498235.02</v>
      </c>
      <c r="L31" s="21">
        <v>13356321222</v>
      </c>
      <c r="M31" s="21">
        <v>2146298574</v>
      </c>
      <c r="N31" s="21">
        <v>27410091558.939999</v>
      </c>
      <c r="O31" s="21">
        <v>0</v>
      </c>
      <c r="P31" s="21">
        <v>256046755806</v>
      </c>
      <c r="Q31" s="21">
        <v>15541307393.32</v>
      </c>
      <c r="R31" s="71">
        <v>362652058203.53003</v>
      </c>
      <c r="S31" s="21">
        <v>0</v>
      </c>
      <c r="T31" s="21">
        <v>362652058203.53003</v>
      </c>
      <c r="U31" s="71">
        <v>31032524554720.715</v>
      </c>
      <c r="V31" s="21">
        <v>27099199781878.199</v>
      </c>
      <c r="W31" s="21">
        <v>1926932533085.1799</v>
      </c>
      <c r="X31" s="21">
        <v>1768797652547.6799</v>
      </c>
      <c r="Y31" s="21">
        <v>6019848185936.3496</v>
      </c>
      <c r="Z31" s="21">
        <v>64511789179.300003</v>
      </c>
      <c r="AA31" s="21">
        <v>183405668405.67001</v>
      </c>
      <c r="AB31" s="21">
        <v>-6030171056311.6602</v>
      </c>
      <c r="AC31" s="71">
        <v>0</v>
      </c>
      <c r="AD31" s="21">
        <v>0</v>
      </c>
      <c r="AE31" s="71">
        <v>657570785682.70996</v>
      </c>
      <c r="AF31" s="21">
        <v>12205022682.15</v>
      </c>
      <c r="AG31" s="21">
        <v>338550426659.52002</v>
      </c>
      <c r="AH31" s="21">
        <v>14908952666.35</v>
      </c>
      <c r="AI31" s="21">
        <v>299283075530.46002</v>
      </c>
      <c r="AJ31" s="21">
        <v>-7376691855.7700005</v>
      </c>
      <c r="AK31" s="70">
        <v>119015428567.94</v>
      </c>
      <c r="AL31" s="71">
        <v>119015428567.94</v>
      </c>
      <c r="AM31" s="21">
        <v>122464553.98</v>
      </c>
      <c r="AN31" s="21">
        <v>0</v>
      </c>
      <c r="AO31" s="21">
        <v>0</v>
      </c>
      <c r="AP31" s="21">
        <v>0</v>
      </c>
      <c r="AQ31" s="21">
        <v>21729150513.580002</v>
      </c>
      <c r="AR31" s="21">
        <v>92593817200.380005</v>
      </c>
      <c r="AS31" s="21">
        <v>4569996300</v>
      </c>
      <c r="AT31" s="71">
        <v>0</v>
      </c>
      <c r="AU31" s="21">
        <v>0</v>
      </c>
      <c r="AV31" s="21">
        <v>0</v>
      </c>
      <c r="AW31" s="21">
        <v>0</v>
      </c>
      <c r="AX31" s="21">
        <v>0</v>
      </c>
      <c r="AY31" s="70">
        <v>34456264252614.48</v>
      </c>
      <c r="AZ31" s="71">
        <v>34456264252614.48</v>
      </c>
      <c r="BA31" s="21">
        <v>34173527266194.801</v>
      </c>
      <c r="BB31" s="21">
        <v>0</v>
      </c>
      <c r="BC31" s="21">
        <v>282736986419.67999</v>
      </c>
    </row>
    <row r="32" spans="1:55" x14ac:dyDescent="0.25">
      <c r="A32" s="65" t="s">
        <v>127</v>
      </c>
      <c r="B32" s="66" t="s">
        <v>128</v>
      </c>
      <c r="C32" s="70">
        <v>3479080212621.6006</v>
      </c>
      <c r="D32" s="71">
        <v>184112095956.75998</v>
      </c>
      <c r="E32" s="21">
        <v>110684554807.25999</v>
      </c>
      <c r="F32" s="21">
        <v>-46907523854.099998</v>
      </c>
      <c r="G32" s="21">
        <v>121510666.67</v>
      </c>
      <c r="H32" s="21">
        <v>13050704665.99</v>
      </c>
      <c r="I32" s="21">
        <v>0</v>
      </c>
      <c r="J32" s="21">
        <v>0</v>
      </c>
      <c r="K32" s="21">
        <v>40300648122.470001</v>
      </c>
      <c r="L32" s="21">
        <v>1789448901</v>
      </c>
      <c r="M32" s="21">
        <v>0</v>
      </c>
      <c r="N32" s="21">
        <v>47036134988.5</v>
      </c>
      <c r="O32" s="21">
        <v>0</v>
      </c>
      <c r="P32" s="21">
        <v>0</v>
      </c>
      <c r="Q32" s="21">
        <v>18036617658.970001</v>
      </c>
      <c r="R32" s="71">
        <v>495385334882</v>
      </c>
      <c r="S32" s="21">
        <v>7548041010</v>
      </c>
      <c r="T32" s="21">
        <v>487837293872</v>
      </c>
      <c r="U32" s="71">
        <v>2590043503942.7603</v>
      </c>
      <c r="V32" s="21">
        <v>1452902471635.75</v>
      </c>
      <c r="W32" s="21">
        <v>389199843769.21997</v>
      </c>
      <c r="X32" s="21">
        <v>529161856370.38</v>
      </c>
      <c r="Y32" s="21">
        <v>1410134154392.8</v>
      </c>
      <c r="Z32" s="21">
        <v>46297822484</v>
      </c>
      <c r="AA32" s="21">
        <v>19872095352.900002</v>
      </c>
      <c r="AB32" s="21">
        <v>-1257524740062.29</v>
      </c>
      <c r="AC32" s="71">
        <v>0</v>
      </c>
      <c r="AD32" s="21">
        <v>0</v>
      </c>
      <c r="AE32" s="71">
        <v>209539277840.08002</v>
      </c>
      <c r="AF32" s="21">
        <v>41535432118.080002</v>
      </c>
      <c r="AG32" s="21">
        <v>27444666280</v>
      </c>
      <c r="AH32" s="21">
        <v>3512378700</v>
      </c>
      <c r="AI32" s="21">
        <v>137046800742</v>
      </c>
      <c r="AJ32" s="21">
        <v>0</v>
      </c>
      <c r="AK32" s="70">
        <v>25898501011.5</v>
      </c>
      <c r="AL32" s="71">
        <v>25898501011.5</v>
      </c>
      <c r="AM32" s="21">
        <v>9757383</v>
      </c>
      <c r="AN32" s="21">
        <v>0</v>
      </c>
      <c r="AO32" s="21">
        <v>0</v>
      </c>
      <c r="AP32" s="21">
        <v>0</v>
      </c>
      <c r="AQ32" s="21">
        <v>0</v>
      </c>
      <c r="AR32" s="21">
        <v>22533241571</v>
      </c>
      <c r="AS32" s="21">
        <v>3355502057.5</v>
      </c>
      <c r="AT32" s="71">
        <v>0</v>
      </c>
      <c r="AU32" s="21">
        <v>0</v>
      </c>
      <c r="AV32" s="21">
        <v>0</v>
      </c>
      <c r="AW32" s="21">
        <v>0</v>
      </c>
      <c r="AX32" s="21">
        <v>0</v>
      </c>
      <c r="AY32" s="70">
        <v>3453181711610.1001</v>
      </c>
      <c r="AZ32" s="71">
        <v>3453181711610.1001</v>
      </c>
      <c r="BA32" s="21">
        <v>3453181711610.1001</v>
      </c>
      <c r="BB32" s="21">
        <v>0</v>
      </c>
      <c r="BC32" s="21">
        <v>0</v>
      </c>
    </row>
    <row r="33" spans="1:55" x14ac:dyDescent="0.25">
      <c r="A33" s="65" t="s">
        <v>129</v>
      </c>
      <c r="B33" s="66" t="s">
        <v>130</v>
      </c>
      <c r="C33" s="70">
        <v>1624652271437.2598</v>
      </c>
      <c r="D33" s="71">
        <v>127641768818.27</v>
      </c>
      <c r="E33" s="21">
        <v>92726813533.389999</v>
      </c>
      <c r="F33" s="21">
        <v>-7795861590.5600004</v>
      </c>
      <c r="G33" s="21">
        <v>376805400</v>
      </c>
      <c r="H33" s="21">
        <v>8990158809.2800007</v>
      </c>
      <c r="I33" s="21">
        <v>0</v>
      </c>
      <c r="J33" s="21">
        <v>0</v>
      </c>
      <c r="K33" s="21">
        <v>17054419532</v>
      </c>
      <c r="L33" s="21">
        <v>1320665000</v>
      </c>
      <c r="M33" s="21">
        <v>6345285984</v>
      </c>
      <c r="N33" s="21">
        <v>8623482150.1599998</v>
      </c>
      <c r="O33" s="21">
        <v>0</v>
      </c>
      <c r="P33" s="21">
        <v>0</v>
      </c>
      <c r="Q33" s="21">
        <v>0</v>
      </c>
      <c r="R33" s="71">
        <v>53494902881.900002</v>
      </c>
      <c r="S33" s="21">
        <v>0</v>
      </c>
      <c r="T33" s="21">
        <v>53494902881.900002</v>
      </c>
      <c r="U33" s="71">
        <v>1327458818905.77</v>
      </c>
      <c r="V33" s="21">
        <v>542565473552</v>
      </c>
      <c r="W33" s="21">
        <v>351230000788.78998</v>
      </c>
      <c r="X33" s="21">
        <v>514298824599.26001</v>
      </c>
      <c r="Y33" s="21">
        <v>562884444038</v>
      </c>
      <c r="Z33" s="21">
        <v>19062603098.82</v>
      </c>
      <c r="AA33" s="21">
        <v>5698880169</v>
      </c>
      <c r="AB33" s="21">
        <v>-668281407340.09998</v>
      </c>
      <c r="AC33" s="71">
        <v>0</v>
      </c>
      <c r="AD33" s="21">
        <v>0</v>
      </c>
      <c r="AE33" s="71">
        <v>116056780831.32001</v>
      </c>
      <c r="AF33" s="21">
        <v>13093337501.940001</v>
      </c>
      <c r="AG33" s="21">
        <v>0</v>
      </c>
      <c r="AH33" s="21">
        <v>2908175463</v>
      </c>
      <c r="AI33" s="21">
        <v>100462897866.38</v>
      </c>
      <c r="AJ33" s="21">
        <v>-407630000</v>
      </c>
      <c r="AK33" s="70">
        <v>8505762363.3999996</v>
      </c>
      <c r="AL33" s="71">
        <v>8505762363.3999996</v>
      </c>
      <c r="AM33" s="21">
        <v>33986027</v>
      </c>
      <c r="AN33" s="21">
        <v>0</v>
      </c>
      <c r="AO33" s="21">
        <v>0</v>
      </c>
      <c r="AP33" s="21">
        <v>0</v>
      </c>
      <c r="AQ33" s="21">
        <v>139515791</v>
      </c>
      <c r="AR33" s="21">
        <v>8332260545.3999996</v>
      </c>
      <c r="AS33" s="21">
        <v>0</v>
      </c>
      <c r="AT33" s="71">
        <v>0</v>
      </c>
      <c r="AU33" s="21">
        <v>0</v>
      </c>
      <c r="AV33" s="21">
        <v>0</v>
      </c>
      <c r="AW33" s="21">
        <v>0</v>
      </c>
      <c r="AX33" s="21">
        <v>0</v>
      </c>
      <c r="AY33" s="70">
        <v>1616146509073.8601</v>
      </c>
      <c r="AZ33" s="71">
        <v>1616146509073.8601</v>
      </c>
      <c r="BA33" s="21">
        <v>1616146509073.8601</v>
      </c>
      <c r="BB33" s="21">
        <v>0</v>
      </c>
      <c r="BC33" s="21">
        <v>0</v>
      </c>
    </row>
    <row r="34" spans="1:55" x14ac:dyDescent="0.25">
      <c r="A34" s="65" t="s">
        <v>131</v>
      </c>
      <c r="B34" s="66" t="s">
        <v>132</v>
      </c>
      <c r="C34" s="70">
        <v>1408692081566.1802</v>
      </c>
      <c r="D34" s="71">
        <v>87934049675.970001</v>
      </c>
      <c r="E34" s="21">
        <v>50342883800.919998</v>
      </c>
      <c r="F34" s="21">
        <v>-22361357839.630001</v>
      </c>
      <c r="G34" s="21">
        <v>0</v>
      </c>
      <c r="H34" s="21">
        <v>8234245626.9399996</v>
      </c>
      <c r="I34" s="21">
        <v>0</v>
      </c>
      <c r="J34" s="21">
        <v>0</v>
      </c>
      <c r="K34" s="21">
        <v>23868673302</v>
      </c>
      <c r="L34" s="21">
        <v>1887301188</v>
      </c>
      <c r="M34" s="21">
        <v>0</v>
      </c>
      <c r="N34" s="21">
        <v>14568628569.74</v>
      </c>
      <c r="O34" s="21">
        <v>0</v>
      </c>
      <c r="P34" s="21">
        <v>11393675028</v>
      </c>
      <c r="Q34" s="21">
        <v>0</v>
      </c>
      <c r="R34" s="71">
        <v>50837756972.650002</v>
      </c>
      <c r="S34" s="21">
        <v>0</v>
      </c>
      <c r="T34" s="21">
        <v>50837756972.650002</v>
      </c>
      <c r="U34" s="71">
        <v>1142648777767.1799</v>
      </c>
      <c r="V34" s="21">
        <v>527171065829</v>
      </c>
      <c r="W34" s="21">
        <v>273907739048.98999</v>
      </c>
      <c r="X34" s="21">
        <v>468074977292.63</v>
      </c>
      <c r="Y34" s="21">
        <v>922285985854.83997</v>
      </c>
      <c r="Z34" s="21">
        <v>54006059540.019997</v>
      </c>
      <c r="AA34" s="21">
        <v>14796294600</v>
      </c>
      <c r="AB34" s="21">
        <v>-1117593344398.3</v>
      </c>
      <c r="AC34" s="71">
        <v>0</v>
      </c>
      <c r="AD34" s="21">
        <v>0</v>
      </c>
      <c r="AE34" s="71">
        <v>127271497150.38</v>
      </c>
      <c r="AF34" s="21">
        <v>1156565135</v>
      </c>
      <c r="AG34" s="21">
        <v>0</v>
      </c>
      <c r="AH34" s="21">
        <v>3765972241</v>
      </c>
      <c r="AI34" s="21">
        <v>122348959774.38</v>
      </c>
      <c r="AJ34" s="21">
        <v>0</v>
      </c>
      <c r="AK34" s="70">
        <v>1899350739.5899999</v>
      </c>
      <c r="AL34" s="71">
        <v>1899350739.5899999</v>
      </c>
      <c r="AM34" s="21">
        <v>244322</v>
      </c>
      <c r="AN34" s="21">
        <v>0</v>
      </c>
      <c r="AO34" s="21">
        <v>0</v>
      </c>
      <c r="AP34" s="21">
        <v>0</v>
      </c>
      <c r="AQ34" s="21">
        <v>1369746521.1199999</v>
      </c>
      <c r="AR34" s="21">
        <v>529359896.47000003</v>
      </c>
      <c r="AS34" s="21">
        <v>0</v>
      </c>
      <c r="AT34" s="71">
        <v>0</v>
      </c>
      <c r="AU34" s="21">
        <v>0</v>
      </c>
      <c r="AV34" s="21">
        <v>0</v>
      </c>
      <c r="AW34" s="21">
        <v>0</v>
      </c>
      <c r="AX34" s="21">
        <v>0</v>
      </c>
      <c r="AY34" s="70">
        <v>1406792730826.6201</v>
      </c>
      <c r="AZ34" s="71">
        <v>1406792730826.6201</v>
      </c>
      <c r="BA34" s="21">
        <v>1406792730826.6201</v>
      </c>
      <c r="BB34" s="21">
        <v>0</v>
      </c>
      <c r="BC34" s="21">
        <v>0</v>
      </c>
    </row>
    <row r="35" spans="1:55" x14ac:dyDescent="0.25">
      <c r="A35" s="65" t="s">
        <v>133</v>
      </c>
      <c r="B35" s="66" t="s">
        <v>134</v>
      </c>
      <c r="C35" s="70">
        <v>1951107990212.6001</v>
      </c>
      <c r="D35" s="71">
        <v>87263643503.779999</v>
      </c>
      <c r="E35" s="21">
        <v>31682152855.07</v>
      </c>
      <c r="F35" s="21">
        <v>-16520338751.41</v>
      </c>
      <c r="G35" s="21">
        <v>659481054.48000002</v>
      </c>
      <c r="H35" s="21">
        <v>7510728217.9700003</v>
      </c>
      <c r="I35" s="21">
        <v>0</v>
      </c>
      <c r="J35" s="21">
        <v>0</v>
      </c>
      <c r="K35" s="21">
        <v>39488094651</v>
      </c>
      <c r="L35" s="21">
        <v>3381909106</v>
      </c>
      <c r="M35" s="21">
        <v>0</v>
      </c>
      <c r="N35" s="21">
        <v>12636438749</v>
      </c>
      <c r="O35" s="21">
        <v>0</v>
      </c>
      <c r="P35" s="21">
        <v>0</v>
      </c>
      <c r="Q35" s="21">
        <v>8425177621.6700001</v>
      </c>
      <c r="R35" s="71">
        <v>95628963074</v>
      </c>
      <c r="S35" s="21">
        <v>0</v>
      </c>
      <c r="T35" s="21">
        <v>95628963074</v>
      </c>
      <c r="U35" s="71">
        <v>1497088441267.2703</v>
      </c>
      <c r="V35" s="21">
        <v>360858801091.04999</v>
      </c>
      <c r="W35" s="21">
        <v>429511249376.19</v>
      </c>
      <c r="X35" s="21">
        <v>860705044101.60999</v>
      </c>
      <c r="Y35" s="21">
        <v>947370084558.45996</v>
      </c>
      <c r="Z35" s="21">
        <v>74669011223</v>
      </c>
      <c r="AA35" s="21">
        <v>6518842165.9300003</v>
      </c>
      <c r="AB35" s="21">
        <v>-1182544591248.97</v>
      </c>
      <c r="AC35" s="71">
        <v>0</v>
      </c>
      <c r="AD35" s="21">
        <v>0</v>
      </c>
      <c r="AE35" s="71">
        <v>271126942367.54999</v>
      </c>
      <c r="AF35" s="21">
        <v>41290980.5</v>
      </c>
      <c r="AG35" s="21">
        <v>5845872000</v>
      </c>
      <c r="AH35" s="21">
        <v>4457360000</v>
      </c>
      <c r="AI35" s="21">
        <v>260782419387.04999</v>
      </c>
      <c r="AJ35" s="21">
        <v>0</v>
      </c>
      <c r="AK35" s="70">
        <v>30096063093.139999</v>
      </c>
      <c r="AL35" s="71">
        <v>30096063093.139999</v>
      </c>
      <c r="AM35" s="21">
        <v>0</v>
      </c>
      <c r="AN35" s="21">
        <v>0</v>
      </c>
      <c r="AO35" s="21">
        <v>5240399986</v>
      </c>
      <c r="AP35" s="21">
        <v>0</v>
      </c>
      <c r="AQ35" s="21">
        <v>58431782</v>
      </c>
      <c r="AR35" s="21">
        <v>24797231325.139999</v>
      </c>
      <c r="AS35" s="21">
        <v>0</v>
      </c>
      <c r="AT35" s="71">
        <v>0</v>
      </c>
      <c r="AU35" s="21">
        <v>0</v>
      </c>
      <c r="AV35" s="21">
        <v>0</v>
      </c>
      <c r="AW35" s="21">
        <v>0</v>
      </c>
      <c r="AX35" s="21">
        <v>0</v>
      </c>
      <c r="AY35" s="70">
        <v>1921011927119.46</v>
      </c>
      <c r="AZ35" s="71">
        <v>1921011927119.46</v>
      </c>
      <c r="BA35" s="21">
        <v>1921011927119.46</v>
      </c>
      <c r="BB35" s="21">
        <v>0</v>
      </c>
      <c r="BC35" s="21">
        <v>0</v>
      </c>
    </row>
    <row r="36" spans="1:55" x14ac:dyDescent="0.25">
      <c r="A36" s="65" t="s">
        <v>135</v>
      </c>
      <c r="B36" s="66" t="s">
        <v>136</v>
      </c>
      <c r="C36" s="70">
        <v>1403154572365.2795</v>
      </c>
      <c r="D36" s="71">
        <v>174024602203.03998</v>
      </c>
      <c r="E36" s="21">
        <v>107944667991.81</v>
      </c>
      <c r="F36" s="21">
        <v>-25902448316</v>
      </c>
      <c r="G36" s="21">
        <v>90000000</v>
      </c>
      <c r="H36" s="21">
        <v>32616757130.23</v>
      </c>
      <c r="I36" s="21">
        <v>0</v>
      </c>
      <c r="J36" s="21">
        <v>0</v>
      </c>
      <c r="K36" s="21">
        <v>27103607934</v>
      </c>
      <c r="L36" s="21">
        <v>2524411290</v>
      </c>
      <c r="M36" s="21">
        <v>0</v>
      </c>
      <c r="N36" s="21">
        <v>629089470</v>
      </c>
      <c r="O36" s="21">
        <v>11559895449</v>
      </c>
      <c r="P36" s="21"/>
      <c r="Q36" s="21">
        <v>17458621254</v>
      </c>
      <c r="R36" s="71">
        <v>66755989826.350006</v>
      </c>
      <c r="S36" s="21">
        <v>2938716765.3699999</v>
      </c>
      <c r="T36" s="21">
        <v>63817273060.980003</v>
      </c>
      <c r="U36" s="71">
        <v>1107286643619.7104</v>
      </c>
      <c r="V36" s="21">
        <v>278286250262</v>
      </c>
      <c r="W36" s="21">
        <v>367160614084.32001</v>
      </c>
      <c r="X36" s="21">
        <v>400512718850.84003</v>
      </c>
      <c r="Y36" s="21">
        <v>965661514455.14001</v>
      </c>
      <c r="Z36" s="21">
        <v>84284251752.589996</v>
      </c>
      <c r="AA36" s="21">
        <v>61252592535.82</v>
      </c>
      <c r="AB36" s="21">
        <v>-1049871298321</v>
      </c>
      <c r="AC36" s="71">
        <v>0</v>
      </c>
      <c r="AD36" s="21">
        <v>0</v>
      </c>
      <c r="AE36" s="71">
        <v>55087336716.18</v>
      </c>
      <c r="AF36" s="21">
        <v>0</v>
      </c>
      <c r="AG36" s="21">
        <v>16801492600</v>
      </c>
      <c r="AH36" s="21">
        <v>224903034</v>
      </c>
      <c r="AI36" s="21">
        <v>38062274415.18</v>
      </c>
      <c r="AJ36" s="21">
        <v>-1333333</v>
      </c>
      <c r="AK36" s="70">
        <v>10543487796.379999</v>
      </c>
      <c r="AL36" s="71">
        <v>10543487796.379999</v>
      </c>
      <c r="AM36" s="21">
        <v>0</v>
      </c>
      <c r="AN36" s="21">
        <v>0</v>
      </c>
      <c r="AO36" s="21">
        <v>526755373</v>
      </c>
      <c r="AP36" s="21">
        <v>0</v>
      </c>
      <c r="AQ36" s="21">
        <v>1054546876.92</v>
      </c>
      <c r="AR36" s="21">
        <v>8962185546.4599991</v>
      </c>
      <c r="AS36" s="21"/>
      <c r="AT36" s="71">
        <v>0</v>
      </c>
      <c r="AU36" s="21">
        <v>0</v>
      </c>
      <c r="AV36" s="21">
        <v>0</v>
      </c>
      <c r="AW36" s="21">
        <v>0</v>
      </c>
      <c r="AX36" s="21">
        <v>0</v>
      </c>
      <c r="AY36" s="70">
        <v>1392611084568.8999</v>
      </c>
      <c r="AZ36" s="71">
        <v>1392611084568.8999</v>
      </c>
      <c r="BA36" s="21">
        <v>1392611084568.8999</v>
      </c>
      <c r="BB36" s="21"/>
      <c r="BC36" s="21"/>
    </row>
    <row r="37" spans="1:55" x14ac:dyDescent="0.25">
      <c r="A37" s="65" t="s">
        <v>139</v>
      </c>
      <c r="B37" s="66" t="s">
        <v>140</v>
      </c>
      <c r="C37" s="70">
        <v>2162068625234.9697</v>
      </c>
      <c r="D37" s="71">
        <v>29385074005.66</v>
      </c>
      <c r="E37" s="21">
        <v>2253467704.8600001</v>
      </c>
      <c r="F37" s="21">
        <v>-9783569637.2000008</v>
      </c>
      <c r="G37" s="21">
        <v>0</v>
      </c>
      <c r="H37" s="21">
        <v>10109899164</v>
      </c>
      <c r="I37" s="21">
        <v>0</v>
      </c>
      <c r="J37" s="21">
        <v>0</v>
      </c>
      <c r="K37" s="21">
        <v>12529285862</v>
      </c>
      <c r="L37" s="21">
        <v>0</v>
      </c>
      <c r="M37" s="21">
        <v>0</v>
      </c>
      <c r="N37" s="21">
        <v>0</v>
      </c>
      <c r="O37" s="21">
        <v>2881916284</v>
      </c>
      <c r="P37" s="21"/>
      <c r="Q37" s="21">
        <v>11394074628</v>
      </c>
      <c r="R37" s="71">
        <v>64601028167</v>
      </c>
      <c r="S37" s="21">
        <v>0</v>
      </c>
      <c r="T37" s="21">
        <v>64601028167</v>
      </c>
      <c r="U37" s="71">
        <v>2023707571666.4097</v>
      </c>
      <c r="V37" s="21">
        <v>232472499354.51001</v>
      </c>
      <c r="W37" s="21">
        <v>302719434025.59998</v>
      </c>
      <c r="X37" s="21">
        <v>980306119638.25</v>
      </c>
      <c r="Y37" s="21">
        <v>1235989017908.75</v>
      </c>
      <c r="Z37" s="21">
        <v>59663987109.980003</v>
      </c>
      <c r="AA37" s="21">
        <v>48101565905.169998</v>
      </c>
      <c r="AB37" s="21">
        <v>-835545052275.84998</v>
      </c>
      <c r="AC37" s="71">
        <v>0</v>
      </c>
      <c r="AD37" s="21">
        <v>0</v>
      </c>
      <c r="AE37" s="71">
        <v>44374951395.899994</v>
      </c>
      <c r="AF37" s="21">
        <v>12630793904.639999</v>
      </c>
      <c r="AG37" s="21">
        <v>0</v>
      </c>
      <c r="AH37" s="21">
        <v>27909400</v>
      </c>
      <c r="AI37" s="21">
        <v>31736702791.259998</v>
      </c>
      <c r="AJ37" s="21">
        <v>-20454700</v>
      </c>
      <c r="AK37" s="70">
        <v>99011761137.559998</v>
      </c>
      <c r="AL37" s="71">
        <v>99011761137.559998</v>
      </c>
      <c r="AM37" s="21">
        <v>3901808047</v>
      </c>
      <c r="AN37" s="21">
        <v>0</v>
      </c>
      <c r="AO37" s="21">
        <v>94598146280.559998</v>
      </c>
      <c r="AP37" s="21">
        <v>0</v>
      </c>
      <c r="AQ37" s="21">
        <v>0</v>
      </c>
      <c r="AR37" s="21">
        <v>511806810</v>
      </c>
      <c r="AS37" s="21"/>
      <c r="AT37" s="71">
        <v>0</v>
      </c>
      <c r="AU37" s="21">
        <v>0</v>
      </c>
      <c r="AV37" s="21">
        <v>0</v>
      </c>
      <c r="AW37" s="21">
        <v>0</v>
      </c>
      <c r="AX37" s="21">
        <v>0</v>
      </c>
      <c r="AY37" s="70">
        <v>2063056864097.4099</v>
      </c>
      <c r="AZ37" s="71">
        <v>2063056864097.4099</v>
      </c>
      <c r="BA37" s="21">
        <v>2063056864097.4099</v>
      </c>
      <c r="BB37" s="21"/>
      <c r="BC37" s="21"/>
    </row>
    <row r="38" spans="1:55" x14ac:dyDescent="0.25">
      <c r="A38" s="65" t="s">
        <v>141</v>
      </c>
      <c r="B38" s="66" t="s">
        <v>142</v>
      </c>
      <c r="C38" s="70">
        <v>2053683935582.1094</v>
      </c>
      <c r="D38" s="71">
        <v>186567732275.91998</v>
      </c>
      <c r="E38" s="21">
        <v>139805894579.60999</v>
      </c>
      <c r="F38" s="21">
        <v>-6916829627.6400003</v>
      </c>
      <c r="G38" s="21">
        <v>0</v>
      </c>
      <c r="H38" s="21">
        <v>19084092769.259998</v>
      </c>
      <c r="I38" s="21">
        <v>0</v>
      </c>
      <c r="J38" s="21">
        <v>0</v>
      </c>
      <c r="K38" s="21">
        <v>4773254763.5500002</v>
      </c>
      <c r="L38" s="21">
        <v>2507464781</v>
      </c>
      <c r="M38" s="21">
        <v>0</v>
      </c>
      <c r="N38" s="21">
        <v>8500107146.1400003</v>
      </c>
      <c r="O38" s="21">
        <v>1091649190</v>
      </c>
      <c r="P38" s="21">
        <v>15911711969</v>
      </c>
      <c r="Q38" s="21">
        <v>1810386705</v>
      </c>
      <c r="R38" s="71">
        <v>21744871985.27</v>
      </c>
      <c r="S38" s="21">
        <v>30875000</v>
      </c>
      <c r="T38" s="21">
        <v>21713996985.27</v>
      </c>
      <c r="U38" s="71">
        <v>1843599251338.78</v>
      </c>
      <c r="V38" s="21">
        <v>317046078429.94</v>
      </c>
      <c r="W38" s="21">
        <v>451438686644.95001</v>
      </c>
      <c r="X38" s="21">
        <v>507024355625.88</v>
      </c>
      <c r="Y38" s="21">
        <v>1348723938665.1799</v>
      </c>
      <c r="Z38" s="21">
        <v>76318430449.779999</v>
      </c>
      <c r="AA38" s="21">
        <v>9183145183</v>
      </c>
      <c r="AB38" s="21">
        <v>-866135383659.94995</v>
      </c>
      <c r="AC38" s="71">
        <v>0</v>
      </c>
      <c r="AD38" s="21">
        <v>0</v>
      </c>
      <c r="AE38" s="71">
        <v>1772079982.1400001</v>
      </c>
      <c r="AF38" s="21">
        <v>233421143</v>
      </c>
      <c r="AG38" s="21">
        <v>0</v>
      </c>
      <c r="AH38" s="21">
        <v>430693786</v>
      </c>
      <c r="AI38" s="21">
        <v>1107965053.1400001</v>
      </c>
      <c r="AJ38" s="21">
        <v>0</v>
      </c>
      <c r="AK38" s="70">
        <v>28472901791.700001</v>
      </c>
      <c r="AL38" s="71">
        <v>28472901791.700001</v>
      </c>
      <c r="AM38" s="21">
        <v>4580503</v>
      </c>
      <c r="AN38" s="21">
        <v>0</v>
      </c>
      <c r="AO38" s="21">
        <v>0</v>
      </c>
      <c r="AP38" s="21">
        <v>0</v>
      </c>
      <c r="AQ38" s="21">
        <v>0</v>
      </c>
      <c r="AR38" s="21">
        <v>14922008248</v>
      </c>
      <c r="AS38" s="21">
        <v>13546313040.700001</v>
      </c>
      <c r="AT38" s="71">
        <v>0</v>
      </c>
      <c r="AU38" s="21">
        <v>0</v>
      </c>
      <c r="AV38" s="21">
        <v>0</v>
      </c>
      <c r="AW38" s="21">
        <v>0</v>
      </c>
      <c r="AX38" s="21">
        <v>0</v>
      </c>
      <c r="AY38" s="70">
        <v>2025211033790.4199</v>
      </c>
      <c r="AZ38" s="71">
        <v>2025211033790.4199</v>
      </c>
      <c r="BA38" s="21">
        <v>2025211033790.4199</v>
      </c>
      <c r="BB38" s="21">
        <v>0</v>
      </c>
      <c r="BC38" s="21">
        <v>0</v>
      </c>
    </row>
    <row r="39" spans="1:55" x14ac:dyDescent="0.25">
      <c r="A39" s="65" t="s">
        <v>143</v>
      </c>
      <c r="B39" s="66" t="s">
        <v>144</v>
      </c>
      <c r="C39" s="70">
        <v>2332009643347.0303</v>
      </c>
      <c r="D39" s="71">
        <v>140941881457.20001</v>
      </c>
      <c r="E39" s="21">
        <v>97703128290.25</v>
      </c>
      <c r="F39" s="21">
        <v>-36183061044.5</v>
      </c>
      <c r="G39" s="21">
        <v>871451143</v>
      </c>
      <c r="H39" s="21">
        <v>17172951774.450001</v>
      </c>
      <c r="I39" s="21">
        <v>0</v>
      </c>
      <c r="J39" s="21">
        <v>0</v>
      </c>
      <c r="K39" s="21">
        <v>56721289644</v>
      </c>
      <c r="L39" s="21">
        <v>1572958650</v>
      </c>
      <c r="M39" s="21">
        <v>0</v>
      </c>
      <c r="N39" s="21">
        <v>344027000</v>
      </c>
      <c r="O39" s="21">
        <v>0</v>
      </c>
      <c r="P39" s="21"/>
      <c r="Q39" s="21">
        <v>2739136000</v>
      </c>
      <c r="R39" s="71">
        <v>29048692975</v>
      </c>
      <c r="S39" s="21">
        <v>0</v>
      </c>
      <c r="T39" s="21">
        <v>29048692975</v>
      </c>
      <c r="U39" s="71">
        <v>2097471241795.2905</v>
      </c>
      <c r="V39" s="21">
        <v>333610046399</v>
      </c>
      <c r="W39" s="21">
        <v>395743616935.59003</v>
      </c>
      <c r="X39" s="21">
        <v>637695612404.15002</v>
      </c>
      <c r="Y39" s="21">
        <v>1929053084890.8501</v>
      </c>
      <c r="Z39" s="21">
        <v>206327702246</v>
      </c>
      <c r="AA39" s="21">
        <v>10577944924.1</v>
      </c>
      <c r="AB39" s="21">
        <v>-1415536766004.3999</v>
      </c>
      <c r="AC39" s="71">
        <v>0</v>
      </c>
      <c r="AD39" s="21">
        <v>0</v>
      </c>
      <c r="AE39" s="71">
        <v>64547827119.540001</v>
      </c>
      <c r="AF39" s="21">
        <v>1962101047</v>
      </c>
      <c r="AG39" s="21">
        <v>0</v>
      </c>
      <c r="AH39" s="21">
        <v>265003500</v>
      </c>
      <c r="AI39" s="21">
        <v>62320722572.540001</v>
      </c>
      <c r="AJ39" s="21">
        <v>0</v>
      </c>
      <c r="AK39" s="70">
        <v>161374145494.29999</v>
      </c>
      <c r="AL39" s="71">
        <v>61222380339.720001</v>
      </c>
      <c r="AM39" s="21">
        <v>143209489</v>
      </c>
      <c r="AN39" s="21">
        <v>0</v>
      </c>
      <c r="AO39" s="21">
        <v>0</v>
      </c>
      <c r="AP39" s="21">
        <v>3072140035.4200001</v>
      </c>
      <c r="AQ39" s="21">
        <v>451956152</v>
      </c>
      <c r="AR39" s="21">
        <v>57555074663.300003</v>
      </c>
      <c r="AS39" s="21"/>
      <c r="AT39" s="71">
        <v>100151765154.58</v>
      </c>
      <c r="AU39" s="21">
        <v>0</v>
      </c>
      <c r="AV39" s="21">
        <v>0</v>
      </c>
      <c r="AW39" s="21">
        <v>100151765154.58</v>
      </c>
      <c r="AX39" s="21">
        <v>0</v>
      </c>
      <c r="AY39" s="70">
        <v>2170635497852.73</v>
      </c>
      <c r="AZ39" s="71">
        <v>2170635497852.73</v>
      </c>
      <c r="BA39" s="21">
        <v>2170635497852.73</v>
      </c>
      <c r="BB39" s="21"/>
      <c r="BC39" s="21"/>
    </row>
    <row r="40" spans="1:55" x14ac:dyDescent="0.25">
      <c r="A40" s="65" t="s">
        <v>147</v>
      </c>
      <c r="B40" s="66" t="s">
        <v>148</v>
      </c>
      <c r="C40" s="70">
        <v>2160190183603</v>
      </c>
      <c r="D40" s="71">
        <v>182181742425</v>
      </c>
      <c r="E40" s="21">
        <v>122886510751</v>
      </c>
      <c r="F40" s="21">
        <v>-8123707430</v>
      </c>
      <c r="G40" s="21">
        <v>0</v>
      </c>
      <c r="H40" s="21">
        <v>14385633505</v>
      </c>
      <c r="I40" s="21">
        <v>0</v>
      </c>
      <c r="J40" s="21">
        <v>0</v>
      </c>
      <c r="K40" s="21">
        <v>27472044450</v>
      </c>
      <c r="L40" s="21">
        <v>1536037239</v>
      </c>
      <c r="M40" s="21">
        <v>0</v>
      </c>
      <c r="N40" s="21">
        <v>778631100</v>
      </c>
      <c r="O40" s="21">
        <v>0</v>
      </c>
      <c r="P40" s="21">
        <v>23132217010</v>
      </c>
      <c r="Q40" s="21">
        <v>114375800</v>
      </c>
      <c r="R40" s="71">
        <v>143706783174</v>
      </c>
      <c r="S40" s="21">
        <v>0</v>
      </c>
      <c r="T40" s="21">
        <v>143706783174</v>
      </c>
      <c r="U40" s="71">
        <v>1574199568650</v>
      </c>
      <c r="V40" s="21">
        <v>207423545121</v>
      </c>
      <c r="W40" s="21">
        <v>411399258156</v>
      </c>
      <c r="X40" s="21">
        <v>498595227307</v>
      </c>
      <c r="Y40" s="21">
        <v>1484176648308</v>
      </c>
      <c r="Z40" s="21">
        <v>35508417875</v>
      </c>
      <c r="AA40" s="21">
        <v>2608868891</v>
      </c>
      <c r="AB40" s="21">
        <v>-1065512397008</v>
      </c>
      <c r="AC40" s="71">
        <v>0</v>
      </c>
      <c r="AD40" s="21">
        <v>0</v>
      </c>
      <c r="AE40" s="71">
        <v>260102089354</v>
      </c>
      <c r="AF40" s="21">
        <v>87421953583</v>
      </c>
      <c r="AG40" s="21">
        <v>0</v>
      </c>
      <c r="AH40" s="21">
        <v>3603699910</v>
      </c>
      <c r="AI40" s="21">
        <v>169977360839</v>
      </c>
      <c r="AJ40" s="21">
        <v>-900924978</v>
      </c>
      <c r="AK40" s="70">
        <v>87694275537</v>
      </c>
      <c r="AL40" s="71">
        <v>10220574918</v>
      </c>
      <c r="AM40" s="21">
        <v>23403335</v>
      </c>
      <c r="AN40" s="21">
        <v>0</v>
      </c>
      <c r="AO40" s="21">
        <v>0</v>
      </c>
      <c r="AP40" s="21">
        <v>0</v>
      </c>
      <c r="AQ40" s="21">
        <v>886170641</v>
      </c>
      <c r="AR40" s="21">
        <v>6872536709</v>
      </c>
      <c r="AS40" s="21">
        <v>2438464233</v>
      </c>
      <c r="AT40" s="71">
        <v>77473700619</v>
      </c>
      <c r="AU40" s="21">
        <v>0</v>
      </c>
      <c r="AV40" s="21">
        <v>77473700619</v>
      </c>
      <c r="AW40" s="21">
        <v>0</v>
      </c>
      <c r="AX40" s="21">
        <v>0</v>
      </c>
      <c r="AY40" s="70">
        <v>2072495908065</v>
      </c>
      <c r="AZ40" s="71">
        <v>2072495908065</v>
      </c>
      <c r="BA40" s="21">
        <v>2072495908065</v>
      </c>
      <c r="BB40" s="21">
        <v>0</v>
      </c>
      <c r="BC40" s="21">
        <v>0</v>
      </c>
    </row>
    <row r="41" spans="1:55" x14ac:dyDescent="0.25">
      <c r="A41" s="65" t="s">
        <v>153</v>
      </c>
      <c r="B41" s="66" t="s">
        <v>154</v>
      </c>
      <c r="C41" s="70">
        <v>1721599474059.6396</v>
      </c>
      <c r="D41" s="71">
        <v>224154380961.54001</v>
      </c>
      <c r="E41" s="21">
        <v>507597246.63999999</v>
      </c>
      <c r="F41" s="21">
        <v>0</v>
      </c>
      <c r="G41" s="21">
        <v>-33803449138.599998</v>
      </c>
      <c r="H41" s="21">
        <v>178059856715.32001</v>
      </c>
      <c r="I41" s="21">
        <v>13350639247.18</v>
      </c>
      <c r="J41" s="21">
        <v>0</v>
      </c>
      <c r="K41" s="21">
        <v>45538479302</v>
      </c>
      <c r="L41" s="21">
        <v>198419500</v>
      </c>
      <c r="M41" s="21">
        <v>0</v>
      </c>
      <c r="N41" s="21">
        <v>1114600200</v>
      </c>
      <c r="O41" s="21">
        <v>0</v>
      </c>
      <c r="P41" s="21"/>
      <c r="Q41" s="21">
        <v>19188237889</v>
      </c>
      <c r="R41" s="71">
        <v>10760100000</v>
      </c>
      <c r="S41" s="21">
        <v>0</v>
      </c>
      <c r="T41" s="21">
        <v>10760100000</v>
      </c>
      <c r="U41" s="71">
        <v>1457772591375.1997</v>
      </c>
      <c r="V41" s="21">
        <v>239828919751</v>
      </c>
      <c r="W41" s="21">
        <v>385217774897.95001</v>
      </c>
      <c r="X41" s="21">
        <v>752623435631.59998</v>
      </c>
      <c r="Y41" s="21">
        <v>1509163853638.8</v>
      </c>
      <c r="Z41" s="21">
        <v>122302093362.03999</v>
      </c>
      <c r="AA41" s="21">
        <v>95098623585.119995</v>
      </c>
      <c r="AB41" s="21">
        <v>-1646462109491.3101</v>
      </c>
      <c r="AC41" s="71">
        <v>0</v>
      </c>
      <c r="AD41" s="21">
        <v>0</v>
      </c>
      <c r="AE41" s="71">
        <v>28912401722.900002</v>
      </c>
      <c r="AF41" s="21">
        <v>200000000</v>
      </c>
      <c r="AG41" s="21">
        <v>0</v>
      </c>
      <c r="AH41" s="21">
        <v>197010900</v>
      </c>
      <c r="AI41" s="21">
        <v>28670793372.900002</v>
      </c>
      <c r="AJ41" s="21">
        <v>-155402550</v>
      </c>
      <c r="AK41" s="70">
        <v>15728017972</v>
      </c>
      <c r="AL41" s="71">
        <v>15728017972</v>
      </c>
      <c r="AM41" s="21">
        <v>97346857</v>
      </c>
      <c r="AN41" s="21">
        <v>0</v>
      </c>
      <c r="AO41" s="21">
        <v>0</v>
      </c>
      <c r="AP41" s="21">
        <v>0</v>
      </c>
      <c r="AQ41" s="21">
        <v>129826228</v>
      </c>
      <c r="AR41" s="21">
        <v>15500844887</v>
      </c>
      <c r="AS41" s="21"/>
      <c r="AT41" s="71">
        <v>0</v>
      </c>
      <c r="AU41" s="21">
        <v>0</v>
      </c>
      <c r="AV41" s="21">
        <v>0</v>
      </c>
      <c r="AW41" s="21">
        <v>0</v>
      </c>
      <c r="AX41" s="21">
        <v>0</v>
      </c>
      <c r="AY41" s="70">
        <v>1705871456087.6399</v>
      </c>
      <c r="AZ41" s="71">
        <v>1705871456087.6399</v>
      </c>
      <c r="BA41" s="21">
        <v>1705871456087.6399</v>
      </c>
      <c r="BB41" s="21"/>
      <c r="BC41" s="21"/>
    </row>
    <row r="42" spans="1:55" x14ac:dyDescent="0.25">
      <c r="A42" s="65" t="s">
        <v>155</v>
      </c>
      <c r="B42" s="66" t="s">
        <v>156</v>
      </c>
      <c r="C42" s="70">
        <v>2001061912045.4604</v>
      </c>
      <c r="D42" s="71">
        <v>205067866089.39999</v>
      </c>
      <c r="E42" s="21">
        <v>148627364872</v>
      </c>
      <c r="F42" s="21">
        <v>-16211458068.68</v>
      </c>
      <c r="G42" s="21">
        <v>50416667</v>
      </c>
      <c r="H42" s="21">
        <v>28023495911.419998</v>
      </c>
      <c r="I42" s="21">
        <v>0</v>
      </c>
      <c r="J42" s="21">
        <v>0</v>
      </c>
      <c r="K42" s="21">
        <v>17683438682</v>
      </c>
      <c r="L42" s="21">
        <v>1421505598</v>
      </c>
      <c r="M42" s="21">
        <v>0</v>
      </c>
      <c r="N42" s="21">
        <v>17345000</v>
      </c>
      <c r="O42" s="21">
        <v>18880703480</v>
      </c>
      <c r="P42" s="21">
        <v>0</v>
      </c>
      <c r="Q42" s="21">
        <v>6575053947.6599998</v>
      </c>
      <c r="R42" s="71">
        <v>10000000000</v>
      </c>
      <c r="S42" s="21">
        <v>0</v>
      </c>
      <c r="T42" s="21">
        <v>10000000000</v>
      </c>
      <c r="U42" s="71">
        <v>1654854588877.0601</v>
      </c>
      <c r="V42" s="21">
        <v>423525824460.67999</v>
      </c>
      <c r="W42" s="21">
        <v>471962618817.27002</v>
      </c>
      <c r="X42" s="21">
        <v>907277126125.27002</v>
      </c>
      <c r="Y42" s="21">
        <v>1437045403063.8201</v>
      </c>
      <c r="Z42" s="21">
        <v>89485626636</v>
      </c>
      <c r="AA42" s="21">
        <v>54477364899.690002</v>
      </c>
      <c r="AB42" s="21">
        <v>-1728919375125.6699</v>
      </c>
      <c r="AC42" s="71">
        <v>0</v>
      </c>
      <c r="AD42" s="21">
        <v>0</v>
      </c>
      <c r="AE42" s="71">
        <v>131139457079</v>
      </c>
      <c r="AF42" s="21">
        <v>0</v>
      </c>
      <c r="AG42" s="21">
        <v>0</v>
      </c>
      <c r="AH42" s="21">
        <v>1388784000</v>
      </c>
      <c r="AI42" s="21">
        <v>131124457079</v>
      </c>
      <c r="AJ42" s="21">
        <v>-1373784000</v>
      </c>
      <c r="AK42" s="70">
        <v>1237593816.01</v>
      </c>
      <c r="AL42" s="71">
        <v>1237593816.01</v>
      </c>
      <c r="AM42" s="21">
        <v>104942296</v>
      </c>
      <c r="AN42" s="21">
        <v>0</v>
      </c>
      <c r="AO42" s="21">
        <v>0</v>
      </c>
      <c r="AP42" s="21">
        <v>0</v>
      </c>
      <c r="AQ42" s="21">
        <v>0</v>
      </c>
      <c r="AR42" s="21">
        <v>703060857</v>
      </c>
      <c r="AS42" s="21">
        <v>429590663.00999999</v>
      </c>
      <c r="AT42" s="71">
        <v>0</v>
      </c>
      <c r="AU42" s="21">
        <v>0</v>
      </c>
      <c r="AV42" s="21">
        <v>0</v>
      </c>
      <c r="AW42" s="21">
        <v>0</v>
      </c>
      <c r="AX42" s="21">
        <v>0</v>
      </c>
      <c r="AY42" s="70">
        <v>1999824318229.46</v>
      </c>
      <c r="AZ42" s="71">
        <v>1999824318229.46</v>
      </c>
      <c r="BA42" s="21">
        <v>1999824318229.46</v>
      </c>
      <c r="BB42" s="21">
        <v>0</v>
      </c>
      <c r="BC42" s="21">
        <v>0</v>
      </c>
    </row>
    <row r="43" spans="1:55" x14ac:dyDescent="0.25">
      <c r="A43" s="65" t="s">
        <v>159</v>
      </c>
      <c r="B43" s="66" t="s">
        <v>160</v>
      </c>
      <c r="C43" s="70">
        <v>1208653986723.6299</v>
      </c>
      <c r="D43" s="71">
        <v>72540076627.630005</v>
      </c>
      <c r="E43" s="21">
        <v>55723798353.260002</v>
      </c>
      <c r="F43" s="21">
        <v>-3252142755.29</v>
      </c>
      <c r="G43" s="21">
        <v>0</v>
      </c>
      <c r="H43" s="21">
        <v>8217477279.9399996</v>
      </c>
      <c r="I43" s="21">
        <v>0</v>
      </c>
      <c r="J43" s="21">
        <v>0</v>
      </c>
      <c r="K43" s="21">
        <v>4334944338</v>
      </c>
      <c r="L43" s="21">
        <v>1052900000</v>
      </c>
      <c r="M43" s="21">
        <v>0</v>
      </c>
      <c r="N43" s="21">
        <v>0</v>
      </c>
      <c r="O43" s="21">
        <v>0</v>
      </c>
      <c r="P43" s="21">
        <v>5666850355</v>
      </c>
      <c r="Q43" s="21">
        <v>796249056.72000003</v>
      </c>
      <c r="R43" s="71">
        <v>5638160554</v>
      </c>
      <c r="S43" s="21">
        <v>0</v>
      </c>
      <c r="T43" s="21">
        <v>5638160554</v>
      </c>
      <c r="U43" s="71">
        <v>1111067480959</v>
      </c>
      <c r="V43" s="21">
        <v>72137341962</v>
      </c>
      <c r="W43" s="21">
        <v>243922272099</v>
      </c>
      <c r="X43" s="21">
        <v>454041369961</v>
      </c>
      <c r="Y43" s="21">
        <v>942306013557</v>
      </c>
      <c r="Z43" s="21">
        <v>43567626363</v>
      </c>
      <c r="AA43" s="21">
        <v>52514196648</v>
      </c>
      <c r="AB43" s="21">
        <v>-697421339631</v>
      </c>
      <c r="AC43" s="71">
        <v>0</v>
      </c>
      <c r="AD43" s="21">
        <v>0</v>
      </c>
      <c r="AE43" s="71">
        <v>19408268583</v>
      </c>
      <c r="AF43" s="21">
        <v>0</v>
      </c>
      <c r="AG43" s="21">
        <v>0</v>
      </c>
      <c r="AH43" s="21">
        <v>49800000</v>
      </c>
      <c r="AI43" s="21">
        <v>19358468583</v>
      </c>
      <c r="AJ43" s="21">
        <v>0</v>
      </c>
      <c r="AK43" s="70">
        <v>16899539528.349998</v>
      </c>
      <c r="AL43" s="71">
        <v>16899539528.349998</v>
      </c>
      <c r="AM43" s="21">
        <v>191963529.55000001</v>
      </c>
      <c r="AN43" s="21">
        <v>0</v>
      </c>
      <c r="AO43" s="21">
        <v>0</v>
      </c>
      <c r="AP43" s="21">
        <v>0</v>
      </c>
      <c r="AQ43" s="21">
        <v>0</v>
      </c>
      <c r="AR43" s="21">
        <v>6434827700</v>
      </c>
      <c r="AS43" s="21">
        <v>10272748298.799999</v>
      </c>
      <c r="AT43" s="71">
        <v>0</v>
      </c>
      <c r="AU43" s="21">
        <v>0</v>
      </c>
      <c r="AV43" s="21">
        <v>0</v>
      </c>
      <c r="AW43" s="21">
        <v>0</v>
      </c>
      <c r="AX43" s="21">
        <v>0</v>
      </c>
      <c r="AY43" s="70">
        <v>1191754447195.3</v>
      </c>
      <c r="AZ43" s="71">
        <v>1191754447195.3</v>
      </c>
      <c r="BA43" s="21">
        <v>1191754447195.3</v>
      </c>
      <c r="BB43" s="21">
        <v>0</v>
      </c>
      <c r="BC43" s="21">
        <v>0</v>
      </c>
    </row>
    <row r="44" spans="1:55" x14ac:dyDescent="0.25">
      <c r="A44" s="65" t="s">
        <v>161</v>
      </c>
      <c r="B44" s="66" t="s">
        <v>162</v>
      </c>
      <c r="C44" s="70">
        <v>1685790606804.5698</v>
      </c>
      <c r="D44" s="71">
        <v>67529805613.82</v>
      </c>
      <c r="E44" s="21">
        <v>38833116563.059998</v>
      </c>
      <c r="F44" s="21">
        <v>-2287264951.5500002</v>
      </c>
      <c r="G44" s="21">
        <v>100058611.62</v>
      </c>
      <c r="H44" s="21">
        <v>16632977744.719999</v>
      </c>
      <c r="I44" s="21">
        <v>0</v>
      </c>
      <c r="J44" s="21">
        <v>0</v>
      </c>
      <c r="K44" s="21">
        <v>6315523241.1099997</v>
      </c>
      <c r="L44" s="21">
        <v>0</v>
      </c>
      <c r="M44" s="21">
        <v>0</v>
      </c>
      <c r="N44" s="21">
        <v>1103237128.8599999</v>
      </c>
      <c r="O44" s="21">
        <v>0</v>
      </c>
      <c r="P44" s="21">
        <v>6366870210</v>
      </c>
      <c r="Q44" s="21">
        <v>465287066</v>
      </c>
      <c r="R44" s="71">
        <v>4000000000</v>
      </c>
      <c r="S44" s="21">
        <v>4000000000</v>
      </c>
      <c r="T44" s="21">
        <v>0</v>
      </c>
      <c r="U44" s="71">
        <v>1578070135947.1101</v>
      </c>
      <c r="V44" s="21">
        <v>438460107104.92999</v>
      </c>
      <c r="W44" s="21">
        <v>239208707521.89001</v>
      </c>
      <c r="X44" s="21">
        <v>511635483139.76001</v>
      </c>
      <c r="Y44" s="21">
        <v>1405837239474.48</v>
      </c>
      <c r="Z44" s="21">
        <v>30120997487</v>
      </c>
      <c r="AA44" s="21">
        <v>28518870763</v>
      </c>
      <c r="AB44" s="21">
        <v>-1075711269543.95</v>
      </c>
      <c r="AC44" s="71">
        <v>0</v>
      </c>
      <c r="AD44" s="21">
        <v>0</v>
      </c>
      <c r="AE44" s="71">
        <v>36190665243.639999</v>
      </c>
      <c r="AF44" s="21">
        <v>0</v>
      </c>
      <c r="AG44" s="21">
        <v>4843743500</v>
      </c>
      <c r="AH44" s="21">
        <v>835856400</v>
      </c>
      <c r="AI44" s="21">
        <v>30511065343.639999</v>
      </c>
      <c r="AJ44" s="21">
        <v>0</v>
      </c>
      <c r="AK44" s="70">
        <v>6344107140.3999996</v>
      </c>
      <c r="AL44" s="71">
        <v>6344107140.3999996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4065982533.4000001</v>
      </c>
      <c r="AS44" s="21">
        <v>2278124607</v>
      </c>
      <c r="AT44" s="71">
        <v>0</v>
      </c>
      <c r="AU44" s="21">
        <v>0</v>
      </c>
      <c r="AV44" s="21">
        <v>0</v>
      </c>
      <c r="AW44" s="21">
        <v>0</v>
      </c>
      <c r="AX44" s="21">
        <v>0</v>
      </c>
      <c r="AY44" s="70">
        <v>1679446499664.1699</v>
      </c>
      <c r="AZ44" s="71">
        <v>1679446499664.1699</v>
      </c>
      <c r="BA44" s="21">
        <v>1679446499664.1699</v>
      </c>
      <c r="BB44" s="21">
        <v>0</v>
      </c>
      <c r="BC44" s="21">
        <v>0</v>
      </c>
    </row>
    <row r="45" spans="1:55" x14ac:dyDescent="0.25">
      <c r="A45" s="65" t="s">
        <v>163</v>
      </c>
      <c r="B45" s="66" t="s">
        <v>1155</v>
      </c>
      <c r="C45" s="70">
        <v>11299270317188.832</v>
      </c>
      <c r="D45" s="71">
        <v>968684429985.07007</v>
      </c>
      <c r="E45" s="21">
        <v>483916119640.59003</v>
      </c>
      <c r="F45" s="21">
        <v>-53766297017.760002</v>
      </c>
      <c r="G45" s="21">
        <v>6514915181.7600002</v>
      </c>
      <c r="H45" s="21">
        <v>260837352537.48001</v>
      </c>
      <c r="I45" s="21">
        <v>0</v>
      </c>
      <c r="J45" s="21">
        <v>0</v>
      </c>
      <c r="K45" s="21">
        <v>49529883285</v>
      </c>
      <c r="L45" s="21">
        <v>6710000</v>
      </c>
      <c r="M45" s="21">
        <v>100345831651</v>
      </c>
      <c r="N45" s="21">
        <v>51453721343</v>
      </c>
      <c r="O45" s="21">
        <v>26355707064</v>
      </c>
      <c r="P45" s="21">
        <v>0</v>
      </c>
      <c r="Q45" s="21">
        <v>43490486300</v>
      </c>
      <c r="R45" s="71">
        <v>1446617937198.98</v>
      </c>
      <c r="S45" s="21">
        <v>2635539683</v>
      </c>
      <c r="T45" s="21">
        <v>1443982397515.98</v>
      </c>
      <c r="U45" s="71">
        <v>8610968664038.6396</v>
      </c>
      <c r="V45" s="21">
        <v>2065440558660.21</v>
      </c>
      <c r="W45" s="21">
        <v>2361312026362.2402</v>
      </c>
      <c r="X45" s="21">
        <v>4102903175253.4302</v>
      </c>
      <c r="Y45" s="21">
        <v>5953384348153.4404</v>
      </c>
      <c r="Z45" s="21">
        <v>348594445699.27002</v>
      </c>
      <c r="AA45" s="21">
        <v>935919583661.92004</v>
      </c>
      <c r="AB45" s="21">
        <v>-7156585473751.8701</v>
      </c>
      <c r="AC45" s="71">
        <v>0</v>
      </c>
      <c r="AD45" s="21">
        <v>0</v>
      </c>
      <c r="AE45" s="71">
        <v>272999285966.13998</v>
      </c>
      <c r="AF45" s="21">
        <v>12005681469</v>
      </c>
      <c r="AG45" s="21">
        <v>19856938752.529999</v>
      </c>
      <c r="AH45" s="21">
        <v>33444633823</v>
      </c>
      <c r="AI45" s="21">
        <v>238944960508.70999</v>
      </c>
      <c r="AJ45" s="21">
        <v>-31252928587.099998</v>
      </c>
      <c r="AK45" s="70">
        <v>407122182205.96002</v>
      </c>
      <c r="AL45" s="71">
        <v>316030633907.96002</v>
      </c>
      <c r="AM45" s="21">
        <v>291848715</v>
      </c>
      <c r="AN45" s="21">
        <v>0</v>
      </c>
      <c r="AO45" s="21">
        <v>0</v>
      </c>
      <c r="AP45" s="21">
        <v>0</v>
      </c>
      <c r="AQ45" s="21">
        <v>948500000</v>
      </c>
      <c r="AR45" s="21">
        <v>123789938982.96001</v>
      </c>
      <c r="AS45" s="21">
        <v>191000346210</v>
      </c>
      <c r="AT45" s="71">
        <v>91091548298</v>
      </c>
      <c r="AU45" s="21">
        <v>91091548298</v>
      </c>
      <c r="AV45" s="21">
        <v>0</v>
      </c>
      <c r="AW45" s="21">
        <v>0</v>
      </c>
      <c r="AX45" s="21">
        <v>0</v>
      </c>
      <c r="AY45" s="70">
        <v>10892148134982.9</v>
      </c>
      <c r="AZ45" s="71">
        <v>10892148134982.9</v>
      </c>
      <c r="BA45" s="21">
        <v>10892148134982.9</v>
      </c>
      <c r="BB45" s="21">
        <v>0</v>
      </c>
      <c r="BC45" s="21">
        <v>0</v>
      </c>
    </row>
    <row r="46" spans="1:55" x14ac:dyDescent="0.25">
      <c r="A46" s="65" t="s">
        <v>164</v>
      </c>
      <c r="B46" s="66" t="s">
        <v>165</v>
      </c>
      <c r="C46" s="70">
        <v>1767966763468.4597</v>
      </c>
      <c r="D46" s="71">
        <v>58285854424.470001</v>
      </c>
      <c r="E46" s="21">
        <v>21773189088.700001</v>
      </c>
      <c r="F46" s="21">
        <v>-4337354838.5200005</v>
      </c>
      <c r="G46" s="21">
        <v>0</v>
      </c>
      <c r="H46" s="21">
        <v>14976038828.530001</v>
      </c>
      <c r="I46" s="21">
        <v>0</v>
      </c>
      <c r="J46" s="21">
        <v>0</v>
      </c>
      <c r="K46" s="21">
        <v>9479323034</v>
      </c>
      <c r="L46" s="21">
        <v>8613000</v>
      </c>
      <c r="M46" s="21">
        <v>61244857</v>
      </c>
      <c r="N46" s="21">
        <v>3899610211.7600002</v>
      </c>
      <c r="O46" s="21">
        <v>0</v>
      </c>
      <c r="P46" s="21">
        <v>12425190243</v>
      </c>
      <c r="Q46" s="21">
        <v>0</v>
      </c>
      <c r="R46" s="71">
        <v>55190859370.769997</v>
      </c>
      <c r="S46" s="21">
        <v>461937888</v>
      </c>
      <c r="T46" s="21">
        <v>54728921482.769997</v>
      </c>
      <c r="U46" s="71">
        <v>1638392364108.5305</v>
      </c>
      <c r="V46" s="21">
        <v>116523701510</v>
      </c>
      <c r="W46" s="21">
        <v>487330188401.94</v>
      </c>
      <c r="X46" s="21">
        <v>846413997415.18005</v>
      </c>
      <c r="Y46" s="21">
        <v>1683658003965.8201</v>
      </c>
      <c r="Z46" s="21">
        <v>107547339054.41</v>
      </c>
      <c r="AA46" s="21">
        <v>9620853956</v>
      </c>
      <c r="AB46" s="21">
        <v>-1612701720194.8201</v>
      </c>
      <c r="AC46" s="71">
        <v>0</v>
      </c>
      <c r="AD46" s="21">
        <v>0</v>
      </c>
      <c r="AE46" s="71">
        <v>16097685564.689999</v>
      </c>
      <c r="AF46" s="21">
        <v>2786537850.29</v>
      </c>
      <c r="AG46" s="21">
        <v>0</v>
      </c>
      <c r="AH46" s="21">
        <v>2541267095</v>
      </c>
      <c r="AI46" s="21">
        <v>10769880619.4</v>
      </c>
      <c r="AJ46" s="21">
        <v>0</v>
      </c>
      <c r="AK46" s="70">
        <v>12691342595.450001</v>
      </c>
      <c r="AL46" s="71">
        <v>12691342595.450001</v>
      </c>
      <c r="AM46" s="21">
        <v>2505000</v>
      </c>
      <c r="AN46" s="21">
        <v>0</v>
      </c>
      <c r="AO46" s="21">
        <v>0</v>
      </c>
      <c r="AP46" s="21">
        <v>0</v>
      </c>
      <c r="AQ46" s="21">
        <v>50290739.579999998</v>
      </c>
      <c r="AR46" s="21">
        <v>7632407095.8699999</v>
      </c>
      <c r="AS46" s="21">
        <v>5006139760</v>
      </c>
      <c r="AT46" s="71">
        <v>0</v>
      </c>
      <c r="AU46" s="21">
        <v>0</v>
      </c>
      <c r="AV46" s="21">
        <v>0</v>
      </c>
      <c r="AW46" s="21">
        <v>0</v>
      </c>
      <c r="AX46" s="21">
        <v>0</v>
      </c>
      <c r="AY46" s="70">
        <v>1755275420873.01</v>
      </c>
      <c r="AZ46" s="71">
        <v>1755275420873.01</v>
      </c>
      <c r="BA46" s="21">
        <v>1755275420873.01</v>
      </c>
      <c r="BB46" s="21">
        <v>0</v>
      </c>
      <c r="BC46" s="21">
        <v>0</v>
      </c>
    </row>
    <row r="47" spans="1:55" x14ac:dyDescent="0.25">
      <c r="A47" s="65" t="s">
        <v>166</v>
      </c>
      <c r="B47" s="66" t="s">
        <v>167</v>
      </c>
      <c r="C47" s="70">
        <v>2071901856138.2798</v>
      </c>
      <c r="D47" s="71">
        <v>207567746641.17001</v>
      </c>
      <c r="E47" s="21">
        <v>120333547802.08</v>
      </c>
      <c r="F47" s="21">
        <v>-17794432175.279999</v>
      </c>
      <c r="G47" s="21">
        <v>378462419.19</v>
      </c>
      <c r="H47" s="21">
        <v>55847251150.949997</v>
      </c>
      <c r="I47" s="21"/>
      <c r="J47" s="21"/>
      <c r="K47" s="21">
        <v>26402843591</v>
      </c>
      <c r="L47" s="21">
        <v>1869860614</v>
      </c>
      <c r="M47" s="21"/>
      <c r="N47" s="21">
        <v>5629065616.2299995</v>
      </c>
      <c r="O47" s="21"/>
      <c r="P47" s="21">
        <v>14901147623</v>
      </c>
      <c r="Q47" s="21"/>
      <c r="R47" s="71">
        <v>80070055563.619995</v>
      </c>
      <c r="S47" s="21">
        <v>479731395.39999998</v>
      </c>
      <c r="T47" s="21">
        <v>79590324168.220001</v>
      </c>
      <c r="U47" s="71">
        <v>1683093188092.0698</v>
      </c>
      <c r="V47" s="21">
        <v>313635621867.90997</v>
      </c>
      <c r="W47" s="21">
        <v>351436724836.37</v>
      </c>
      <c r="X47" s="21">
        <v>992127457784.53003</v>
      </c>
      <c r="Y47" s="21">
        <v>2201544826848.2202</v>
      </c>
      <c r="Z47" s="21">
        <v>57327295671.32</v>
      </c>
      <c r="AA47" s="21">
        <v>4304169790.8800001</v>
      </c>
      <c r="AB47" s="21">
        <v>-2237282908707.1602</v>
      </c>
      <c r="AC47" s="71"/>
      <c r="AD47" s="21"/>
      <c r="AE47" s="71">
        <v>101170865841.42</v>
      </c>
      <c r="AF47" s="21"/>
      <c r="AG47" s="21">
        <v>6500837500</v>
      </c>
      <c r="AH47" s="21">
        <v>6341048071.8199997</v>
      </c>
      <c r="AI47" s="21">
        <v>93035806138.369995</v>
      </c>
      <c r="AJ47" s="21">
        <v>-4706825868.7700005</v>
      </c>
      <c r="AK47" s="70">
        <v>15219051659.74</v>
      </c>
      <c r="AL47" s="71">
        <v>15219051659.74</v>
      </c>
      <c r="AM47" s="21"/>
      <c r="AN47" s="21"/>
      <c r="AO47" s="21"/>
      <c r="AP47" s="21"/>
      <c r="AQ47" s="21">
        <v>446509313.74000001</v>
      </c>
      <c r="AR47" s="21">
        <v>14469090179</v>
      </c>
      <c r="AS47" s="21">
        <v>303452167</v>
      </c>
      <c r="AT47" s="71"/>
      <c r="AU47" s="21"/>
      <c r="AV47" s="21"/>
      <c r="AW47" s="21"/>
      <c r="AX47" s="21"/>
      <c r="AY47" s="70">
        <v>2056682804478.53</v>
      </c>
      <c r="AZ47" s="71">
        <v>2056682804478.53</v>
      </c>
      <c r="BA47" s="21">
        <v>2056682804478.53</v>
      </c>
      <c r="BB47" s="21"/>
      <c r="BC47" s="21"/>
    </row>
    <row r="48" spans="1:55" x14ac:dyDescent="0.25">
      <c r="A48" s="65" t="s">
        <v>168</v>
      </c>
      <c r="B48" s="66" t="s">
        <v>169</v>
      </c>
      <c r="C48" s="70">
        <v>1991726393838.3396</v>
      </c>
      <c r="D48" s="71">
        <v>56080707818.399994</v>
      </c>
      <c r="E48" s="21">
        <v>42301599749.089996</v>
      </c>
      <c r="F48" s="21">
        <v>-3786275821.25</v>
      </c>
      <c r="G48" s="21">
        <v>57782258.07</v>
      </c>
      <c r="H48" s="21">
        <v>12297581712.129999</v>
      </c>
      <c r="I48" s="21">
        <v>0</v>
      </c>
      <c r="J48" s="21">
        <v>0</v>
      </c>
      <c r="K48" s="21">
        <v>4811963070</v>
      </c>
      <c r="L48" s="21">
        <v>7221338</v>
      </c>
      <c r="M48" s="21">
        <v>0</v>
      </c>
      <c r="N48" s="21">
        <v>0</v>
      </c>
      <c r="O48" s="21">
        <v>0</v>
      </c>
      <c r="P48" s="21">
        <v>0</v>
      </c>
      <c r="Q48" s="21">
        <v>390835512.36000001</v>
      </c>
      <c r="R48" s="71">
        <v>96020184798.550003</v>
      </c>
      <c r="S48" s="21">
        <v>0</v>
      </c>
      <c r="T48" s="21">
        <v>96020184798.550003</v>
      </c>
      <c r="U48" s="71">
        <v>1611825011155.3398</v>
      </c>
      <c r="V48" s="21">
        <v>81645374920</v>
      </c>
      <c r="W48" s="21">
        <v>373213406608.29999</v>
      </c>
      <c r="X48" s="21">
        <v>665360403072.93994</v>
      </c>
      <c r="Y48" s="21">
        <v>1339750739736.03</v>
      </c>
      <c r="Z48" s="21">
        <v>20580681404</v>
      </c>
      <c r="AA48" s="21">
        <v>52955574094</v>
      </c>
      <c r="AB48" s="21">
        <v>-921681168679.93005</v>
      </c>
      <c r="AC48" s="71">
        <v>0</v>
      </c>
      <c r="AD48" s="21">
        <v>0</v>
      </c>
      <c r="AE48" s="71">
        <v>227800490066.05002</v>
      </c>
      <c r="AF48" s="21">
        <v>1338253318</v>
      </c>
      <c r="AG48" s="21">
        <v>0</v>
      </c>
      <c r="AH48" s="21">
        <v>10019125626.82</v>
      </c>
      <c r="AI48" s="21">
        <v>224079804997.31</v>
      </c>
      <c r="AJ48" s="21">
        <v>-7636693876.0799999</v>
      </c>
      <c r="AK48" s="70">
        <v>5302517096</v>
      </c>
      <c r="AL48" s="71">
        <v>5302517096</v>
      </c>
      <c r="AM48" s="21">
        <v>287599926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5014917170</v>
      </c>
      <c r="AT48" s="71">
        <v>0</v>
      </c>
      <c r="AU48" s="21">
        <v>0</v>
      </c>
      <c r="AV48" s="21">
        <v>0</v>
      </c>
      <c r="AW48" s="21">
        <v>0</v>
      </c>
      <c r="AX48" s="21">
        <v>0</v>
      </c>
      <c r="AY48" s="70">
        <v>1986423876742.3799</v>
      </c>
      <c r="AZ48" s="71">
        <v>1986423876742.3799</v>
      </c>
      <c r="BA48" s="21">
        <v>1986423876742.3799</v>
      </c>
      <c r="BB48" s="21">
        <v>0</v>
      </c>
      <c r="BC48" s="21">
        <v>0</v>
      </c>
    </row>
    <row r="49" spans="1:55" x14ac:dyDescent="0.25">
      <c r="A49" s="65" t="s">
        <v>170</v>
      </c>
      <c r="B49" s="66" t="s">
        <v>171</v>
      </c>
      <c r="C49" s="70">
        <v>1336279566763.6597</v>
      </c>
      <c r="D49" s="71">
        <v>86641386792.169998</v>
      </c>
      <c r="E49" s="21">
        <v>46346890233.43</v>
      </c>
      <c r="F49" s="21">
        <v>-30233396012.549999</v>
      </c>
      <c r="G49" s="21">
        <v>0</v>
      </c>
      <c r="H49" s="21">
        <v>14701697321.290001</v>
      </c>
      <c r="I49" s="21">
        <v>0</v>
      </c>
      <c r="J49" s="21">
        <v>0</v>
      </c>
      <c r="K49" s="21">
        <v>40886755856</v>
      </c>
      <c r="L49" s="21">
        <v>955352650</v>
      </c>
      <c r="M49" s="21">
        <v>0</v>
      </c>
      <c r="N49" s="21">
        <v>50091518</v>
      </c>
      <c r="O49" s="21">
        <v>0</v>
      </c>
      <c r="P49" s="21">
        <v>13924160921</v>
      </c>
      <c r="Q49" s="21">
        <v>9834305</v>
      </c>
      <c r="R49" s="71">
        <v>95476720979.740005</v>
      </c>
      <c r="S49" s="21">
        <v>0</v>
      </c>
      <c r="T49" s="21">
        <v>95476720979.740005</v>
      </c>
      <c r="U49" s="71">
        <v>1131917168509.4604</v>
      </c>
      <c r="V49" s="21">
        <v>211384066749</v>
      </c>
      <c r="W49" s="21">
        <v>432763508496.53998</v>
      </c>
      <c r="X49" s="21">
        <v>988204631259.22998</v>
      </c>
      <c r="Y49" s="21">
        <v>2445603605757.2402</v>
      </c>
      <c r="Z49" s="21">
        <v>82218325544.350006</v>
      </c>
      <c r="AA49" s="21">
        <v>99865010064</v>
      </c>
      <c r="AB49" s="21">
        <v>-3128121979360.8999</v>
      </c>
      <c r="AC49" s="71">
        <v>0</v>
      </c>
      <c r="AD49" s="21">
        <v>0</v>
      </c>
      <c r="AE49" s="71">
        <v>22244290482.290001</v>
      </c>
      <c r="AF49" s="21">
        <v>141596387</v>
      </c>
      <c r="AG49" s="21">
        <v>0</v>
      </c>
      <c r="AH49" s="21">
        <v>4476398727</v>
      </c>
      <c r="AI49" s="21">
        <v>21398670295.290001</v>
      </c>
      <c r="AJ49" s="21">
        <v>-3772374927</v>
      </c>
      <c r="AK49" s="70">
        <v>14377125271.67</v>
      </c>
      <c r="AL49" s="71">
        <v>14335300864.67</v>
      </c>
      <c r="AM49" s="21">
        <v>20000</v>
      </c>
      <c r="AN49" s="21">
        <v>0</v>
      </c>
      <c r="AO49" s="21">
        <v>0</v>
      </c>
      <c r="AP49" s="21">
        <v>0</v>
      </c>
      <c r="AQ49" s="21">
        <v>1539966666.6700001</v>
      </c>
      <c r="AR49" s="21">
        <v>12795314198</v>
      </c>
      <c r="AS49" s="21">
        <v>0</v>
      </c>
      <c r="AT49" s="71">
        <v>41824407</v>
      </c>
      <c r="AU49" s="21">
        <v>0</v>
      </c>
      <c r="AV49" s="21">
        <v>0</v>
      </c>
      <c r="AW49" s="21">
        <v>41824407</v>
      </c>
      <c r="AX49" s="21">
        <v>0</v>
      </c>
      <c r="AY49" s="70">
        <v>1321902441491.99</v>
      </c>
      <c r="AZ49" s="71">
        <v>1321902441491.99</v>
      </c>
      <c r="BA49" s="21">
        <v>1321902441491.99</v>
      </c>
      <c r="BB49" s="21">
        <v>0</v>
      </c>
      <c r="BC49" s="21">
        <v>0</v>
      </c>
    </row>
    <row r="50" spans="1:55" x14ac:dyDescent="0.25">
      <c r="A50" s="65" t="s">
        <v>172</v>
      </c>
      <c r="B50" s="66" t="s">
        <v>173</v>
      </c>
      <c r="C50" s="70">
        <v>1932917225569.02</v>
      </c>
      <c r="D50" s="71">
        <v>145565633496.17001</v>
      </c>
      <c r="E50" s="21">
        <v>115157829110.42</v>
      </c>
      <c r="F50" s="21">
        <v>-5841566275.6700001</v>
      </c>
      <c r="G50" s="21">
        <v>0</v>
      </c>
      <c r="H50" s="21">
        <v>17700413561.040001</v>
      </c>
      <c r="I50" s="21">
        <v>0</v>
      </c>
      <c r="J50" s="21">
        <v>0</v>
      </c>
      <c r="K50" s="21">
        <v>4198039364.0700002</v>
      </c>
      <c r="L50" s="21">
        <v>41164571</v>
      </c>
      <c r="M50" s="21">
        <v>0</v>
      </c>
      <c r="N50" s="21">
        <v>0</v>
      </c>
      <c r="O50" s="21">
        <v>0</v>
      </c>
      <c r="P50" s="21">
        <v>10384321520</v>
      </c>
      <c r="Q50" s="21">
        <v>3925431645.3099999</v>
      </c>
      <c r="R50" s="71">
        <v>98011181545.880005</v>
      </c>
      <c r="S50" s="21">
        <v>0</v>
      </c>
      <c r="T50" s="21">
        <v>98011181545.880005</v>
      </c>
      <c r="U50" s="71">
        <v>1667606623396.0698</v>
      </c>
      <c r="V50" s="21">
        <v>198509996689.67001</v>
      </c>
      <c r="W50" s="21">
        <v>434146074592.97998</v>
      </c>
      <c r="X50" s="21">
        <v>637073024665</v>
      </c>
      <c r="Y50" s="21">
        <v>1726616896965</v>
      </c>
      <c r="Z50" s="21">
        <v>59481960361</v>
      </c>
      <c r="AA50" s="21">
        <v>66055339967</v>
      </c>
      <c r="AB50" s="21">
        <v>-1454276669844.5801</v>
      </c>
      <c r="AC50" s="71">
        <v>0</v>
      </c>
      <c r="AD50" s="21">
        <v>0</v>
      </c>
      <c r="AE50" s="71">
        <v>21733787130.900002</v>
      </c>
      <c r="AF50" s="21">
        <v>3514230.9</v>
      </c>
      <c r="AG50" s="21">
        <v>1495752473</v>
      </c>
      <c r="AH50" s="21">
        <v>1382564500</v>
      </c>
      <c r="AI50" s="21">
        <v>20164470427</v>
      </c>
      <c r="AJ50" s="21">
        <v>-1312514500</v>
      </c>
      <c r="AK50" s="70">
        <v>17225784345</v>
      </c>
      <c r="AL50" s="71">
        <v>17225784345</v>
      </c>
      <c r="AM50" s="21">
        <v>993182</v>
      </c>
      <c r="AN50" s="21">
        <v>0</v>
      </c>
      <c r="AO50" s="21">
        <v>0</v>
      </c>
      <c r="AP50" s="21">
        <v>0</v>
      </c>
      <c r="AQ50" s="21">
        <v>162332505</v>
      </c>
      <c r="AR50" s="21">
        <v>16831293208</v>
      </c>
      <c r="AS50" s="21">
        <v>231165450</v>
      </c>
      <c r="AT50" s="71">
        <v>0</v>
      </c>
      <c r="AU50" s="21">
        <v>0</v>
      </c>
      <c r="AV50" s="21">
        <v>0</v>
      </c>
      <c r="AW50" s="21">
        <v>0</v>
      </c>
      <c r="AX50" s="21">
        <v>0</v>
      </c>
      <c r="AY50" s="70">
        <v>1915691441224.02</v>
      </c>
      <c r="AZ50" s="71">
        <v>1915691441224.02</v>
      </c>
      <c r="BA50" s="21">
        <v>1915691441224.02</v>
      </c>
      <c r="BB50" s="21">
        <v>0</v>
      </c>
      <c r="BC50" s="21">
        <v>0</v>
      </c>
    </row>
    <row r="51" spans="1:55" x14ac:dyDescent="0.25">
      <c r="A51" s="65" t="s">
        <v>174</v>
      </c>
      <c r="B51" s="66" t="s">
        <v>175</v>
      </c>
      <c r="C51" s="70">
        <v>2646073285175.5107</v>
      </c>
      <c r="D51" s="71">
        <v>153761322339.56</v>
      </c>
      <c r="E51" s="21">
        <v>107754216228.06</v>
      </c>
      <c r="F51" s="21">
        <v>-6120463060.9200001</v>
      </c>
      <c r="G51" s="21">
        <v>0</v>
      </c>
      <c r="H51" s="21">
        <v>34882037726.419998</v>
      </c>
      <c r="I51" s="21">
        <v>0</v>
      </c>
      <c r="J51" s="21">
        <v>0</v>
      </c>
      <c r="K51" s="21">
        <v>8851658058</v>
      </c>
      <c r="L51" s="21">
        <v>500280000</v>
      </c>
      <c r="M51" s="21">
        <v>0</v>
      </c>
      <c r="N51" s="21">
        <v>7819709820</v>
      </c>
      <c r="O51" s="21">
        <v>0</v>
      </c>
      <c r="P51" s="21">
        <v>0</v>
      </c>
      <c r="Q51" s="21">
        <v>73883568</v>
      </c>
      <c r="R51" s="71">
        <v>116065180919.42</v>
      </c>
      <c r="S51" s="21">
        <v>0</v>
      </c>
      <c r="T51" s="21">
        <v>116065180919.42</v>
      </c>
      <c r="U51" s="71">
        <v>2373853772756.4004</v>
      </c>
      <c r="V51" s="21">
        <v>217176202220.51999</v>
      </c>
      <c r="W51" s="21">
        <v>482518257352.81</v>
      </c>
      <c r="X51" s="21">
        <v>1095007808383.7</v>
      </c>
      <c r="Y51" s="21">
        <v>2094711245507.5601</v>
      </c>
      <c r="Z51" s="21">
        <v>103907587211.47</v>
      </c>
      <c r="AA51" s="21">
        <v>95179112477.539993</v>
      </c>
      <c r="AB51" s="21">
        <v>-1714646440397.2</v>
      </c>
      <c r="AC51" s="71">
        <v>0</v>
      </c>
      <c r="AD51" s="21">
        <v>0</v>
      </c>
      <c r="AE51" s="71">
        <v>2393009160.1300001</v>
      </c>
      <c r="AF51" s="21">
        <v>93000000</v>
      </c>
      <c r="AG51" s="21">
        <v>126000000</v>
      </c>
      <c r="AH51" s="21">
        <v>4005358968.3400002</v>
      </c>
      <c r="AI51" s="21">
        <v>1801415944.54</v>
      </c>
      <c r="AJ51" s="21">
        <v>-3632765752.75</v>
      </c>
      <c r="AK51" s="70">
        <v>51843324514.689995</v>
      </c>
      <c r="AL51" s="71">
        <v>51843324514.689995</v>
      </c>
      <c r="AM51" s="21">
        <v>5560410</v>
      </c>
      <c r="AN51" s="21">
        <v>0</v>
      </c>
      <c r="AO51" s="21">
        <v>0</v>
      </c>
      <c r="AP51" s="21">
        <v>0</v>
      </c>
      <c r="AQ51" s="21">
        <v>123494569.63</v>
      </c>
      <c r="AR51" s="21">
        <v>51676209950.059998</v>
      </c>
      <c r="AS51" s="21">
        <v>38059585</v>
      </c>
      <c r="AT51" s="71">
        <v>0</v>
      </c>
      <c r="AU51" s="21">
        <v>0</v>
      </c>
      <c r="AV51" s="21">
        <v>0</v>
      </c>
      <c r="AW51" s="21">
        <v>0</v>
      </c>
      <c r="AX51" s="21">
        <v>0</v>
      </c>
      <c r="AY51" s="70">
        <v>2594229960660.8101</v>
      </c>
      <c r="AZ51" s="71">
        <v>2594229960660.8101</v>
      </c>
      <c r="BA51" s="21">
        <v>2594229960660.8101</v>
      </c>
      <c r="BB51" s="21">
        <v>0</v>
      </c>
      <c r="BC51" s="21">
        <v>0</v>
      </c>
    </row>
    <row r="52" spans="1:55" x14ac:dyDescent="0.25">
      <c r="A52" s="65" t="s">
        <v>176</v>
      </c>
      <c r="B52" s="66" t="s">
        <v>177</v>
      </c>
      <c r="C52" s="70">
        <v>1931274145512.8596</v>
      </c>
      <c r="D52" s="71">
        <v>194127276893.63998</v>
      </c>
      <c r="E52" s="21">
        <v>164717869571.04001</v>
      </c>
      <c r="F52" s="21">
        <v>-1395909638.1600001</v>
      </c>
      <c r="G52" s="21">
        <v>381709931.70999998</v>
      </c>
      <c r="H52" s="21">
        <v>16573214324.049999</v>
      </c>
      <c r="I52" s="21">
        <v>0</v>
      </c>
      <c r="J52" s="21">
        <v>0</v>
      </c>
      <c r="K52" s="21">
        <v>2997229926</v>
      </c>
      <c r="L52" s="21">
        <v>86473000</v>
      </c>
      <c r="M52" s="21">
        <v>400000000</v>
      </c>
      <c r="N52" s="21">
        <v>928192441</v>
      </c>
      <c r="O52" s="21">
        <v>0</v>
      </c>
      <c r="P52" s="21">
        <v>9438497338</v>
      </c>
      <c r="Q52" s="21">
        <v>0</v>
      </c>
      <c r="R52" s="71">
        <v>144401943632.76001</v>
      </c>
      <c r="S52" s="21">
        <v>3422777845.8899999</v>
      </c>
      <c r="T52" s="21">
        <v>140979165786.87</v>
      </c>
      <c r="U52" s="71">
        <v>1561904333134.2598</v>
      </c>
      <c r="V52" s="21">
        <v>147320671121</v>
      </c>
      <c r="W52" s="21">
        <v>466603136981.28998</v>
      </c>
      <c r="X52" s="21">
        <v>872621178957.69995</v>
      </c>
      <c r="Y52" s="21">
        <v>1445189470399.3899</v>
      </c>
      <c r="Z52" s="21">
        <v>33582571223.25</v>
      </c>
      <c r="AA52" s="21">
        <v>29564612449.709999</v>
      </c>
      <c r="AB52" s="21">
        <v>-1432977307998.0801</v>
      </c>
      <c r="AC52" s="71">
        <v>0</v>
      </c>
      <c r="AD52" s="21">
        <v>0</v>
      </c>
      <c r="AE52" s="71">
        <v>30840591852.200001</v>
      </c>
      <c r="AF52" s="21">
        <v>24310000</v>
      </c>
      <c r="AG52" s="21">
        <v>0</v>
      </c>
      <c r="AH52" s="21">
        <v>3074985264</v>
      </c>
      <c r="AI52" s="21">
        <v>30006162927</v>
      </c>
      <c r="AJ52" s="21">
        <v>-2264866338.8000002</v>
      </c>
      <c r="AK52" s="70">
        <v>9307888552.6700001</v>
      </c>
      <c r="AL52" s="71">
        <v>9307888552.6700001</v>
      </c>
      <c r="AM52" s="21">
        <v>106747057</v>
      </c>
      <c r="AN52" s="21">
        <v>0</v>
      </c>
      <c r="AO52" s="21">
        <v>0</v>
      </c>
      <c r="AP52" s="21">
        <v>0</v>
      </c>
      <c r="AQ52" s="21">
        <v>36041666.670000002</v>
      </c>
      <c r="AR52" s="21">
        <v>9165099829</v>
      </c>
      <c r="AS52" s="21">
        <v>0</v>
      </c>
      <c r="AT52" s="71">
        <v>0</v>
      </c>
      <c r="AU52" s="21">
        <v>0</v>
      </c>
      <c r="AV52" s="21">
        <v>0</v>
      </c>
      <c r="AW52" s="21">
        <v>0</v>
      </c>
      <c r="AX52" s="21">
        <v>0</v>
      </c>
      <c r="AY52" s="70">
        <v>1921966256960.1899</v>
      </c>
      <c r="AZ52" s="71">
        <v>1921966256960.1899</v>
      </c>
      <c r="BA52" s="21">
        <v>1921966256960.1899</v>
      </c>
      <c r="BB52" s="21">
        <v>0</v>
      </c>
      <c r="BC52" s="21">
        <v>0</v>
      </c>
    </row>
    <row r="53" spans="1:55" x14ac:dyDescent="0.25">
      <c r="A53" s="65" t="s">
        <v>178</v>
      </c>
      <c r="B53" s="66" t="s">
        <v>179</v>
      </c>
      <c r="C53" s="70">
        <v>1768083829985.27</v>
      </c>
      <c r="D53" s="71">
        <v>179256897249.19</v>
      </c>
      <c r="E53" s="21">
        <v>101348419372.32001</v>
      </c>
      <c r="F53" s="21">
        <v>-19735485561.09</v>
      </c>
      <c r="G53" s="21">
        <v>56507484.520000003</v>
      </c>
      <c r="H53" s="21">
        <v>51632097283.110001</v>
      </c>
      <c r="I53" s="21">
        <v>0</v>
      </c>
      <c r="J53" s="21">
        <v>0</v>
      </c>
      <c r="K53" s="21">
        <v>24000359033</v>
      </c>
      <c r="L53" s="21">
        <v>157333800</v>
      </c>
      <c r="M53" s="21">
        <v>0</v>
      </c>
      <c r="N53" s="21">
        <v>6423906186.3299999</v>
      </c>
      <c r="O53" s="21">
        <v>4425808227</v>
      </c>
      <c r="P53" s="21">
        <v>10947951424</v>
      </c>
      <c r="Q53" s="21">
        <v>0</v>
      </c>
      <c r="R53" s="71">
        <v>82821163075.110001</v>
      </c>
      <c r="S53" s="21">
        <v>0</v>
      </c>
      <c r="T53" s="21">
        <v>82821163075.110001</v>
      </c>
      <c r="U53" s="71">
        <v>1417979072190.4697</v>
      </c>
      <c r="V53" s="21">
        <v>301682345904.35999</v>
      </c>
      <c r="W53" s="21">
        <v>377800250809.63</v>
      </c>
      <c r="X53" s="21">
        <v>758220064248.47998</v>
      </c>
      <c r="Y53" s="21">
        <v>977428275448.21997</v>
      </c>
      <c r="Z53" s="21">
        <v>112732545382.8</v>
      </c>
      <c r="AA53" s="21">
        <v>30803374917.75</v>
      </c>
      <c r="AB53" s="21">
        <v>-1140687784520.77</v>
      </c>
      <c r="AC53" s="71">
        <v>0</v>
      </c>
      <c r="AD53" s="21">
        <v>0</v>
      </c>
      <c r="AE53" s="71">
        <v>88026697470.5</v>
      </c>
      <c r="AF53" s="21">
        <v>1840223495.7</v>
      </c>
      <c r="AG53" s="21">
        <v>6112500000</v>
      </c>
      <c r="AH53" s="21">
        <v>332680000</v>
      </c>
      <c r="AI53" s="21">
        <v>79888103974.800003</v>
      </c>
      <c r="AJ53" s="21">
        <v>-146810000</v>
      </c>
      <c r="AK53" s="70">
        <v>13098490465.799999</v>
      </c>
      <c r="AL53" s="71">
        <v>13098490465.799999</v>
      </c>
      <c r="AM53" s="21">
        <v>1158908204</v>
      </c>
      <c r="AN53" s="21">
        <v>0</v>
      </c>
      <c r="AO53" s="21">
        <v>0</v>
      </c>
      <c r="AP53" s="21">
        <v>0</v>
      </c>
      <c r="AQ53" s="21">
        <v>220520240.63</v>
      </c>
      <c r="AR53" s="21">
        <v>11247035925.17</v>
      </c>
      <c r="AS53" s="21">
        <v>472026096</v>
      </c>
      <c r="AT53" s="71">
        <v>0</v>
      </c>
      <c r="AU53" s="21">
        <v>0</v>
      </c>
      <c r="AV53" s="21">
        <v>0</v>
      </c>
      <c r="AW53" s="21">
        <v>0</v>
      </c>
      <c r="AX53" s="21">
        <v>0</v>
      </c>
      <c r="AY53" s="70">
        <v>1754985339519.47</v>
      </c>
      <c r="AZ53" s="71">
        <v>1754985339519.47</v>
      </c>
      <c r="BA53" s="21">
        <v>1754985339519.47</v>
      </c>
      <c r="BB53" s="21">
        <v>0</v>
      </c>
      <c r="BC53" s="21">
        <v>0</v>
      </c>
    </row>
    <row r="54" spans="1:55" x14ac:dyDescent="0.25">
      <c r="A54" s="65" t="s">
        <v>180</v>
      </c>
      <c r="B54" s="66" t="s">
        <v>181</v>
      </c>
      <c r="C54" s="70">
        <v>1314295393458.49</v>
      </c>
      <c r="D54" s="71">
        <v>161784721455.29999</v>
      </c>
      <c r="E54" s="21">
        <v>111597628972.27</v>
      </c>
      <c r="F54" s="21">
        <v>-12880761748.110001</v>
      </c>
      <c r="G54" s="21">
        <v>637891292</v>
      </c>
      <c r="H54" s="21">
        <v>32417197069.400002</v>
      </c>
      <c r="I54" s="21">
        <v>0</v>
      </c>
      <c r="J54" s="21">
        <v>0</v>
      </c>
      <c r="K54" s="21">
        <v>15107881901</v>
      </c>
      <c r="L54" s="21">
        <v>1835781244</v>
      </c>
      <c r="M54" s="21">
        <v>0</v>
      </c>
      <c r="N54" s="21">
        <v>878967163</v>
      </c>
      <c r="O54" s="21">
        <v>0</v>
      </c>
      <c r="P54" s="21">
        <v>11478026462</v>
      </c>
      <c r="Q54" s="21">
        <v>712109099.74000001</v>
      </c>
      <c r="R54" s="71">
        <v>145766801379.09</v>
      </c>
      <c r="S54" s="21">
        <v>0</v>
      </c>
      <c r="T54" s="21">
        <v>145766801379.09</v>
      </c>
      <c r="U54" s="71">
        <v>963847409939.69995</v>
      </c>
      <c r="V54" s="21">
        <v>234253180413</v>
      </c>
      <c r="W54" s="21">
        <v>417695396707.41998</v>
      </c>
      <c r="X54" s="21">
        <v>737878806387.70996</v>
      </c>
      <c r="Y54" s="21">
        <v>1242227631993.3999</v>
      </c>
      <c r="Z54" s="21">
        <v>30487518776.68</v>
      </c>
      <c r="AA54" s="21">
        <v>33779459958</v>
      </c>
      <c r="AB54" s="21">
        <v>-1732474584296.51</v>
      </c>
      <c r="AC54" s="71">
        <v>0</v>
      </c>
      <c r="AD54" s="21">
        <v>0</v>
      </c>
      <c r="AE54" s="71">
        <v>42896460684.400002</v>
      </c>
      <c r="AF54" s="21">
        <v>902426</v>
      </c>
      <c r="AG54" s="21">
        <v>0</v>
      </c>
      <c r="AH54" s="21">
        <v>8944889765</v>
      </c>
      <c r="AI54" s="21">
        <v>40104953880.400002</v>
      </c>
      <c r="AJ54" s="21">
        <v>-6154285387</v>
      </c>
      <c r="AK54" s="70">
        <v>23303089913.23</v>
      </c>
      <c r="AL54" s="71">
        <v>23303089913.23</v>
      </c>
      <c r="AM54" s="21">
        <v>1039827</v>
      </c>
      <c r="AN54" s="21">
        <v>0</v>
      </c>
      <c r="AO54" s="21">
        <v>0</v>
      </c>
      <c r="AP54" s="21">
        <v>0</v>
      </c>
      <c r="AQ54" s="21">
        <v>219203961.44</v>
      </c>
      <c r="AR54" s="21">
        <v>23082846124.790001</v>
      </c>
      <c r="AS54" s="21">
        <v>0</v>
      </c>
      <c r="AT54" s="71">
        <v>0</v>
      </c>
      <c r="AU54" s="21">
        <v>0</v>
      </c>
      <c r="AV54" s="21">
        <v>0</v>
      </c>
      <c r="AW54" s="21">
        <v>0</v>
      </c>
      <c r="AX54" s="21">
        <v>0</v>
      </c>
      <c r="AY54" s="70">
        <v>1290992303545.26</v>
      </c>
      <c r="AZ54" s="71">
        <v>1290992303545.26</v>
      </c>
      <c r="BA54" s="21">
        <v>1290992303545.26</v>
      </c>
      <c r="BB54" s="21">
        <v>0</v>
      </c>
      <c r="BC54" s="21">
        <v>0</v>
      </c>
    </row>
    <row r="55" spans="1:55" x14ac:dyDescent="0.25">
      <c r="A55" s="65" t="s">
        <v>182</v>
      </c>
      <c r="B55" s="66" t="s">
        <v>183</v>
      </c>
      <c r="C55" s="70">
        <v>2052252906872.8696</v>
      </c>
      <c r="D55" s="71">
        <v>169194733756.45999</v>
      </c>
      <c r="E55" s="21">
        <v>132987559855.89999</v>
      </c>
      <c r="F55" s="21">
        <v>-20303567490.599998</v>
      </c>
      <c r="G55" s="21">
        <v>0</v>
      </c>
      <c r="H55" s="21">
        <v>9133430432.1599998</v>
      </c>
      <c r="I55" s="21">
        <v>0</v>
      </c>
      <c r="J55" s="21">
        <v>0</v>
      </c>
      <c r="K55" s="21">
        <v>13321325831</v>
      </c>
      <c r="L55" s="21">
        <v>14565925763</v>
      </c>
      <c r="M55" s="21">
        <v>6641291925</v>
      </c>
      <c r="N55" s="21">
        <v>8361251441</v>
      </c>
      <c r="O55" s="21">
        <v>3849825</v>
      </c>
      <c r="P55" s="21">
        <v>4209749129</v>
      </c>
      <c r="Q55" s="21">
        <v>273917045</v>
      </c>
      <c r="R55" s="71">
        <v>51833451094.170006</v>
      </c>
      <c r="S55" s="21">
        <v>661844211.48000002</v>
      </c>
      <c r="T55" s="21">
        <v>51171606882.690002</v>
      </c>
      <c r="U55" s="71">
        <v>1808865746671.2397</v>
      </c>
      <c r="V55" s="21">
        <v>566209588505.19995</v>
      </c>
      <c r="W55" s="21">
        <v>346346890953.31</v>
      </c>
      <c r="X55" s="21">
        <v>960588776351.51001</v>
      </c>
      <c r="Y55" s="21">
        <v>623922585555.15002</v>
      </c>
      <c r="Z55" s="21">
        <v>30677779197.799999</v>
      </c>
      <c r="AA55" s="21">
        <v>65149630115.639999</v>
      </c>
      <c r="AB55" s="21">
        <v>-784029504007.37</v>
      </c>
      <c r="AC55" s="71">
        <v>0</v>
      </c>
      <c r="AD55" s="21">
        <v>0</v>
      </c>
      <c r="AE55" s="71">
        <v>22358975351</v>
      </c>
      <c r="AF55" s="21">
        <v>48400533</v>
      </c>
      <c r="AG55" s="21">
        <v>16360038000</v>
      </c>
      <c r="AH55" s="21">
        <v>8170557401</v>
      </c>
      <c r="AI55" s="21">
        <v>4746799227</v>
      </c>
      <c r="AJ55" s="21">
        <v>-6966819810</v>
      </c>
      <c r="AK55" s="70">
        <v>11436747898.309999</v>
      </c>
      <c r="AL55" s="71">
        <v>11436747898.309999</v>
      </c>
      <c r="AM55" s="21">
        <v>0</v>
      </c>
      <c r="AN55" s="21">
        <v>0</v>
      </c>
      <c r="AO55" s="21">
        <v>0</v>
      </c>
      <c r="AP55" s="21">
        <v>999500000</v>
      </c>
      <c r="AQ55" s="21">
        <v>379525936.67000002</v>
      </c>
      <c r="AR55" s="21">
        <v>9522213050.6399994</v>
      </c>
      <c r="AS55" s="21">
        <v>535508911</v>
      </c>
      <c r="AT55" s="71">
        <v>0</v>
      </c>
      <c r="AU55" s="21">
        <v>0</v>
      </c>
      <c r="AV55" s="21">
        <v>0</v>
      </c>
      <c r="AW55" s="21">
        <v>0</v>
      </c>
      <c r="AX55" s="21">
        <v>0</v>
      </c>
      <c r="AY55" s="70">
        <v>2040816158974.6001</v>
      </c>
      <c r="AZ55" s="71">
        <v>2040816158974.6001</v>
      </c>
      <c r="BA55" s="21">
        <v>2040816158974.6001</v>
      </c>
      <c r="BB55" s="21"/>
      <c r="BC55" s="21"/>
    </row>
    <row r="56" spans="1:55" x14ac:dyDescent="0.25">
      <c r="A56" s="65" t="s">
        <v>186</v>
      </c>
      <c r="B56" s="66" t="s">
        <v>187</v>
      </c>
      <c r="C56" s="70">
        <v>7815874060872.4893</v>
      </c>
      <c r="D56" s="71">
        <v>196328501037.17001</v>
      </c>
      <c r="E56" s="21">
        <v>25649409222.939999</v>
      </c>
      <c r="F56" s="21">
        <v>-189480154825.14999</v>
      </c>
      <c r="G56" s="21">
        <v>223001300</v>
      </c>
      <c r="H56" s="21">
        <v>41459610274.900002</v>
      </c>
      <c r="I56" s="21">
        <v>0</v>
      </c>
      <c r="J56" s="21">
        <v>0</v>
      </c>
      <c r="K56" s="21">
        <v>256671127416</v>
      </c>
      <c r="L56" s="21">
        <v>11352729851</v>
      </c>
      <c r="M56" s="21">
        <v>0</v>
      </c>
      <c r="N56" s="21">
        <v>32416386600.48</v>
      </c>
      <c r="O56" s="21">
        <v>0</v>
      </c>
      <c r="P56" s="21">
        <v>18036391197</v>
      </c>
      <c r="Q56" s="21">
        <v>0</v>
      </c>
      <c r="R56" s="71">
        <v>302515829686.90997</v>
      </c>
      <c r="S56" s="21">
        <v>884111620</v>
      </c>
      <c r="T56" s="21">
        <v>301631718066.90997</v>
      </c>
      <c r="U56" s="71">
        <v>7013301340234.6992</v>
      </c>
      <c r="V56" s="21">
        <v>4455573278269.4805</v>
      </c>
      <c r="W56" s="21">
        <v>968596158337.14001</v>
      </c>
      <c r="X56" s="21">
        <v>1760342820312.1201</v>
      </c>
      <c r="Y56" s="21">
        <v>3109300961779.4102</v>
      </c>
      <c r="Z56" s="21">
        <v>151299360810.17999</v>
      </c>
      <c r="AA56" s="21">
        <v>147430904880.92999</v>
      </c>
      <c r="AB56" s="21">
        <v>-3579242144154.5601</v>
      </c>
      <c r="AC56" s="71">
        <v>0</v>
      </c>
      <c r="AD56" s="21">
        <v>0</v>
      </c>
      <c r="AE56" s="71">
        <v>303728389913.71002</v>
      </c>
      <c r="AF56" s="21">
        <v>670156305</v>
      </c>
      <c r="AG56" s="21">
        <v>54312026000</v>
      </c>
      <c r="AH56" s="21">
        <v>14741503887</v>
      </c>
      <c r="AI56" s="21">
        <v>245744629091.95001</v>
      </c>
      <c r="AJ56" s="21">
        <v>-11739925370.24</v>
      </c>
      <c r="AK56" s="70">
        <v>36325566842.260002</v>
      </c>
      <c r="AL56" s="71">
        <v>36325566842.260002</v>
      </c>
      <c r="AM56" s="21">
        <v>2770201</v>
      </c>
      <c r="AN56" s="21">
        <v>0</v>
      </c>
      <c r="AO56" s="21">
        <v>0</v>
      </c>
      <c r="AP56" s="21">
        <v>0</v>
      </c>
      <c r="AQ56" s="21">
        <v>0</v>
      </c>
      <c r="AR56" s="21">
        <v>36187356225.260002</v>
      </c>
      <c r="AS56" s="21">
        <v>135440416</v>
      </c>
      <c r="AT56" s="71">
        <v>0</v>
      </c>
      <c r="AU56" s="21">
        <v>0</v>
      </c>
      <c r="AV56" s="21">
        <v>0</v>
      </c>
      <c r="AW56" s="21">
        <v>0</v>
      </c>
      <c r="AX56" s="21">
        <v>0</v>
      </c>
      <c r="AY56" s="70">
        <v>7779548494030.0391</v>
      </c>
      <c r="AZ56" s="71">
        <v>7779548494030.0391</v>
      </c>
      <c r="BA56" s="21">
        <v>7631716043791.0195</v>
      </c>
      <c r="BB56" s="21">
        <v>0</v>
      </c>
      <c r="BC56" s="21">
        <v>147832450239.01999</v>
      </c>
    </row>
    <row r="57" spans="1:55" x14ac:dyDescent="0.25">
      <c r="A57" s="65" t="s">
        <v>188</v>
      </c>
      <c r="B57" s="66" t="s">
        <v>189</v>
      </c>
      <c r="C57" s="70">
        <v>1434530733886</v>
      </c>
      <c r="D57" s="71">
        <v>106461292724</v>
      </c>
      <c r="E57" s="21">
        <v>74306238303</v>
      </c>
      <c r="F57" s="21">
        <v>-8966006573</v>
      </c>
      <c r="G57" s="21">
        <v>56941600</v>
      </c>
      <c r="H57" s="21">
        <v>14585167814</v>
      </c>
      <c r="I57" s="21">
        <v>0</v>
      </c>
      <c r="J57" s="21">
        <v>0</v>
      </c>
      <c r="K57" s="21">
        <v>11008036138</v>
      </c>
      <c r="L57" s="21">
        <v>2205576904</v>
      </c>
      <c r="M57" s="21">
        <v>0</v>
      </c>
      <c r="N57" s="21">
        <v>4833828263</v>
      </c>
      <c r="O57" s="21">
        <v>2416659493</v>
      </c>
      <c r="P57" s="21">
        <v>6014850782</v>
      </c>
      <c r="Q57" s="21">
        <v>0</v>
      </c>
      <c r="R57" s="71">
        <v>91662294326</v>
      </c>
      <c r="S57" s="21">
        <v>17547411209</v>
      </c>
      <c r="T57" s="21">
        <v>74114883117</v>
      </c>
      <c r="U57" s="71">
        <v>1223323281580</v>
      </c>
      <c r="V57" s="21">
        <v>292283223234</v>
      </c>
      <c r="W57" s="21">
        <v>350036413998</v>
      </c>
      <c r="X57" s="21">
        <v>525341456587</v>
      </c>
      <c r="Y57" s="21">
        <v>780600062296</v>
      </c>
      <c r="Z57" s="21">
        <v>42131484053</v>
      </c>
      <c r="AA57" s="21">
        <v>9924040875</v>
      </c>
      <c r="AB57" s="21">
        <v>-776993399463</v>
      </c>
      <c r="AC57" s="71">
        <v>0</v>
      </c>
      <c r="AD57" s="21">
        <v>0</v>
      </c>
      <c r="AE57" s="71">
        <v>13083865256</v>
      </c>
      <c r="AF57" s="21">
        <v>724375988</v>
      </c>
      <c r="AG57" s="21">
        <v>4333227869</v>
      </c>
      <c r="AH57" s="21">
        <v>6090077388</v>
      </c>
      <c r="AI57" s="21">
        <v>1936184011</v>
      </c>
      <c r="AJ57" s="21">
        <v>0</v>
      </c>
      <c r="AK57" s="70">
        <v>9508805857</v>
      </c>
      <c r="AL57" s="71">
        <v>9508805857</v>
      </c>
      <c r="AM57" s="21">
        <v>0</v>
      </c>
      <c r="AN57" s="21">
        <v>0</v>
      </c>
      <c r="AO57" s="21">
        <v>0</v>
      </c>
      <c r="AP57" s="21">
        <v>0</v>
      </c>
      <c r="AQ57" s="21">
        <v>114794279</v>
      </c>
      <c r="AR57" s="21">
        <v>9394011578</v>
      </c>
      <c r="AS57" s="21">
        <v>0</v>
      </c>
      <c r="AT57" s="71">
        <v>0</v>
      </c>
      <c r="AU57" s="21">
        <v>0</v>
      </c>
      <c r="AV57" s="21">
        <v>0</v>
      </c>
      <c r="AW57" s="21">
        <v>0</v>
      </c>
      <c r="AX57" s="21">
        <v>0</v>
      </c>
      <c r="AY57" s="70">
        <v>1425021928029</v>
      </c>
      <c r="AZ57" s="71">
        <v>1425021928029</v>
      </c>
      <c r="BA57" s="21">
        <v>1425021928029</v>
      </c>
      <c r="BB57" s="21">
        <v>0</v>
      </c>
      <c r="BC57" s="21">
        <v>0</v>
      </c>
    </row>
    <row r="58" spans="1:55" x14ac:dyDescent="0.25">
      <c r="A58" s="65" t="s">
        <v>190</v>
      </c>
      <c r="B58" s="66" t="s">
        <v>191</v>
      </c>
      <c r="C58" s="70">
        <v>993465115052.19006</v>
      </c>
      <c r="D58" s="71">
        <v>54786319119</v>
      </c>
      <c r="E58" s="21">
        <v>38835367301.760002</v>
      </c>
      <c r="F58" s="21">
        <v>-4952772202.6199999</v>
      </c>
      <c r="G58" s="21">
        <v>177925663.96000001</v>
      </c>
      <c r="H58" s="21">
        <v>13441424208.9</v>
      </c>
      <c r="I58" s="21">
        <v>0</v>
      </c>
      <c r="J58" s="21">
        <v>0</v>
      </c>
      <c r="K58" s="21">
        <v>2377501971</v>
      </c>
      <c r="L58" s="21">
        <v>3760783024</v>
      </c>
      <c r="M58" s="21">
        <v>0</v>
      </c>
      <c r="N58" s="21">
        <v>1063589152</v>
      </c>
      <c r="O58" s="21">
        <v>0</v>
      </c>
      <c r="P58" s="21">
        <v>0</v>
      </c>
      <c r="Q58" s="21">
        <v>82500000</v>
      </c>
      <c r="R58" s="71">
        <v>104963129655.56</v>
      </c>
      <c r="S58" s="21">
        <v>973159832.5</v>
      </c>
      <c r="T58" s="21">
        <v>103989969823.06</v>
      </c>
      <c r="U58" s="71">
        <v>805219301590.38</v>
      </c>
      <c r="V58" s="21">
        <v>130905851105.7</v>
      </c>
      <c r="W58" s="21">
        <v>287713321015.71002</v>
      </c>
      <c r="X58" s="21">
        <v>392909599934.08002</v>
      </c>
      <c r="Y58" s="21">
        <v>764019670567.94995</v>
      </c>
      <c r="Z58" s="21">
        <v>51784205565.349998</v>
      </c>
      <c r="AA58" s="21">
        <v>3731106853.98</v>
      </c>
      <c r="AB58" s="21">
        <v>-825844453452.39001</v>
      </c>
      <c r="AC58" s="71">
        <v>0</v>
      </c>
      <c r="AD58" s="21">
        <v>0</v>
      </c>
      <c r="AE58" s="71">
        <v>28496364687.25</v>
      </c>
      <c r="AF58" s="21">
        <v>445501143</v>
      </c>
      <c r="AG58" s="21">
        <v>8300943900</v>
      </c>
      <c r="AH58" s="21">
        <v>4503861199</v>
      </c>
      <c r="AI58" s="21">
        <v>17661765000.450001</v>
      </c>
      <c r="AJ58" s="21">
        <v>-2415706555.1999998</v>
      </c>
      <c r="AK58" s="70">
        <v>20924144546.360001</v>
      </c>
      <c r="AL58" s="71">
        <v>11590811435.33</v>
      </c>
      <c r="AM58" s="21">
        <v>115659557</v>
      </c>
      <c r="AN58" s="21">
        <v>0</v>
      </c>
      <c r="AO58" s="21">
        <v>0</v>
      </c>
      <c r="AP58" s="21">
        <v>1166666666</v>
      </c>
      <c r="AQ58" s="21">
        <v>19699725.329999998</v>
      </c>
      <c r="AR58" s="21">
        <v>10288785487</v>
      </c>
      <c r="AS58" s="21">
        <v>0</v>
      </c>
      <c r="AT58" s="71">
        <v>9333333111.0300007</v>
      </c>
      <c r="AU58" s="21">
        <v>9333333111.0300007</v>
      </c>
      <c r="AV58" s="21">
        <v>0</v>
      </c>
      <c r="AW58" s="21">
        <v>0</v>
      </c>
      <c r="AX58" s="21">
        <v>0</v>
      </c>
      <c r="AY58" s="70">
        <v>972540970505.82996</v>
      </c>
      <c r="AZ58" s="71">
        <v>972540970505.82996</v>
      </c>
      <c r="BA58" s="21">
        <v>972540970505.82996</v>
      </c>
      <c r="BB58" s="21">
        <v>0</v>
      </c>
      <c r="BC58" s="21">
        <v>0</v>
      </c>
    </row>
    <row r="59" spans="1:55" x14ac:dyDescent="0.25">
      <c r="A59" s="65" t="s">
        <v>194</v>
      </c>
      <c r="B59" s="66" t="s">
        <v>195</v>
      </c>
      <c r="C59" s="70">
        <v>793316941979.62</v>
      </c>
      <c r="D59" s="71">
        <v>20475921229.699997</v>
      </c>
      <c r="E59" s="21">
        <v>5892235934.4399996</v>
      </c>
      <c r="F59" s="21">
        <v>-1862660371.8499999</v>
      </c>
      <c r="G59" s="21">
        <v>0</v>
      </c>
      <c r="H59" s="21">
        <v>5792752527.9799995</v>
      </c>
      <c r="I59" s="21">
        <v>0</v>
      </c>
      <c r="J59" s="21">
        <v>0</v>
      </c>
      <c r="K59" s="21">
        <v>2868926002</v>
      </c>
      <c r="L59" s="21">
        <v>1092219638.6700001</v>
      </c>
      <c r="M59" s="21">
        <v>0</v>
      </c>
      <c r="N59" s="21">
        <v>0</v>
      </c>
      <c r="O59" s="21">
        <v>0</v>
      </c>
      <c r="P59" s="21">
        <v>6017751497</v>
      </c>
      <c r="Q59" s="21">
        <v>674696001.46000004</v>
      </c>
      <c r="R59" s="71">
        <v>57426475500</v>
      </c>
      <c r="S59" s="21">
        <v>753576500</v>
      </c>
      <c r="T59" s="21">
        <v>56672899000</v>
      </c>
      <c r="U59" s="71">
        <v>697752326837.04004</v>
      </c>
      <c r="V59" s="21">
        <v>98868789029.25</v>
      </c>
      <c r="W59" s="21">
        <v>232772681054.66</v>
      </c>
      <c r="X59" s="21">
        <v>525690568142.71997</v>
      </c>
      <c r="Y59" s="21">
        <v>834738817316.89001</v>
      </c>
      <c r="Z59" s="21">
        <v>78131932472.559998</v>
      </c>
      <c r="AA59" s="21">
        <v>65617242127.720001</v>
      </c>
      <c r="AB59" s="21">
        <v>-1138067703306.76</v>
      </c>
      <c r="AC59" s="71">
        <v>0</v>
      </c>
      <c r="AD59" s="21">
        <v>0</v>
      </c>
      <c r="AE59" s="71">
        <v>17662218412.880001</v>
      </c>
      <c r="AF59" s="21">
        <v>2510166663.8800001</v>
      </c>
      <c r="AG59" s="21">
        <v>0</v>
      </c>
      <c r="AH59" s="21">
        <v>687162000</v>
      </c>
      <c r="AI59" s="21">
        <v>15152051749</v>
      </c>
      <c r="AJ59" s="21">
        <v>-687162000</v>
      </c>
      <c r="AK59" s="70">
        <v>3906984415.5999999</v>
      </c>
      <c r="AL59" s="71">
        <v>3906984415.5999999</v>
      </c>
      <c r="AM59" s="21">
        <v>3113264201</v>
      </c>
      <c r="AN59" s="21">
        <v>0</v>
      </c>
      <c r="AO59" s="21">
        <v>0</v>
      </c>
      <c r="AP59" s="21">
        <v>0</v>
      </c>
      <c r="AQ59" s="21">
        <v>70808016</v>
      </c>
      <c r="AR59" s="21">
        <v>714975198.60000002</v>
      </c>
      <c r="AS59" s="21">
        <v>7937000</v>
      </c>
      <c r="AT59" s="71">
        <v>0</v>
      </c>
      <c r="AU59" s="21">
        <v>0</v>
      </c>
      <c r="AV59" s="21">
        <v>0</v>
      </c>
      <c r="AW59" s="21">
        <v>0</v>
      </c>
      <c r="AX59" s="21">
        <v>0</v>
      </c>
      <c r="AY59" s="70">
        <v>789409957563.93005</v>
      </c>
      <c r="AZ59" s="71">
        <v>789409957563.93005</v>
      </c>
      <c r="BA59" s="21">
        <v>789409957563.93005</v>
      </c>
      <c r="BB59" s="21">
        <v>0</v>
      </c>
      <c r="BC59" s="21">
        <v>0</v>
      </c>
    </row>
    <row r="60" spans="1:55" x14ac:dyDescent="0.25">
      <c r="A60" s="65" t="s">
        <v>196</v>
      </c>
      <c r="B60" s="66" t="s">
        <v>197</v>
      </c>
      <c r="C60" s="70">
        <v>2506539081435.7998</v>
      </c>
      <c r="D60" s="71">
        <v>172024577168.09998</v>
      </c>
      <c r="E60" s="21">
        <v>123404068421.42999</v>
      </c>
      <c r="F60" s="21">
        <v>-21893684467.84</v>
      </c>
      <c r="G60" s="21">
        <v>0</v>
      </c>
      <c r="H60" s="21">
        <v>16532776732.700001</v>
      </c>
      <c r="I60" s="21">
        <v>0</v>
      </c>
      <c r="J60" s="21">
        <v>0</v>
      </c>
      <c r="K60" s="21">
        <v>24292853402.689999</v>
      </c>
      <c r="L60" s="21">
        <v>189150340</v>
      </c>
      <c r="M60" s="21">
        <v>0</v>
      </c>
      <c r="N60" s="21">
        <v>10776548927.24</v>
      </c>
      <c r="O60" s="21">
        <v>3750013589</v>
      </c>
      <c r="P60" s="21">
        <v>14214776676.379999</v>
      </c>
      <c r="Q60" s="21">
        <v>758073546.5</v>
      </c>
      <c r="R60" s="71">
        <v>76227414982.770004</v>
      </c>
      <c r="S60" s="21">
        <v>15106000</v>
      </c>
      <c r="T60" s="21">
        <v>76212308982.770004</v>
      </c>
      <c r="U60" s="71">
        <v>2043755315266.9299</v>
      </c>
      <c r="V60" s="21">
        <v>314503773030</v>
      </c>
      <c r="W60" s="21">
        <v>455025474009.15002</v>
      </c>
      <c r="X60" s="21">
        <v>956832844002.75</v>
      </c>
      <c r="Y60" s="21">
        <v>1588442117933.8701</v>
      </c>
      <c r="Z60" s="21">
        <v>140291349168.63</v>
      </c>
      <c r="AA60" s="21">
        <v>42078797462.25</v>
      </c>
      <c r="AB60" s="21">
        <v>-1453419040339.72</v>
      </c>
      <c r="AC60" s="71">
        <v>0</v>
      </c>
      <c r="AD60" s="21">
        <v>0</v>
      </c>
      <c r="AE60" s="71">
        <v>214531774018</v>
      </c>
      <c r="AF60" s="21">
        <v>328337604</v>
      </c>
      <c r="AG60" s="21">
        <v>15401867300</v>
      </c>
      <c r="AH60" s="21">
        <v>9801151406</v>
      </c>
      <c r="AI60" s="21">
        <v>192602890978.57001</v>
      </c>
      <c r="AJ60" s="21">
        <v>-3602473270.5700002</v>
      </c>
      <c r="AK60" s="70">
        <v>28132121761.66</v>
      </c>
      <c r="AL60" s="71">
        <v>28132121761.66</v>
      </c>
      <c r="AM60" s="21">
        <v>29064172</v>
      </c>
      <c r="AN60" s="21">
        <v>34128</v>
      </c>
      <c r="AO60" s="21">
        <v>0</v>
      </c>
      <c r="AP60" s="21">
        <v>0</v>
      </c>
      <c r="AQ60" s="21">
        <v>298418983.66000003</v>
      </c>
      <c r="AR60" s="21">
        <v>18518443386</v>
      </c>
      <c r="AS60" s="21">
        <v>9286161092</v>
      </c>
      <c r="AT60" s="71">
        <v>0</v>
      </c>
      <c r="AU60" s="21">
        <v>0</v>
      </c>
      <c r="AV60" s="21">
        <v>0</v>
      </c>
      <c r="AW60" s="21">
        <v>0</v>
      </c>
      <c r="AX60" s="21">
        <v>0</v>
      </c>
      <c r="AY60" s="70">
        <v>2478406959674.1499</v>
      </c>
      <c r="AZ60" s="71">
        <v>2478406959674.1499</v>
      </c>
      <c r="BA60" s="21">
        <v>2478406959674.1499</v>
      </c>
      <c r="BB60" s="21">
        <v>0</v>
      </c>
      <c r="BC60" s="21">
        <v>0</v>
      </c>
    </row>
    <row r="61" spans="1:55" x14ac:dyDescent="0.25">
      <c r="A61" s="65" t="s">
        <v>198</v>
      </c>
      <c r="B61" s="66" t="s">
        <v>199</v>
      </c>
      <c r="C61" s="70">
        <v>2506115489910.4302</v>
      </c>
      <c r="D61" s="71">
        <v>145872214439.44998</v>
      </c>
      <c r="E61" s="21">
        <v>70506119337.979996</v>
      </c>
      <c r="F61" s="21">
        <v>-29214070551.630001</v>
      </c>
      <c r="G61" s="21">
        <v>1558223934.04</v>
      </c>
      <c r="H61" s="21">
        <v>38086898001.690002</v>
      </c>
      <c r="I61" s="21">
        <v>0</v>
      </c>
      <c r="J61" s="21">
        <v>0</v>
      </c>
      <c r="K61" s="21">
        <v>36232224028</v>
      </c>
      <c r="L61" s="21">
        <v>767327811</v>
      </c>
      <c r="M61" s="21">
        <v>10284830</v>
      </c>
      <c r="N61" s="21">
        <v>18281799828.369999</v>
      </c>
      <c r="O61" s="21">
        <v>0</v>
      </c>
      <c r="P61" s="21">
        <v>9630356468</v>
      </c>
      <c r="Q61" s="21">
        <v>13050752</v>
      </c>
      <c r="R61" s="71">
        <v>27452000000</v>
      </c>
      <c r="S61" s="21">
        <v>0</v>
      </c>
      <c r="T61" s="21">
        <v>27452000000</v>
      </c>
      <c r="U61" s="71">
        <v>2125135288522.1401</v>
      </c>
      <c r="V61" s="21">
        <v>667421012047</v>
      </c>
      <c r="W61" s="21">
        <v>365830496579.35999</v>
      </c>
      <c r="X61" s="21">
        <v>828611661247.80005</v>
      </c>
      <c r="Y61" s="21">
        <v>1347104392370.4199</v>
      </c>
      <c r="Z61" s="21">
        <v>108279890823</v>
      </c>
      <c r="AA61" s="21">
        <v>11750539457</v>
      </c>
      <c r="AB61" s="21">
        <v>-1203862704002.4399</v>
      </c>
      <c r="AC61" s="71">
        <v>0</v>
      </c>
      <c r="AD61" s="21">
        <v>0</v>
      </c>
      <c r="AE61" s="71">
        <v>207655986948.84</v>
      </c>
      <c r="AF61" s="21">
        <v>293258963</v>
      </c>
      <c r="AG61" s="21">
        <v>0</v>
      </c>
      <c r="AH61" s="21">
        <v>4013267277</v>
      </c>
      <c r="AI61" s="21">
        <v>205255939395.84</v>
      </c>
      <c r="AJ61" s="21">
        <v>-1906478687</v>
      </c>
      <c r="AK61" s="70">
        <v>18045680349.380001</v>
      </c>
      <c r="AL61" s="71">
        <v>18045680349.380001</v>
      </c>
      <c r="AM61" s="21">
        <v>765399544.26999998</v>
      </c>
      <c r="AN61" s="21">
        <v>0</v>
      </c>
      <c r="AO61" s="21">
        <v>4891202700</v>
      </c>
      <c r="AP61" s="21">
        <v>0</v>
      </c>
      <c r="AQ61" s="21">
        <v>102623340.64</v>
      </c>
      <c r="AR61" s="21">
        <v>12286454764.469999</v>
      </c>
      <c r="AS61" s="21">
        <v>0</v>
      </c>
      <c r="AT61" s="71">
        <v>0</v>
      </c>
      <c r="AU61" s="21">
        <v>0</v>
      </c>
      <c r="AV61" s="21">
        <v>0</v>
      </c>
      <c r="AW61" s="21">
        <v>0</v>
      </c>
      <c r="AX61" s="21">
        <v>0</v>
      </c>
      <c r="AY61" s="70">
        <v>2488069809561.0498</v>
      </c>
      <c r="AZ61" s="71">
        <v>2488069809561.0498</v>
      </c>
      <c r="BA61" s="21">
        <v>2488069809561.0498</v>
      </c>
      <c r="BB61" s="21">
        <v>0</v>
      </c>
      <c r="BC61" s="21">
        <v>0</v>
      </c>
    </row>
    <row r="62" spans="1:55" x14ac:dyDescent="0.25">
      <c r="A62" s="65" t="s">
        <v>200</v>
      </c>
      <c r="B62" s="66" t="s">
        <v>201</v>
      </c>
      <c r="C62" s="70">
        <v>1936416750369.3</v>
      </c>
      <c r="D62" s="71">
        <v>151550272766.85001</v>
      </c>
      <c r="E62" s="21">
        <v>109314512460.94</v>
      </c>
      <c r="F62" s="21">
        <v>-47977438139.93</v>
      </c>
      <c r="G62" s="21">
        <v>153311622</v>
      </c>
      <c r="H62" s="21">
        <v>17887521348.900002</v>
      </c>
      <c r="I62" s="21">
        <v>0</v>
      </c>
      <c r="J62" s="21">
        <v>0</v>
      </c>
      <c r="K62" s="21">
        <v>16514438842</v>
      </c>
      <c r="L62" s="21">
        <v>2117868088</v>
      </c>
      <c r="M62" s="21">
        <v>0</v>
      </c>
      <c r="N62" s="21">
        <v>41898865185.940002</v>
      </c>
      <c r="O62" s="21">
        <v>0</v>
      </c>
      <c r="P62" s="21">
        <v>11641193359</v>
      </c>
      <c r="Q62" s="21">
        <v>0</v>
      </c>
      <c r="R62" s="71">
        <v>41574364596</v>
      </c>
      <c r="S62" s="21">
        <v>0</v>
      </c>
      <c r="T62" s="21">
        <v>41574364596</v>
      </c>
      <c r="U62" s="71">
        <v>1721937911868.21</v>
      </c>
      <c r="V62" s="21">
        <v>352946797525</v>
      </c>
      <c r="W62" s="21">
        <v>318584122340.98999</v>
      </c>
      <c r="X62" s="21">
        <v>673008616814.19995</v>
      </c>
      <c r="Y62" s="21">
        <v>1318365723727.04</v>
      </c>
      <c r="Z62" s="21">
        <v>36511102598.040001</v>
      </c>
      <c r="AA62" s="21">
        <v>55599395198</v>
      </c>
      <c r="AB62" s="21">
        <v>-1033077846335.0601</v>
      </c>
      <c r="AC62" s="71">
        <v>0</v>
      </c>
      <c r="AD62" s="21">
        <v>0</v>
      </c>
      <c r="AE62" s="71">
        <v>21354201138.240002</v>
      </c>
      <c r="AF62" s="21">
        <v>0</v>
      </c>
      <c r="AG62" s="21">
        <v>0</v>
      </c>
      <c r="AH62" s="21">
        <v>1387043795</v>
      </c>
      <c r="AI62" s="21">
        <v>20711701602.240002</v>
      </c>
      <c r="AJ62" s="21">
        <v>-744544259</v>
      </c>
      <c r="AK62" s="70">
        <v>20751975217</v>
      </c>
      <c r="AL62" s="71">
        <v>20751975217</v>
      </c>
      <c r="AM62" s="21">
        <v>179060267</v>
      </c>
      <c r="AN62" s="21">
        <v>0</v>
      </c>
      <c r="AO62" s="21">
        <v>0</v>
      </c>
      <c r="AP62" s="21">
        <v>0</v>
      </c>
      <c r="AQ62" s="21">
        <v>62071788</v>
      </c>
      <c r="AR62" s="21">
        <v>20478829526</v>
      </c>
      <c r="AS62" s="21">
        <v>32013636</v>
      </c>
      <c r="AT62" s="71">
        <v>0</v>
      </c>
      <c r="AU62" s="21">
        <v>0</v>
      </c>
      <c r="AV62" s="21">
        <v>0</v>
      </c>
      <c r="AW62" s="21">
        <v>0</v>
      </c>
      <c r="AX62" s="21">
        <v>0</v>
      </c>
      <c r="AY62" s="70">
        <v>1915664775152.3</v>
      </c>
      <c r="AZ62" s="71">
        <v>1915664775152.3</v>
      </c>
      <c r="BA62" s="21">
        <v>1915664775152.3</v>
      </c>
      <c r="BB62" s="21">
        <v>0</v>
      </c>
      <c r="BC62" s="21">
        <v>0</v>
      </c>
    </row>
    <row r="63" spans="1:55" x14ac:dyDescent="0.25">
      <c r="A63" s="65" t="s">
        <v>202</v>
      </c>
      <c r="B63" s="66" t="s">
        <v>1156</v>
      </c>
      <c r="C63" s="70">
        <v>32661359359578.625</v>
      </c>
      <c r="D63" s="71">
        <v>1404325058228.4199</v>
      </c>
      <c r="E63" s="21">
        <v>984209313357.62</v>
      </c>
      <c r="F63" s="21">
        <v>-24509578316.389999</v>
      </c>
      <c r="G63" s="21">
        <v>546080068.5</v>
      </c>
      <c r="H63" s="21">
        <v>363643287774.52002</v>
      </c>
      <c r="I63" s="21">
        <v>0</v>
      </c>
      <c r="J63" s="21">
        <v>0</v>
      </c>
      <c r="K63" s="21">
        <v>0</v>
      </c>
      <c r="L63" s="21">
        <v>533592074.63</v>
      </c>
      <c r="M63" s="21">
        <v>0</v>
      </c>
      <c r="N63" s="21">
        <v>78578849339.539993</v>
      </c>
      <c r="O63" s="21">
        <v>0</v>
      </c>
      <c r="P63" s="21">
        <v>0</v>
      </c>
      <c r="Q63" s="21">
        <v>1323513930</v>
      </c>
      <c r="R63" s="71">
        <v>1662765044306.29</v>
      </c>
      <c r="S63" s="21">
        <v>1216924177.0899999</v>
      </c>
      <c r="T63" s="21">
        <v>1661548120129.2</v>
      </c>
      <c r="U63" s="71">
        <v>29148364860467.449</v>
      </c>
      <c r="V63" s="21">
        <v>13907969391228</v>
      </c>
      <c r="W63" s="21">
        <v>3666511243747.8799</v>
      </c>
      <c r="X63" s="21">
        <v>7346628308348.9502</v>
      </c>
      <c r="Y63" s="21">
        <v>15529373041071.5</v>
      </c>
      <c r="Z63" s="21">
        <v>2151630808075.8899</v>
      </c>
      <c r="AA63" s="21">
        <v>654604202304.93005</v>
      </c>
      <c r="AB63" s="21">
        <v>-14108352134309.699</v>
      </c>
      <c r="AC63" s="71">
        <v>0</v>
      </c>
      <c r="AD63" s="21">
        <v>0</v>
      </c>
      <c r="AE63" s="71">
        <v>445904396576.46997</v>
      </c>
      <c r="AF63" s="21">
        <v>9368264906.4899998</v>
      </c>
      <c r="AG63" s="21">
        <v>170538813105.06</v>
      </c>
      <c r="AH63" s="21">
        <v>77413890609.610001</v>
      </c>
      <c r="AI63" s="21">
        <v>241448893286.04001</v>
      </c>
      <c r="AJ63" s="21">
        <v>-52865465330.730003</v>
      </c>
      <c r="AK63" s="70">
        <v>314292012303.66003</v>
      </c>
      <c r="AL63" s="71">
        <v>314292012303.66003</v>
      </c>
      <c r="AM63" s="21">
        <v>242215636</v>
      </c>
      <c r="AN63" s="21">
        <v>0</v>
      </c>
      <c r="AO63" s="21">
        <v>0</v>
      </c>
      <c r="AP63" s="21">
        <v>0</v>
      </c>
      <c r="AQ63" s="21">
        <v>583219147.84000003</v>
      </c>
      <c r="AR63" s="21">
        <v>313405097064.82001</v>
      </c>
      <c r="AS63" s="21">
        <v>61480455</v>
      </c>
      <c r="AT63" s="71">
        <v>0</v>
      </c>
      <c r="AU63" s="21">
        <v>0</v>
      </c>
      <c r="AV63" s="21">
        <v>0</v>
      </c>
      <c r="AW63" s="21">
        <v>0</v>
      </c>
      <c r="AX63" s="21">
        <v>0</v>
      </c>
      <c r="AY63" s="70">
        <v>32347067347276</v>
      </c>
      <c r="AZ63" s="71">
        <v>32347067347276</v>
      </c>
      <c r="BA63" s="21">
        <v>32347067347276</v>
      </c>
      <c r="BB63" s="21">
        <v>0</v>
      </c>
      <c r="BC63" s="21">
        <v>0</v>
      </c>
    </row>
    <row r="64" spans="1:55" x14ac:dyDescent="0.25">
      <c r="A64" s="65" t="s">
        <v>203</v>
      </c>
      <c r="B64" s="66" t="s">
        <v>204</v>
      </c>
      <c r="C64" s="70">
        <v>9358668744217.0469</v>
      </c>
      <c r="D64" s="71">
        <v>1327884329697.5498</v>
      </c>
      <c r="E64" s="21">
        <v>1179959349062.9099</v>
      </c>
      <c r="F64" s="21">
        <v>-74229823209.380005</v>
      </c>
      <c r="G64" s="21">
        <v>48875000</v>
      </c>
      <c r="H64" s="21">
        <v>83548085289.039993</v>
      </c>
      <c r="I64" s="21">
        <v>0</v>
      </c>
      <c r="J64" s="21">
        <v>0</v>
      </c>
      <c r="K64" s="21">
        <v>90008134003.729996</v>
      </c>
      <c r="L64" s="21">
        <v>5701751469.5</v>
      </c>
      <c r="M64" s="21">
        <v>0</v>
      </c>
      <c r="N64" s="21">
        <v>19692453118</v>
      </c>
      <c r="O64" s="21">
        <v>0</v>
      </c>
      <c r="P64" s="21">
        <v>11352317619.51</v>
      </c>
      <c r="Q64" s="21">
        <v>11803187344.24</v>
      </c>
      <c r="R64" s="71">
        <v>518272400090</v>
      </c>
      <c r="S64" s="21">
        <v>358200000</v>
      </c>
      <c r="T64" s="21">
        <v>517914200090</v>
      </c>
      <c r="U64" s="71">
        <v>7309978441934.4609</v>
      </c>
      <c r="V64" s="21">
        <v>1113920111347.51</v>
      </c>
      <c r="W64" s="21">
        <v>1840891216160.1799</v>
      </c>
      <c r="X64" s="21">
        <v>3278033677342.6602</v>
      </c>
      <c r="Y64" s="21">
        <v>9327286533125.75</v>
      </c>
      <c r="Z64" s="21">
        <v>135015878085.72</v>
      </c>
      <c r="AA64" s="21">
        <v>355705505591.46002</v>
      </c>
      <c r="AB64" s="21">
        <v>-8740874479718.8203</v>
      </c>
      <c r="AC64" s="71">
        <v>0</v>
      </c>
      <c r="AD64" s="21">
        <v>0</v>
      </c>
      <c r="AE64" s="71">
        <v>202533572495.04001</v>
      </c>
      <c r="AF64" s="21">
        <v>6306966250.6599998</v>
      </c>
      <c r="AG64" s="21">
        <v>488750000</v>
      </c>
      <c r="AH64" s="21">
        <v>2382272002.2800002</v>
      </c>
      <c r="AI64" s="21">
        <v>193355584242.10001</v>
      </c>
      <c r="AJ64" s="21">
        <v>0</v>
      </c>
      <c r="AK64" s="70">
        <v>159418991183.13</v>
      </c>
      <c r="AL64" s="71">
        <v>159418991183.13</v>
      </c>
      <c r="AM64" s="21">
        <v>0</v>
      </c>
      <c r="AN64" s="21">
        <v>0</v>
      </c>
      <c r="AO64" s="21">
        <v>0</v>
      </c>
      <c r="AP64" s="21">
        <v>0</v>
      </c>
      <c r="AQ64" s="21">
        <v>95720570681.770004</v>
      </c>
      <c r="AR64" s="21">
        <v>60699149905.360001</v>
      </c>
      <c r="AS64" s="21">
        <v>2999270596</v>
      </c>
      <c r="AT64" s="71">
        <v>0</v>
      </c>
      <c r="AU64" s="21">
        <v>0</v>
      </c>
      <c r="AV64" s="21">
        <v>0</v>
      </c>
      <c r="AW64" s="21">
        <v>0</v>
      </c>
      <c r="AX64" s="21">
        <v>0</v>
      </c>
      <c r="AY64" s="70">
        <v>9199249753033.9199</v>
      </c>
      <c r="AZ64" s="71">
        <v>9199249753033.9199</v>
      </c>
      <c r="BA64" s="21">
        <v>9199249753033.9199</v>
      </c>
      <c r="BB64" s="21">
        <v>0</v>
      </c>
      <c r="BC64" s="21">
        <v>0</v>
      </c>
    </row>
    <row r="65" spans="1:55" x14ac:dyDescent="0.25">
      <c r="A65" s="65" t="s">
        <v>205</v>
      </c>
      <c r="B65" s="66" t="s">
        <v>206</v>
      </c>
      <c r="C65" s="70">
        <v>3877743423103.2998</v>
      </c>
      <c r="D65" s="71">
        <v>306503423459.51996</v>
      </c>
      <c r="E65" s="21">
        <v>215014916109.59</v>
      </c>
      <c r="F65" s="21">
        <v>-113007417639.35001</v>
      </c>
      <c r="G65" s="21">
        <v>63916666.670000002</v>
      </c>
      <c r="H65" s="21">
        <v>35137210902.620003</v>
      </c>
      <c r="I65" s="21">
        <v>0</v>
      </c>
      <c r="J65" s="21">
        <v>0</v>
      </c>
      <c r="K65" s="21">
        <v>129532652793</v>
      </c>
      <c r="L65" s="21">
        <v>11915968952.200001</v>
      </c>
      <c r="M65" s="21">
        <v>0</v>
      </c>
      <c r="N65" s="21">
        <v>16878033127.120001</v>
      </c>
      <c r="O65" s="21">
        <v>0</v>
      </c>
      <c r="P65" s="21">
        <v>10911218727.190001</v>
      </c>
      <c r="Q65" s="21">
        <v>56923820.479999997</v>
      </c>
      <c r="R65" s="71">
        <v>126434466558.47</v>
      </c>
      <c r="S65" s="21">
        <v>447851055</v>
      </c>
      <c r="T65" s="21">
        <v>125986615503.47</v>
      </c>
      <c r="U65" s="71">
        <v>3354533615822.6807</v>
      </c>
      <c r="V65" s="21">
        <v>535882889102.96002</v>
      </c>
      <c r="W65" s="21">
        <v>850147031761.42004</v>
      </c>
      <c r="X65" s="21">
        <v>1582064080428.6799</v>
      </c>
      <c r="Y65" s="21">
        <v>2614246080618.25</v>
      </c>
      <c r="Z65" s="21">
        <v>13113985841.51</v>
      </c>
      <c r="AA65" s="21">
        <v>410473282946.87</v>
      </c>
      <c r="AB65" s="21">
        <v>-2651393734877.0098</v>
      </c>
      <c r="AC65" s="71">
        <v>0</v>
      </c>
      <c r="AD65" s="21">
        <v>0</v>
      </c>
      <c r="AE65" s="71">
        <v>90271917262.630005</v>
      </c>
      <c r="AF65" s="21">
        <v>2858425416.02</v>
      </c>
      <c r="AG65" s="21">
        <v>14006135056</v>
      </c>
      <c r="AH65" s="21">
        <v>3093193000</v>
      </c>
      <c r="AI65" s="21">
        <v>72690918050.610001</v>
      </c>
      <c r="AJ65" s="21">
        <v>-2376754260</v>
      </c>
      <c r="AK65" s="70">
        <v>64833072803.82</v>
      </c>
      <c r="AL65" s="71">
        <v>64833072803.82</v>
      </c>
      <c r="AM65" s="21">
        <v>4117591969.4000001</v>
      </c>
      <c r="AN65" s="21">
        <v>0</v>
      </c>
      <c r="AO65" s="21">
        <v>31082690369.34</v>
      </c>
      <c r="AP65" s="21">
        <v>245003977</v>
      </c>
      <c r="AQ65" s="21">
        <v>174942500</v>
      </c>
      <c r="AR65" s="21">
        <v>27516865070.529999</v>
      </c>
      <c r="AS65" s="21">
        <v>1695978917.55</v>
      </c>
      <c r="AT65" s="71">
        <v>0</v>
      </c>
      <c r="AU65" s="21">
        <v>0</v>
      </c>
      <c r="AV65" s="21">
        <v>0</v>
      </c>
      <c r="AW65" s="21">
        <v>0</v>
      </c>
      <c r="AX65" s="21">
        <v>0</v>
      </c>
      <c r="AY65" s="70">
        <v>3812910350299.48</v>
      </c>
      <c r="AZ65" s="71">
        <v>3812910350299.48</v>
      </c>
      <c r="BA65" s="21">
        <v>3812910350299.48</v>
      </c>
      <c r="BB65" s="21">
        <v>0</v>
      </c>
      <c r="BC65" s="21">
        <v>0</v>
      </c>
    </row>
    <row r="66" spans="1:55" x14ac:dyDescent="0.25">
      <c r="A66" s="65" t="s">
        <v>207</v>
      </c>
      <c r="B66" s="66" t="s">
        <v>208</v>
      </c>
      <c r="C66" s="70">
        <v>3406189762616.27</v>
      </c>
      <c r="D66" s="71">
        <v>370442248571.95996</v>
      </c>
      <c r="E66" s="21">
        <v>320241532159.48999</v>
      </c>
      <c r="F66" s="21">
        <v>-48664359851.010002</v>
      </c>
      <c r="G66" s="21"/>
      <c r="H66" s="21">
        <v>14561373497.75</v>
      </c>
      <c r="I66" s="21"/>
      <c r="J66" s="21"/>
      <c r="K66" s="21">
        <v>61179710620.480003</v>
      </c>
      <c r="L66" s="21">
        <v>8197280016.8100004</v>
      </c>
      <c r="M66" s="21"/>
      <c r="N66" s="21">
        <v>989650492</v>
      </c>
      <c r="O66" s="21"/>
      <c r="P66" s="21">
        <v>13937061636.440001</v>
      </c>
      <c r="Q66" s="21"/>
      <c r="R66" s="71">
        <v>94244567343.789993</v>
      </c>
      <c r="S66" s="21"/>
      <c r="T66" s="21">
        <v>94244567343.789993</v>
      </c>
      <c r="U66" s="71">
        <v>2774885879828.1104</v>
      </c>
      <c r="V66" s="21">
        <v>686427350462.08997</v>
      </c>
      <c r="W66" s="21">
        <v>517916893718.89001</v>
      </c>
      <c r="X66" s="21">
        <v>1457460002361.03</v>
      </c>
      <c r="Y66" s="21">
        <v>1923658342474.28</v>
      </c>
      <c r="Z66" s="21">
        <v>31433822615.66</v>
      </c>
      <c r="AA66" s="21">
        <v>20388869156.279999</v>
      </c>
      <c r="AB66" s="21">
        <v>-1862399400960.1201</v>
      </c>
      <c r="AC66" s="71"/>
      <c r="AD66" s="21"/>
      <c r="AE66" s="71">
        <v>166617066872.41</v>
      </c>
      <c r="AF66" s="21">
        <v>75199161736.300003</v>
      </c>
      <c r="AG66" s="21"/>
      <c r="AH66" s="21">
        <v>6924260660.6000004</v>
      </c>
      <c r="AI66" s="21">
        <v>91049448636.110001</v>
      </c>
      <c r="AJ66" s="21">
        <v>-6555804160.6000004</v>
      </c>
      <c r="AK66" s="70">
        <v>27008835099.200001</v>
      </c>
      <c r="AL66" s="71">
        <v>27008835099.200001</v>
      </c>
      <c r="AM66" s="21">
        <v>6254681189</v>
      </c>
      <c r="AN66" s="21"/>
      <c r="AO66" s="21"/>
      <c r="AP66" s="21"/>
      <c r="AQ66" s="21">
        <v>333259452.13999999</v>
      </c>
      <c r="AR66" s="21">
        <v>1953143065.0599999</v>
      </c>
      <c r="AS66" s="21">
        <v>18467751393</v>
      </c>
      <c r="AT66" s="71"/>
      <c r="AU66" s="21"/>
      <c r="AV66" s="21"/>
      <c r="AW66" s="21"/>
      <c r="AX66" s="21"/>
      <c r="AY66" s="70">
        <v>3379180927517.0698</v>
      </c>
      <c r="AZ66" s="71">
        <v>3379180927517.0698</v>
      </c>
      <c r="BA66" s="21">
        <v>3379180927517.0698</v>
      </c>
      <c r="BB66" s="21"/>
      <c r="BC66" s="21">
        <v>0</v>
      </c>
    </row>
    <row r="67" spans="1:55" x14ac:dyDescent="0.25">
      <c r="A67" s="65" t="s">
        <v>209</v>
      </c>
      <c r="B67" s="66" t="s">
        <v>210</v>
      </c>
      <c r="C67" s="70">
        <v>4457284018394.6396</v>
      </c>
      <c r="D67" s="71">
        <v>193835830965.27002</v>
      </c>
      <c r="E67" s="21">
        <v>74919174039.880005</v>
      </c>
      <c r="F67" s="21">
        <v>-149027708037.84</v>
      </c>
      <c r="G67" s="21"/>
      <c r="H67" s="21">
        <v>32039550844.240002</v>
      </c>
      <c r="I67" s="21"/>
      <c r="J67" s="21"/>
      <c r="K67" s="21">
        <v>192464771827</v>
      </c>
      <c r="L67" s="21">
        <v>1595912900</v>
      </c>
      <c r="M67" s="21"/>
      <c r="N67" s="21">
        <v>18189157807</v>
      </c>
      <c r="O67" s="21"/>
      <c r="P67" s="21">
        <v>23654971584.990002</v>
      </c>
      <c r="Q67" s="21"/>
      <c r="R67" s="71">
        <v>192916487628.04001</v>
      </c>
      <c r="S67" s="21">
        <v>15496632340.469999</v>
      </c>
      <c r="T67" s="21">
        <v>177419855287.57001</v>
      </c>
      <c r="U67" s="71">
        <v>4018260426705.1113</v>
      </c>
      <c r="V67" s="21">
        <v>491637180708.59998</v>
      </c>
      <c r="W67" s="21">
        <v>1013967959074.14</v>
      </c>
      <c r="X67" s="21">
        <v>1888418752518.3701</v>
      </c>
      <c r="Y67" s="21">
        <v>5584848648616.4902</v>
      </c>
      <c r="Z67" s="21">
        <v>144971427158.34</v>
      </c>
      <c r="AA67" s="21">
        <v>95318302575.660004</v>
      </c>
      <c r="AB67" s="21">
        <v>-5200901843946.4902</v>
      </c>
      <c r="AC67" s="71"/>
      <c r="AD67" s="21"/>
      <c r="AE67" s="71">
        <v>52271273096.220001</v>
      </c>
      <c r="AF67" s="21">
        <v>3970034395.1399999</v>
      </c>
      <c r="AG67" s="21">
        <v>2246500000</v>
      </c>
      <c r="AH67" s="21">
        <v>3320786195</v>
      </c>
      <c r="AI67" s="21">
        <v>45652578201.080002</v>
      </c>
      <c r="AJ67" s="21">
        <v>-2918625695</v>
      </c>
      <c r="AK67" s="70">
        <v>25590792686.189999</v>
      </c>
      <c r="AL67" s="71">
        <v>25590792686.189999</v>
      </c>
      <c r="AM67" s="21">
        <v>29804507.670000002</v>
      </c>
      <c r="AN67" s="21"/>
      <c r="AO67" s="21"/>
      <c r="AP67" s="21"/>
      <c r="AQ67" s="21">
        <v>210501255</v>
      </c>
      <c r="AR67" s="21">
        <v>25331225646.52</v>
      </c>
      <c r="AS67" s="21">
        <v>19261277</v>
      </c>
      <c r="AT67" s="71"/>
      <c r="AU67" s="21"/>
      <c r="AV67" s="21"/>
      <c r="AW67" s="21"/>
      <c r="AX67" s="21"/>
      <c r="AY67" s="70">
        <v>4431693225708.4502</v>
      </c>
      <c r="AZ67" s="71">
        <v>4431693225708.4502</v>
      </c>
      <c r="BA67" s="21">
        <v>4431693225708.4502</v>
      </c>
      <c r="BB67" s="21">
        <v>21111811655.380001</v>
      </c>
      <c r="BC67" s="21">
        <v>-21111811655.380001</v>
      </c>
    </row>
    <row r="68" spans="1:55" x14ac:dyDescent="0.25">
      <c r="A68" s="65" t="s">
        <v>211</v>
      </c>
      <c r="B68" s="66" t="s">
        <v>212</v>
      </c>
      <c r="C68" s="70">
        <v>2754561050710.4902</v>
      </c>
      <c r="D68" s="71">
        <v>188639204215.31</v>
      </c>
      <c r="E68" s="21">
        <v>124615590793.17999</v>
      </c>
      <c r="F68" s="21">
        <v>-26218661705.060001</v>
      </c>
      <c r="G68" s="21">
        <v>0</v>
      </c>
      <c r="H68" s="21">
        <v>22628118189.529999</v>
      </c>
      <c r="I68" s="21">
        <v>0</v>
      </c>
      <c r="J68" s="21">
        <v>0</v>
      </c>
      <c r="K68" s="21">
        <v>41259895928.07</v>
      </c>
      <c r="L68" s="21">
        <v>3879418409.54</v>
      </c>
      <c r="M68" s="21">
        <v>0</v>
      </c>
      <c r="N68" s="21">
        <v>7865716671.2200003</v>
      </c>
      <c r="O68" s="21">
        <v>37771564</v>
      </c>
      <c r="P68" s="21">
        <v>13529407393.18</v>
      </c>
      <c r="Q68" s="21">
        <v>1041946971.65</v>
      </c>
      <c r="R68" s="71">
        <v>20458600000</v>
      </c>
      <c r="S68" s="21">
        <v>2000000000</v>
      </c>
      <c r="T68" s="21">
        <v>18458600000</v>
      </c>
      <c r="U68" s="71">
        <v>2379595756371.3594</v>
      </c>
      <c r="V68" s="21">
        <v>693682191205.97998</v>
      </c>
      <c r="W68" s="21">
        <v>585656565030.37</v>
      </c>
      <c r="X68" s="21">
        <v>1105617952979.8301</v>
      </c>
      <c r="Y68" s="21">
        <v>3112448086025.5098</v>
      </c>
      <c r="Z68" s="21">
        <v>28213655429.720001</v>
      </c>
      <c r="AA68" s="21">
        <v>71750968492.289993</v>
      </c>
      <c r="AB68" s="21">
        <v>-3217773662792.3398</v>
      </c>
      <c r="AC68" s="71">
        <v>0</v>
      </c>
      <c r="AD68" s="21">
        <v>0</v>
      </c>
      <c r="AE68" s="71">
        <v>165867490123.82001</v>
      </c>
      <c r="AF68" s="21">
        <v>0</v>
      </c>
      <c r="AG68" s="21">
        <v>0</v>
      </c>
      <c r="AH68" s="21">
        <v>18678979162.959999</v>
      </c>
      <c r="AI68" s="21">
        <v>164197887706.97</v>
      </c>
      <c r="AJ68" s="21">
        <v>-17009376746.110001</v>
      </c>
      <c r="AK68" s="70">
        <v>11854948561.320002</v>
      </c>
      <c r="AL68" s="71">
        <v>11854948561.320002</v>
      </c>
      <c r="AM68" s="21">
        <v>133304216</v>
      </c>
      <c r="AN68" s="21">
        <v>0</v>
      </c>
      <c r="AO68" s="21">
        <v>0</v>
      </c>
      <c r="AP68" s="21">
        <v>0</v>
      </c>
      <c r="AQ68" s="21">
        <v>251308874.03</v>
      </c>
      <c r="AR68" s="21">
        <v>11470335471.290001</v>
      </c>
      <c r="AS68" s="21">
        <v>0</v>
      </c>
      <c r="AT68" s="71">
        <v>0</v>
      </c>
      <c r="AU68" s="21">
        <v>0</v>
      </c>
      <c r="AV68" s="21">
        <v>0</v>
      </c>
      <c r="AW68" s="21">
        <v>0</v>
      </c>
      <c r="AX68" s="21">
        <v>0</v>
      </c>
      <c r="AY68" s="70">
        <v>2742706102149.1001</v>
      </c>
      <c r="AZ68" s="71">
        <v>2742706102149.1001</v>
      </c>
      <c r="BA68" s="21">
        <v>2742706102149.1001</v>
      </c>
      <c r="BB68" s="21">
        <v>0</v>
      </c>
      <c r="BC68" s="21">
        <v>0</v>
      </c>
    </row>
    <row r="69" spans="1:55" x14ac:dyDescent="0.25">
      <c r="A69" s="65" t="s">
        <v>213</v>
      </c>
      <c r="B69" s="66" t="s">
        <v>214</v>
      </c>
      <c r="C69" s="70">
        <v>4113746880333.6499</v>
      </c>
      <c r="D69" s="71">
        <v>290798431825.20001</v>
      </c>
      <c r="E69" s="21">
        <v>234715723294.78</v>
      </c>
      <c r="F69" s="21">
        <v>-6037095573.8000002</v>
      </c>
      <c r="G69" s="21">
        <v>1418666027.4000001</v>
      </c>
      <c r="H69" s="21">
        <v>34249899180.419998</v>
      </c>
      <c r="I69" s="21">
        <v>0</v>
      </c>
      <c r="J69" s="21">
        <v>0</v>
      </c>
      <c r="K69" s="21">
        <v>14373544177</v>
      </c>
      <c r="L69" s="21">
        <v>5911636142.2700005</v>
      </c>
      <c r="M69" s="21">
        <v>2782117261</v>
      </c>
      <c r="N69" s="21">
        <v>457514292.13</v>
      </c>
      <c r="O69" s="21">
        <v>0</v>
      </c>
      <c r="P69" s="21">
        <v>0</v>
      </c>
      <c r="Q69" s="21">
        <v>2926427024</v>
      </c>
      <c r="R69" s="71">
        <v>54546991391.43</v>
      </c>
      <c r="S69" s="21">
        <v>0</v>
      </c>
      <c r="T69" s="21">
        <v>54546991391.43</v>
      </c>
      <c r="U69" s="71">
        <v>3642307381780.9302</v>
      </c>
      <c r="V69" s="21">
        <v>1258849598380.6001</v>
      </c>
      <c r="W69" s="21">
        <v>656213150538.32996</v>
      </c>
      <c r="X69" s="21">
        <v>1338069238050.9199</v>
      </c>
      <c r="Y69" s="21">
        <v>2774750963262.2798</v>
      </c>
      <c r="Z69" s="21">
        <v>31377274305.439999</v>
      </c>
      <c r="AA69" s="21">
        <v>91939278372.889999</v>
      </c>
      <c r="AB69" s="21">
        <v>-2508892121129.5298</v>
      </c>
      <c r="AC69" s="71">
        <v>0</v>
      </c>
      <c r="AD69" s="21">
        <v>0</v>
      </c>
      <c r="AE69" s="71">
        <v>126094075336.09</v>
      </c>
      <c r="AF69" s="21">
        <v>46500000</v>
      </c>
      <c r="AG69" s="21">
        <v>0</v>
      </c>
      <c r="AH69" s="21">
        <v>652948212.75999999</v>
      </c>
      <c r="AI69" s="21">
        <v>125394627123.33</v>
      </c>
      <c r="AJ69" s="21">
        <v>0</v>
      </c>
      <c r="AK69" s="70">
        <v>21364431574.740002</v>
      </c>
      <c r="AL69" s="71">
        <v>21364431574.740002</v>
      </c>
      <c r="AM69" s="21">
        <v>83165807</v>
      </c>
      <c r="AN69" s="21">
        <v>0</v>
      </c>
      <c r="AO69" s="21">
        <v>0</v>
      </c>
      <c r="AP69" s="21">
        <v>0</v>
      </c>
      <c r="AQ69" s="21">
        <v>259265187.34</v>
      </c>
      <c r="AR69" s="21">
        <v>21022000580.400002</v>
      </c>
      <c r="AS69" s="21">
        <v>0</v>
      </c>
      <c r="AT69" s="71">
        <v>0</v>
      </c>
      <c r="AU69" s="21">
        <v>0</v>
      </c>
      <c r="AV69" s="21">
        <v>0</v>
      </c>
      <c r="AW69" s="21">
        <v>0</v>
      </c>
      <c r="AX69" s="21">
        <v>0</v>
      </c>
      <c r="AY69" s="70">
        <v>4092382448758.8701</v>
      </c>
      <c r="AZ69" s="71">
        <v>4092382448758.8701</v>
      </c>
      <c r="BA69" s="21">
        <v>4092382448758.8701</v>
      </c>
      <c r="BB69" s="21">
        <v>0</v>
      </c>
      <c r="BC69" s="21">
        <v>0</v>
      </c>
    </row>
    <row r="70" spans="1:55" x14ac:dyDescent="0.25">
      <c r="A70" s="65" t="s">
        <v>215</v>
      </c>
      <c r="B70" s="66" t="s">
        <v>216</v>
      </c>
      <c r="C70" s="70">
        <v>5729626331496.1299</v>
      </c>
      <c r="D70" s="71">
        <v>336026228634.57996</v>
      </c>
      <c r="E70" s="21">
        <v>197359652585.76999</v>
      </c>
      <c r="F70" s="21">
        <v>-92975391545.619995</v>
      </c>
      <c r="G70" s="21">
        <v>0</v>
      </c>
      <c r="H70" s="21">
        <v>57667153296.709999</v>
      </c>
      <c r="I70" s="21">
        <v>0</v>
      </c>
      <c r="J70" s="21">
        <v>0</v>
      </c>
      <c r="K70" s="21">
        <v>158771693092.72</v>
      </c>
      <c r="L70" s="21">
        <v>3403727471</v>
      </c>
      <c r="M70" s="21">
        <v>0</v>
      </c>
      <c r="N70" s="21">
        <v>2599644207</v>
      </c>
      <c r="O70" s="21">
        <v>0</v>
      </c>
      <c r="P70" s="21">
        <v>9199749527</v>
      </c>
      <c r="Q70" s="21">
        <v>0</v>
      </c>
      <c r="R70" s="71">
        <v>78247566155.309998</v>
      </c>
      <c r="S70" s="21">
        <v>0</v>
      </c>
      <c r="T70" s="21">
        <v>78247566155.309998</v>
      </c>
      <c r="U70" s="71">
        <v>5157954416142.8213</v>
      </c>
      <c r="V70" s="21">
        <v>1125980807594</v>
      </c>
      <c r="W70" s="21">
        <v>903606782047.80005</v>
      </c>
      <c r="X70" s="21">
        <v>1921208033756.47</v>
      </c>
      <c r="Y70" s="21">
        <v>6737768133725.6299</v>
      </c>
      <c r="Z70" s="21">
        <v>130941974088.46001</v>
      </c>
      <c r="AA70" s="21">
        <v>6493489862</v>
      </c>
      <c r="AB70" s="21">
        <v>-5668044804931.54</v>
      </c>
      <c r="AC70" s="71">
        <v>0</v>
      </c>
      <c r="AD70" s="21">
        <v>0</v>
      </c>
      <c r="AE70" s="71">
        <v>157398120563.42001</v>
      </c>
      <c r="AF70" s="21">
        <v>1026521568</v>
      </c>
      <c r="AG70" s="21">
        <v>4141244500</v>
      </c>
      <c r="AH70" s="21">
        <v>2046597000</v>
      </c>
      <c r="AI70" s="21">
        <v>151415940135.42001</v>
      </c>
      <c r="AJ70" s="21">
        <v>-1232182640</v>
      </c>
      <c r="AK70" s="70">
        <v>27050658104.73</v>
      </c>
      <c r="AL70" s="71">
        <v>27050658104.73</v>
      </c>
      <c r="AM70" s="21">
        <v>238216194.36000001</v>
      </c>
      <c r="AN70" s="21">
        <v>0</v>
      </c>
      <c r="AO70" s="21">
        <v>0</v>
      </c>
      <c r="AP70" s="21">
        <v>0</v>
      </c>
      <c r="AQ70" s="21">
        <v>740793228.65999997</v>
      </c>
      <c r="AR70" s="21">
        <v>26071648681.709999</v>
      </c>
      <c r="AS70" s="21">
        <v>0</v>
      </c>
      <c r="AT70" s="71">
        <v>0</v>
      </c>
      <c r="AU70" s="21">
        <v>0</v>
      </c>
      <c r="AV70" s="21">
        <v>0</v>
      </c>
      <c r="AW70" s="21">
        <v>0</v>
      </c>
      <c r="AX70" s="21">
        <v>0</v>
      </c>
      <c r="AY70" s="70">
        <v>5702575673391.79</v>
      </c>
      <c r="AZ70" s="71">
        <v>5702575673391.79</v>
      </c>
      <c r="BA70" s="21">
        <v>5644810537977.1201</v>
      </c>
      <c r="BB70" s="21">
        <v>0</v>
      </c>
      <c r="BC70" s="21">
        <v>57765135414.669998</v>
      </c>
    </row>
    <row r="71" spans="1:55" x14ac:dyDescent="0.25">
      <c r="A71" s="65" t="s">
        <v>217</v>
      </c>
      <c r="B71" s="66" t="s">
        <v>218</v>
      </c>
      <c r="C71" s="70">
        <v>3201229176348.23</v>
      </c>
      <c r="D71" s="71">
        <v>148006624486.77002</v>
      </c>
      <c r="E71" s="21">
        <v>86406128531.369995</v>
      </c>
      <c r="F71" s="21">
        <v>-60469552757.709999</v>
      </c>
      <c r="G71" s="21">
        <v>0</v>
      </c>
      <c r="H71" s="21">
        <v>15090955467.57</v>
      </c>
      <c r="I71" s="21">
        <v>0</v>
      </c>
      <c r="J71" s="21">
        <v>0</v>
      </c>
      <c r="K71" s="21">
        <v>67617308830.459999</v>
      </c>
      <c r="L71" s="21">
        <v>7274851687</v>
      </c>
      <c r="M71" s="21">
        <v>0</v>
      </c>
      <c r="N71" s="21">
        <v>2297280529</v>
      </c>
      <c r="O71" s="21">
        <v>0</v>
      </c>
      <c r="P71" s="21">
        <v>11558264975.08</v>
      </c>
      <c r="Q71" s="21">
        <v>18231387224</v>
      </c>
      <c r="R71" s="71">
        <v>70595082253</v>
      </c>
      <c r="S71" s="21">
        <v>0</v>
      </c>
      <c r="T71" s="21">
        <v>70595082253</v>
      </c>
      <c r="U71" s="71">
        <v>2917086181334.3696</v>
      </c>
      <c r="V71" s="21">
        <v>402076059868.07001</v>
      </c>
      <c r="W71" s="21">
        <v>591372195882.67004</v>
      </c>
      <c r="X71" s="21">
        <v>1503904201476.3899</v>
      </c>
      <c r="Y71" s="21">
        <v>2709003481197.7002</v>
      </c>
      <c r="Z71" s="21">
        <v>92679704606.809998</v>
      </c>
      <c r="AA71" s="21">
        <v>123360328591.84</v>
      </c>
      <c r="AB71" s="21">
        <v>-2505309790289.1099</v>
      </c>
      <c r="AC71" s="71">
        <v>0</v>
      </c>
      <c r="AD71" s="21">
        <v>0</v>
      </c>
      <c r="AE71" s="71">
        <v>65541288274.089996</v>
      </c>
      <c r="AF71" s="21">
        <v>0</v>
      </c>
      <c r="AG71" s="21">
        <v>50028830519.190002</v>
      </c>
      <c r="AH71" s="21">
        <v>4040286926.23</v>
      </c>
      <c r="AI71" s="21">
        <v>14691095171.58</v>
      </c>
      <c r="AJ71" s="21">
        <v>-3218924342.9099998</v>
      </c>
      <c r="AK71" s="70">
        <v>33422423945.830002</v>
      </c>
      <c r="AL71" s="71">
        <v>33422423945.830002</v>
      </c>
      <c r="AM71" s="21">
        <v>7199108</v>
      </c>
      <c r="AN71" s="21">
        <v>0</v>
      </c>
      <c r="AO71" s="21">
        <v>0</v>
      </c>
      <c r="AP71" s="21">
        <v>0</v>
      </c>
      <c r="AQ71" s="21">
        <v>692840512.83000004</v>
      </c>
      <c r="AR71" s="21">
        <v>12602398126</v>
      </c>
      <c r="AS71" s="21">
        <v>20119986199</v>
      </c>
      <c r="AT71" s="71">
        <v>0</v>
      </c>
      <c r="AU71" s="21">
        <v>0</v>
      </c>
      <c r="AV71" s="21">
        <v>0</v>
      </c>
      <c r="AW71" s="21">
        <v>0</v>
      </c>
      <c r="AX71" s="21">
        <v>0</v>
      </c>
      <c r="AY71" s="70">
        <v>3167806752402.48</v>
      </c>
      <c r="AZ71" s="71">
        <v>3167806752402.48</v>
      </c>
      <c r="BA71" s="21">
        <v>3167806752402.48</v>
      </c>
      <c r="BB71" s="21">
        <v>0</v>
      </c>
      <c r="BC71" s="21">
        <v>0</v>
      </c>
    </row>
    <row r="72" spans="1:55" x14ac:dyDescent="0.25">
      <c r="A72" s="65" t="s">
        <v>219</v>
      </c>
      <c r="B72" s="66" t="s">
        <v>220</v>
      </c>
      <c r="C72" s="70">
        <v>6077810176302.457</v>
      </c>
      <c r="D72" s="71">
        <v>642930729708.68005</v>
      </c>
      <c r="E72" s="21">
        <v>479797542099.22998</v>
      </c>
      <c r="F72" s="21">
        <v>-82000879634.479996</v>
      </c>
      <c r="G72" s="21">
        <v>213592850.68000001</v>
      </c>
      <c r="H72" s="21">
        <v>60046992692.370003</v>
      </c>
      <c r="I72" s="21">
        <v>0</v>
      </c>
      <c r="J72" s="21">
        <v>0</v>
      </c>
      <c r="K72" s="21">
        <v>64751540126.769997</v>
      </c>
      <c r="L72" s="21">
        <v>16158278799.51</v>
      </c>
      <c r="M72" s="21">
        <v>22611941211</v>
      </c>
      <c r="N72" s="21">
        <v>44357187235.900002</v>
      </c>
      <c r="O72" s="21">
        <v>0</v>
      </c>
      <c r="P72" s="21">
        <v>21793741466</v>
      </c>
      <c r="Q72" s="21">
        <v>15200792861.700001</v>
      </c>
      <c r="R72" s="71">
        <v>931041263319.01001</v>
      </c>
      <c r="S72" s="21">
        <v>0</v>
      </c>
      <c r="T72" s="21">
        <v>931041263319.01001</v>
      </c>
      <c r="U72" s="71">
        <v>4248634628157.7002</v>
      </c>
      <c r="V72" s="21">
        <v>943043758094.47998</v>
      </c>
      <c r="W72" s="21">
        <v>950620518369.39001</v>
      </c>
      <c r="X72" s="21">
        <v>2143480623422.3799</v>
      </c>
      <c r="Y72" s="21">
        <v>6724195786402.3896</v>
      </c>
      <c r="Z72" s="21">
        <v>96533238678.110001</v>
      </c>
      <c r="AA72" s="21">
        <v>43527902461.760002</v>
      </c>
      <c r="AB72" s="21">
        <v>-6652767199270.8096</v>
      </c>
      <c r="AC72" s="71">
        <v>0</v>
      </c>
      <c r="AD72" s="21">
        <v>0</v>
      </c>
      <c r="AE72" s="71">
        <v>255203555117.07001</v>
      </c>
      <c r="AF72" s="21">
        <v>0</v>
      </c>
      <c r="AG72" s="21">
        <v>93191357355.600006</v>
      </c>
      <c r="AH72" s="21">
        <v>20025708365.59</v>
      </c>
      <c r="AI72" s="21">
        <v>156838672332.78</v>
      </c>
      <c r="AJ72" s="21">
        <v>-14852182936.9</v>
      </c>
      <c r="AK72" s="70">
        <v>51964674249.800003</v>
      </c>
      <c r="AL72" s="71">
        <v>28649954266.16</v>
      </c>
      <c r="AM72" s="21">
        <v>613513157</v>
      </c>
      <c r="AN72" s="21">
        <v>0</v>
      </c>
      <c r="AO72" s="21">
        <v>0</v>
      </c>
      <c r="AP72" s="21">
        <v>3885786664</v>
      </c>
      <c r="AQ72" s="21">
        <v>3062366583.1599998</v>
      </c>
      <c r="AR72" s="21">
        <v>21030367962</v>
      </c>
      <c r="AS72" s="21">
        <v>57919900</v>
      </c>
      <c r="AT72" s="71">
        <v>23314719983.639999</v>
      </c>
      <c r="AU72" s="21">
        <v>23314719983.639999</v>
      </c>
      <c r="AV72" s="21">
        <v>0</v>
      </c>
      <c r="AW72" s="21">
        <v>0</v>
      </c>
      <c r="AX72" s="21">
        <v>0</v>
      </c>
      <c r="AY72" s="70">
        <v>6025845502052.7998</v>
      </c>
      <c r="AZ72" s="71">
        <v>6025845502052.7998</v>
      </c>
      <c r="BA72" s="21">
        <v>6025845502052.7998</v>
      </c>
      <c r="BB72" s="21">
        <v>0</v>
      </c>
      <c r="BC72" s="21">
        <v>0</v>
      </c>
    </row>
    <row r="73" spans="1:55" x14ac:dyDescent="0.25">
      <c r="A73" s="65" t="s">
        <v>221</v>
      </c>
      <c r="B73" s="66" t="s">
        <v>222</v>
      </c>
      <c r="C73" s="70">
        <v>3089664538438.1597</v>
      </c>
      <c r="D73" s="71">
        <v>331951342135.39001</v>
      </c>
      <c r="E73" s="21">
        <v>168367097170.25</v>
      </c>
      <c r="F73" s="21">
        <v>-90643237451.679993</v>
      </c>
      <c r="G73" s="21">
        <v>114500000</v>
      </c>
      <c r="H73" s="21">
        <v>50892554145.489998</v>
      </c>
      <c r="I73" s="21">
        <v>0</v>
      </c>
      <c r="J73" s="21">
        <v>0</v>
      </c>
      <c r="K73" s="21">
        <v>119990864839.45</v>
      </c>
      <c r="L73" s="21">
        <v>1906918879.0899999</v>
      </c>
      <c r="M73" s="21">
        <v>0</v>
      </c>
      <c r="N73" s="21">
        <v>71665920927.789993</v>
      </c>
      <c r="O73" s="21">
        <v>0</v>
      </c>
      <c r="P73" s="21">
        <v>9656723625</v>
      </c>
      <c r="Q73" s="21">
        <v>0</v>
      </c>
      <c r="R73" s="71">
        <v>58002848837.400002</v>
      </c>
      <c r="S73" s="21">
        <v>233000000</v>
      </c>
      <c r="T73" s="21">
        <v>57769848837.400002</v>
      </c>
      <c r="U73" s="71">
        <v>2664824699030.4106</v>
      </c>
      <c r="V73" s="21">
        <v>661486214865.95996</v>
      </c>
      <c r="W73" s="21">
        <v>776533030032.10999</v>
      </c>
      <c r="X73" s="21">
        <v>1014947165081.9</v>
      </c>
      <c r="Y73" s="21">
        <v>2390039096680.9399</v>
      </c>
      <c r="Z73" s="21">
        <v>56223639963.739998</v>
      </c>
      <c r="AA73" s="21">
        <v>217661117431.32999</v>
      </c>
      <c r="AB73" s="21">
        <v>-2452065565025.5698</v>
      </c>
      <c r="AC73" s="71">
        <v>0</v>
      </c>
      <c r="AD73" s="21">
        <v>0</v>
      </c>
      <c r="AE73" s="71">
        <v>34885648434.960007</v>
      </c>
      <c r="AF73" s="21">
        <v>915588500</v>
      </c>
      <c r="AG73" s="21">
        <v>16325594848.860001</v>
      </c>
      <c r="AH73" s="21">
        <v>6964930368.0900002</v>
      </c>
      <c r="AI73" s="21">
        <v>16550872161.1</v>
      </c>
      <c r="AJ73" s="21">
        <v>-5871337443.0900002</v>
      </c>
      <c r="AK73" s="70">
        <v>115127076949.31</v>
      </c>
      <c r="AL73" s="71">
        <v>115127076949.31</v>
      </c>
      <c r="AM73" s="21">
        <v>1783762</v>
      </c>
      <c r="AN73" s="21">
        <v>0</v>
      </c>
      <c r="AO73" s="21">
        <v>0</v>
      </c>
      <c r="AP73" s="21">
        <v>0</v>
      </c>
      <c r="AQ73" s="21">
        <v>1049253734.3099999</v>
      </c>
      <c r="AR73" s="21">
        <v>113907461386</v>
      </c>
      <c r="AS73" s="21">
        <v>168578067</v>
      </c>
      <c r="AT73" s="71">
        <v>0</v>
      </c>
      <c r="AU73" s="21">
        <v>0</v>
      </c>
      <c r="AV73" s="21">
        <v>0</v>
      </c>
      <c r="AW73" s="21">
        <v>0</v>
      </c>
      <c r="AX73" s="21">
        <v>0</v>
      </c>
      <c r="AY73" s="70">
        <v>2974537461488.7998</v>
      </c>
      <c r="AZ73" s="71">
        <v>2974537461488.7998</v>
      </c>
      <c r="BA73" s="21">
        <v>2974537461488.7998</v>
      </c>
      <c r="BB73" s="21">
        <v>0</v>
      </c>
      <c r="BC73" s="21">
        <v>0</v>
      </c>
    </row>
    <row r="74" spans="1:55" x14ac:dyDescent="0.25">
      <c r="A74" s="65" t="s">
        <v>223</v>
      </c>
      <c r="B74" s="66" t="s">
        <v>224</v>
      </c>
      <c r="C74" s="70">
        <v>7811161885770.7617</v>
      </c>
      <c r="D74" s="71">
        <v>245550766260.59998</v>
      </c>
      <c r="E74" s="21">
        <v>31459390241.599998</v>
      </c>
      <c r="F74" s="21">
        <v>-481034002798.46002</v>
      </c>
      <c r="G74" s="21">
        <v>187500000</v>
      </c>
      <c r="H74" s="21">
        <v>99897035601</v>
      </c>
      <c r="I74" s="21">
        <v>0</v>
      </c>
      <c r="J74" s="21">
        <v>0</v>
      </c>
      <c r="K74" s="21">
        <v>537366574214.46002</v>
      </c>
      <c r="L74" s="21">
        <v>5597915637</v>
      </c>
      <c r="M74" s="21">
        <v>0</v>
      </c>
      <c r="N74" s="21">
        <v>8674573445</v>
      </c>
      <c r="O74" s="21">
        <v>22132738314</v>
      </c>
      <c r="P74" s="21">
        <v>21097152798</v>
      </c>
      <c r="Q74" s="21">
        <v>171888808</v>
      </c>
      <c r="R74" s="71">
        <v>229927628632.75</v>
      </c>
      <c r="S74" s="21">
        <v>0</v>
      </c>
      <c r="T74" s="21">
        <v>229927628632.75</v>
      </c>
      <c r="U74" s="71">
        <v>7083415699590.4102</v>
      </c>
      <c r="V74" s="21">
        <v>3243057047820</v>
      </c>
      <c r="W74" s="21">
        <v>1112939979385.97</v>
      </c>
      <c r="X74" s="21">
        <v>2185774843441.2</v>
      </c>
      <c r="Y74" s="21">
        <v>4537268289385.0996</v>
      </c>
      <c r="Z74" s="21">
        <v>52632310809</v>
      </c>
      <c r="AA74" s="21">
        <v>329546057978.14001</v>
      </c>
      <c r="AB74" s="21">
        <v>-4377802829229</v>
      </c>
      <c r="AC74" s="71">
        <v>0</v>
      </c>
      <c r="AD74" s="21">
        <v>0</v>
      </c>
      <c r="AE74" s="71">
        <v>252267791287</v>
      </c>
      <c r="AF74" s="21">
        <v>2475110855</v>
      </c>
      <c r="AG74" s="21">
        <v>154659645032</v>
      </c>
      <c r="AH74" s="21">
        <v>23916692391</v>
      </c>
      <c r="AI74" s="21">
        <v>88053696629</v>
      </c>
      <c r="AJ74" s="21">
        <v>-16837353620</v>
      </c>
      <c r="AK74" s="70">
        <v>239142623745.01001</v>
      </c>
      <c r="AL74" s="71">
        <v>239142623745.01001</v>
      </c>
      <c r="AM74" s="21">
        <v>501424749</v>
      </c>
      <c r="AN74" s="21">
        <v>0</v>
      </c>
      <c r="AO74" s="21">
        <v>0</v>
      </c>
      <c r="AP74" s="21">
        <v>0</v>
      </c>
      <c r="AQ74" s="21">
        <v>48262500</v>
      </c>
      <c r="AR74" s="21">
        <v>216464718182.01001</v>
      </c>
      <c r="AS74" s="21">
        <v>22128218314</v>
      </c>
      <c r="AT74" s="71">
        <v>0</v>
      </c>
      <c r="AU74" s="21">
        <v>0</v>
      </c>
      <c r="AV74" s="21">
        <v>0</v>
      </c>
      <c r="AW74" s="21">
        <v>0</v>
      </c>
      <c r="AX74" s="21">
        <v>0</v>
      </c>
      <c r="AY74" s="70">
        <v>7572019262025.7803</v>
      </c>
      <c r="AZ74" s="71">
        <v>7572019262025.7803</v>
      </c>
      <c r="BA74" s="21">
        <v>7572019262025.7803</v>
      </c>
      <c r="BB74" s="21">
        <v>0</v>
      </c>
      <c r="BC74" s="21">
        <v>0</v>
      </c>
    </row>
    <row r="75" spans="1:55" x14ac:dyDescent="0.25">
      <c r="A75" s="65" t="s">
        <v>225</v>
      </c>
      <c r="B75" s="66" t="s">
        <v>226</v>
      </c>
      <c r="C75" s="70">
        <v>2746743944997.6494</v>
      </c>
      <c r="D75" s="71">
        <v>62165440786.459999</v>
      </c>
      <c r="E75" s="21">
        <v>32811797077.810001</v>
      </c>
      <c r="F75" s="21">
        <v>-25147767519.68</v>
      </c>
      <c r="G75" s="21">
        <v>0</v>
      </c>
      <c r="H75" s="21">
        <v>15339759262.41</v>
      </c>
      <c r="I75" s="21">
        <v>0</v>
      </c>
      <c r="J75" s="21">
        <v>0</v>
      </c>
      <c r="K75" s="21">
        <v>29104607385.919998</v>
      </c>
      <c r="L75" s="21">
        <v>279847500</v>
      </c>
      <c r="M75" s="21">
        <v>0</v>
      </c>
      <c r="N75" s="21">
        <v>4107404445</v>
      </c>
      <c r="O75" s="21">
        <v>0</v>
      </c>
      <c r="P75" s="21">
        <v>5669792635</v>
      </c>
      <c r="Q75" s="21">
        <v>0</v>
      </c>
      <c r="R75" s="71">
        <v>60000000000</v>
      </c>
      <c r="S75" s="21">
        <v>0</v>
      </c>
      <c r="T75" s="21">
        <v>60000000000</v>
      </c>
      <c r="U75" s="71">
        <v>2427299805483.3901</v>
      </c>
      <c r="V75" s="21">
        <v>306986156279.29999</v>
      </c>
      <c r="W75" s="21">
        <v>543591131364.31</v>
      </c>
      <c r="X75" s="21">
        <v>821341476972.72998</v>
      </c>
      <c r="Y75" s="21">
        <v>2391228399309.1201</v>
      </c>
      <c r="Z75" s="21">
        <v>74885220748.600006</v>
      </c>
      <c r="AA75" s="21">
        <v>244426220717.57999</v>
      </c>
      <c r="AB75" s="21">
        <v>-1955158799908.25</v>
      </c>
      <c r="AC75" s="71">
        <v>0</v>
      </c>
      <c r="AD75" s="21">
        <v>0</v>
      </c>
      <c r="AE75" s="71">
        <v>197278698727.80002</v>
      </c>
      <c r="AF75" s="21">
        <v>2812069184.7600002</v>
      </c>
      <c r="AG75" s="21">
        <v>0</v>
      </c>
      <c r="AH75" s="21">
        <v>2914102300.77</v>
      </c>
      <c r="AI75" s="21">
        <v>193814660396.10001</v>
      </c>
      <c r="AJ75" s="21">
        <v>-2262133153.8299999</v>
      </c>
      <c r="AK75" s="70">
        <v>99804211487.240005</v>
      </c>
      <c r="AL75" s="71">
        <v>99804211487.240005</v>
      </c>
      <c r="AM75" s="21">
        <v>20356469.399999999</v>
      </c>
      <c r="AN75" s="21">
        <v>0</v>
      </c>
      <c r="AO75" s="21">
        <v>0</v>
      </c>
      <c r="AP75" s="21">
        <v>0</v>
      </c>
      <c r="AQ75" s="21">
        <v>280952230.94999999</v>
      </c>
      <c r="AR75" s="21">
        <v>98324450786.889999</v>
      </c>
      <c r="AS75" s="21">
        <v>1178452000</v>
      </c>
      <c r="AT75" s="71">
        <v>0</v>
      </c>
      <c r="AU75" s="21">
        <v>0</v>
      </c>
      <c r="AV75" s="21">
        <v>0</v>
      </c>
      <c r="AW75" s="21">
        <v>0</v>
      </c>
      <c r="AX75" s="21">
        <v>0</v>
      </c>
      <c r="AY75" s="70">
        <v>2646939733510.3999</v>
      </c>
      <c r="AZ75" s="71">
        <v>2646939733510.3999</v>
      </c>
      <c r="BA75" s="21">
        <v>2646939733510.3999</v>
      </c>
      <c r="BB75" s="21">
        <v>0</v>
      </c>
      <c r="BC75" s="21">
        <v>0</v>
      </c>
    </row>
    <row r="76" spans="1:55" x14ac:dyDescent="0.25">
      <c r="A76" s="65" t="s">
        <v>227</v>
      </c>
      <c r="B76" s="66" t="s">
        <v>1157</v>
      </c>
      <c r="C76" s="70">
        <v>9529828339382.7422</v>
      </c>
      <c r="D76" s="71">
        <v>1145898246996.5798</v>
      </c>
      <c r="E76" s="21">
        <v>770762428593.76001</v>
      </c>
      <c r="F76" s="21">
        <v>-9684119344.9099998</v>
      </c>
      <c r="G76" s="21">
        <v>718057442.08000004</v>
      </c>
      <c r="H76" s="21">
        <v>324634883310</v>
      </c>
      <c r="I76" s="21">
        <v>0</v>
      </c>
      <c r="J76" s="21">
        <v>0</v>
      </c>
      <c r="K76" s="21">
        <v>51991300</v>
      </c>
      <c r="L76" s="21">
        <v>2279480925</v>
      </c>
      <c r="M76" s="21">
        <v>0</v>
      </c>
      <c r="N76" s="21">
        <v>57135524770.650002</v>
      </c>
      <c r="O76" s="21">
        <v>0</v>
      </c>
      <c r="P76" s="21">
        <v>0</v>
      </c>
      <c r="Q76" s="21">
        <v>0</v>
      </c>
      <c r="R76" s="71">
        <v>450607618002.56</v>
      </c>
      <c r="S76" s="21">
        <v>12730368320.610001</v>
      </c>
      <c r="T76" s="21">
        <v>437877249681.95001</v>
      </c>
      <c r="U76" s="71">
        <v>6627399411906.6221</v>
      </c>
      <c r="V76" s="21">
        <v>798880080685.06006</v>
      </c>
      <c r="W76" s="21">
        <v>1849155112541.5</v>
      </c>
      <c r="X76" s="21">
        <v>1912539362543.46</v>
      </c>
      <c r="Y76" s="21">
        <v>7859184496596.9404</v>
      </c>
      <c r="Z76" s="21">
        <v>454067721431.90997</v>
      </c>
      <c r="AA76" s="21">
        <v>86723699079.210007</v>
      </c>
      <c r="AB76" s="21">
        <v>-6333151060971.46</v>
      </c>
      <c r="AC76" s="71">
        <v>0</v>
      </c>
      <c r="AD76" s="21">
        <v>0</v>
      </c>
      <c r="AE76" s="71">
        <v>1305923062476.9802</v>
      </c>
      <c r="AF76" s="21">
        <v>120562000</v>
      </c>
      <c r="AG76" s="21">
        <v>397742089055</v>
      </c>
      <c r="AH76" s="21">
        <v>10500155449.459999</v>
      </c>
      <c r="AI76" s="21">
        <v>905346198451.18005</v>
      </c>
      <c r="AJ76" s="21">
        <v>-7785942478.6599998</v>
      </c>
      <c r="AK76" s="70">
        <v>381763642325.37</v>
      </c>
      <c r="AL76" s="71">
        <v>381763642325.37</v>
      </c>
      <c r="AM76" s="21">
        <v>0</v>
      </c>
      <c r="AN76" s="21">
        <v>0</v>
      </c>
      <c r="AO76" s="21">
        <v>0</v>
      </c>
      <c r="AP76" s="21">
        <v>0</v>
      </c>
      <c r="AQ76" s="21">
        <v>0</v>
      </c>
      <c r="AR76" s="21">
        <v>229780093221.62</v>
      </c>
      <c r="AS76" s="21">
        <v>151983549103.75</v>
      </c>
      <c r="AT76" s="71">
        <v>0</v>
      </c>
      <c r="AU76" s="21">
        <v>0</v>
      </c>
      <c r="AV76" s="21">
        <v>0</v>
      </c>
      <c r="AW76" s="21">
        <v>0</v>
      </c>
      <c r="AX76" s="21">
        <v>0</v>
      </c>
      <c r="AY76" s="70">
        <v>9148064697057.4199</v>
      </c>
      <c r="AZ76" s="71">
        <v>9148064697057.4199</v>
      </c>
      <c r="BA76" s="21">
        <v>9148064697057.4199</v>
      </c>
      <c r="BB76" s="21">
        <v>0</v>
      </c>
      <c r="BC76" s="21">
        <v>0</v>
      </c>
    </row>
    <row r="77" spans="1:55" x14ac:dyDescent="0.25">
      <c r="A77" s="65" t="s">
        <v>228</v>
      </c>
      <c r="B77" s="66" t="s">
        <v>229</v>
      </c>
      <c r="C77" s="70">
        <v>1999383371033.7205</v>
      </c>
      <c r="D77" s="71">
        <v>172466852602.76999</v>
      </c>
      <c r="E77" s="21">
        <v>99522722084.559998</v>
      </c>
      <c r="F77" s="21">
        <v>-18025210411.32</v>
      </c>
      <c r="G77" s="21">
        <v>0</v>
      </c>
      <c r="H77" s="21">
        <v>31491122063.009998</v>
      </c>
      <c r="I77" s="21">
        <v>0</v>
      </c>
      <c r="J77" s="21">
        <v>0</v>
      </c>
      <c r="K77" s="21">
        <v>25364862853</v>
      </c>
      <c r="L77" s="21">
        <v>4132838133.3000002</v>
      </c>
      <c r="M77" s="21">
        <v>0</v>
      </c>
      <c r="N77" s="21">
        <v>14917859150.219999</v>
      </c>
      <c r="O77" s="21">
        <v>0</v>
      </c>
      <c r="P77" s="21">
        <v>15062658730</v>
      </c>
      <c r="Q77" s="21">
        <v>0</v>
      </c>
      <c r="R77" s="71">
        <v>103615457195.23</v>
      </c>
      <c r="S77" s="21">
        <v>0</v>
      </c>
      <c r="T77" s="21">
        <v>103615457195.23</v>
      </c>
      <c r="U77" s="71">
        <v>1454581230570.7705</v>
      </c>
      <c r="V77" s="21">
        <v>168960172133.84</v>
      </c>
      <c r="W77" s="21">
        <v>382491715168.09998</v>
      </c>
      <c r="X77" s="21">
        <v>689001335863.03003</v>
      </c>
      <c r="Y77" s="21">
        <v>2118588118329.1001</v>
      </c>
      <c r="Z77" s="21">
        <v>47434625881.410004</v>
      </c>
      <c r="AA77" s="21">
        <v>36304798688.849998</v>
      </c>
      <c r="AB77" s="21">
        <v>-1988199535493.5601</v>
      </c>
      <c r="AC77" s="71">
        <v>0</v>
      </c>
      <c r="AD77" s="21">
        <v>0</v>
      </c>
      <c r="AE77" s="71">
        <v>268719830664.95001</v>
      </c>
      <c r="AF77" s="21">
        <v>0</v>
      </c>
      <c r="AG77" s="21">
        <v>0</v>
      </c>
      <c r="AH77" s="21">
        <v>8351807836.8199997</v>
      </c>
      <c r="AI77" s="21">
        <v>267730128385.94</v>
      </c>
      <c r="AJ77" s="21">
        <v>-7362105557.8100004</v>
      </c>
      <c r="AK77" s="70">
        <v>4385695220.0100002</v>
      </c>
      <c r="AL77" s="71">
        <v>4385695220.0100002</v>
      </c>
      <c r="AM77" s="21">
        <v>44528474</v>
      </c>
      <c r="AN77" s="21">
        <v>0</v>
      </c>
      <c r="AO77" s="21">
        <v>0</v>
      </c>
      <c r="AP77" s="21">
        <v>0</v>
      </c>
      <c r="AQ77" s="21">
        <v>151350000.00999999</v>
      </c>
      <c r="AR77" s="21">
        <v>4189816746</v>
      </c>
      <c r="AS77" s="21">
        <v>0</v>
      </c>
      <c r="AT77" s="71">
        <v>0</v>
      </c>
      <c r="AU77" s="21">
        <v>0</v>
      </c>
      <c r="AV77" s="21">
        <v>0</v>
      </c>
      <c r="AW77" s="21">
        <v>0</v>
      </c>
      <c r="AX77" s="21">
        <v>0</v>
      </c>
      <c r="AY77" s="70">
        <v>1994997675813.71</v>
      </c>
      <c r="AZ77" s="71">
        <v>1994997675813.71</v>
      </c>
      <c r="BA77" s="21">
        <v>1994997675813.71</v>
      </c>
      <c r="BB77" s="21">
        <v>0</v>
      </c>
      <c r="BC77" s="21">
        <v>0</v>
      </c>
    </row>
    <row r="78" spans="1:55" x14ac:dyDescent="0.25">
      <c r="A78" s="65" t="s">
        <v>230</v>
      </c>
      <c r="B78" s="66" t="s">
        <v>231</v>
      </c>
      <c r="C78" s="70">
        <v>1747343033814.8398</v>
      </c>
      <c r="D78" s="71">
        <v>198904613030.28998</v>
      </c>
      <c r="E78" s="21">
        <v>154739340993.41</v>
      </c>
      <c r="F78" s="21">
        <v>-52023538442.32</v>
      </c>
      <c r="G78" s="21">
        <v>225394427.28999999</v>
      </c>
      <c r="H78" s="21">
        <v>16230003199.129999</v>
      </c>
      <c r="I78" s="21">
        <v>0</v>
      </c>
      <c r="J78" s="21">
        <v>0</v>
      </c>
      <c r="K78" s="21">
        <v>38431183633.07</v>
      </c>
      <c r="L78" s="21">
        <v>8896328517.4799995</v>
      </c>
      <c r="M78" s="21">
        <v>0</v>
      </c>
      <c r="N78" s="21">
        <v>4754368538.1800003</v>
      </c>
      <c r="O78" s="21">
        <v>0</v>
      </c>
      <c r="P78" s="21">
        <v>0</v>
      </c>
      <c r="Q78" s="21">
        <v>27651532164.049999</v>
      </c>
      <c r="R78" s="71">
        <v>88086763948.729996</v>
      </c>
      <c r="S78" s="21">
        <v>0</v>
      </c>
      <c r="T78" s="21">
        <v>88086763948.729996</v>
      </c>
      <c r="U78" s="71">
        <v>1431522893583.8098</v>
      </c>
      <c r="V78" s="21">
        <v>101748077508.67</v>
      </c>
      <c r="W78" s="21">
        <v>552202839545.17004</v>
      </c>
      <c r="X78" s="21">
        <v>779635754213.55005</v>
      </c>
      <c r="Y78" s="21">
        <v>1497792707918.8799</v>
      </c>
      <c r="Z78" s="21">
        <v>25242473659.860001</v>
      </c>
      <c r="AA78" s="21">
        <v>9582949240</v>
      </c>
      <c r="AB78" s="21">
        <v>-1534681908502.3201</v>
      </c>
      <c r="AC78" s="71">
        <v>0</v>
      </c>
      <c r="AD78" s="21">
        <v>0</v>
      </c>
      <c r="AE78" s="71">
        <v>28828763252.010002</v>
      </c>
      <c r="AF78" s="21">
        <v>1376720000</v>
      </c>
      <c r="AG78" s="21">
        <v>1559299759</v>
      </c>
      <c r="AH78" s="21">
        <v>17027200371.01</v>
      </c>
      <c r="AI78" s="21">
        <v>11340538493</v>
      </c>
      <c r="AJ78" s="21">
        <v>-2474995371</v>
      </c>
      <c r="AK78" s="70">
        <v>36188523458.550003</v>
      </c>
      <c r="AL78" s="71">
        <v>36188523458.550003</v>
      </c>
      <c r="AM78" s="21">
        <v>227540798.55000001</v>
      </c>
      <c r="AN78" s="21">
        <v>0</v>
      </c>
      <c r="AO78" s="21">
        <v>0</v>
      </c>
      <c r="AP78" s="21">
        <v>0</v>
      </c>
      <c r="AQ78" s="21">
        <v>435205866</v>
      </c>
      <c r="AR78" s="21">
        <v>30397147393</v>
      </c>
      <c r="AS78" s="21">
        <v>5128629401</v>
      </c>
      <c r="AT78" s="71">
        <v>0</v>
      </c>
      <c r="AU78" s="21">
        <v>0</v>
      </c>
      <c r="AV78" s="21">
        <v>0</v>
      </c>
      <c r="AW78" s="21">
        <v>0</v>
      </c>
      <c r="AX78" s="21">
        <v>0</v>
      </c>
      <c r="AY78" s="70">
        <v>1711154510356.3201</v>
      </c>
      <c r="AZ78" s="71">
        <v>1711154510356.3201</v>
      </c>
      <c r="BA78" s="21">
        <v>1711154510356.3201</v>
      </c>
      <c r="BB78" s="21">
        <v>0</v>
      </c>
      <c r="BC78" s="21">
        <v>0</v>
      </c>
    </row>
    <row r="79" spans="1:55" x14ac:dyDescent="0.25">
      <c r="A79" s="65" t="s">
        <v>232</v>
      </c>
      <c r="B79" s="66" t="s">
        <v>233</v>
      </c>
      <c r="C79" s="70">
        <v>1595395606865.52</v>
      </c>
      <c r="D79" s="71">
        <v>90375253624.440002</v>
      </c>
      <c r="E79" s="21">
        <v>60214705280.790001</v>
      </c>
      <c r="F79" s="21">
        <v>-6715161172.4499998</v>
      </c>
      <c r="G79" s="21">
        <v>0</v>
      </c>
      <c r="H79" s="21">
        <v>5732919954</v>
      </c>
      <c r="I79" s="21">
        <v>0</v>
      </c>
      <c r="J79" s="21">
        <v>0</v>
      </c>
      <c r="K79" s="21">
        <v>4959943847.1000004</v>
      </c>
      <c r="L79" s="21">
        <v>879041100</v>
      </c>
      <c r="M79" s="21">
        <v>0</v>
      </c>
      <c r="N79" s="21">
        <v>14755642669</v>
      </c>
      <c r="O79" s="21">
        <v>0</v>
      </c>
      <c r="P79" s="21">
        <v>10548161946</v>
      </c>
      <c r="Q79" s="21">
        <v>0</v>
      </c>
      <c r="R79" s="71">
        <v>172427590196.79999</v>
      </c>
      <c r="S79" s="21">
        <v>2359115488.8000002</v>
      </c>
      <c r="T79" s="21">
        <v>170068474708</v>
      </c>
      <c r="U79" s="71">
        <v>1296423800168.4897</v>
      </c>
      <c r="V79" s="21">
        <v>95528173897</v>
      </c>
      <c r="W79" s="21">
        <v>368168071422.52002</v>
      </c>
      <c r="X79" s="21">
        <v>630109070918.81995</v>
      </c>
      <c r="Y79" s="21">
        <v>1491179640248.8201</v>
      </c>
      <c r="Z79" s="21">
        <v>16618179119.34</v>
      </c>
      <c r="AA79" s="21">
        <v>32928408203.799999</v>
      </c>
      <c r="AB79" s="21">
        <v>-1338107743641.8101</v>
      </c>
      <c r="AC79" s="71">
        <v>0</v>
      </c>
      <c r="AD79" s="21">
        <v>0</v>
      </c>
      <c r="AE79" s="71">
        <v>36168962875.790001</v>
      </c>
      <c r="AF79" s="21">
        <v>0</v>
      </c>
      <c r="AG79" s="21">
        <v>0</v>
      </c>
      <c r="AH79" s="21">
        <v>3530824850</v>
      </c>
      <c r="AI79" s="21">
        <v>35940134791.790001</v>
      </c>
      <c r="AJ79" s="21">
        <v>-3301996766</v>
      </c>
      <c r="AK79" s="70">
        <v>1576385252.6500001</v>
      </c>
      <c r="AL79" s="71">
        <v>1576385252.6500001</v>
      </c>
      <c r="AM79" s="21">
        <v>183909600</v>
      </c>
      <c r="AN79" s="21">
        <v>0</v>
      </c>
      <c r="AO79" s="21">
        <v>0</v>
      </c>
      <c r="AP79" s="21">
        <v>0</v>
      </c>
      <c r="AQ79" s="21">
        <v>33978662</v>
      </c>
      <c r="AR79" s="21">
        <v>1347502490.6500001</v>
      </c>
      <c r="AS79" s="21">
        <v>10994500</v>
      </c>
      <c r="AT79" s="71">
        <v>0</v>
      </c>
      <c r="AU79" s="21">
        <v>0</v>
      </c>
      <c r="AV79" s="21">
        <v>0</v>
      </c>
      <c r="AW79" s="21">
        <v>0</v>
      </c>
      <c r="AX79" s="21">
        <v>0</v>
      </c>
      <c r="AY79" s="70">
        <v>1593819221612.8201</v>
      </c>
      <c r="AZ79" s="71">
        <v>1593819221612.8201</v>
      </c>
      <c r="BA79" s="21">
        <v>1593819221612.8201</v>
      </c>
      <c r="BB79" s="21">
        <v>0</v>
      </c>
      <c r="BC79" s="21">
        <v>0</v>
      </c>
    </row>
    <row r="80" spans="1:55" x14ac:dyDescent="0.25">
      <c r="A80" s="65" t="s">
        <v>234</v>
      </c>
      <c r="B80" s="66" t="s">
        <v>235</v>
      </c>
      <c r="C80" s="70">
        <v>2507314410111.27</v>
      </c>
      <c r="D80" s="71">
        <v>106539721218.01001</v>
      </c>
      <c r="E80" s="21">
        <v>62183587330.580002</v>
      </c>
      <c r="F80" s="21">
        <v>-28166439328.080002</v>
      </c>
      <c r="G80" s="21">
        <v>1492387296.9200001</v>
      </c>
      <c r="H80" s="21">
        <v>6473319073.9700003</v>
      </c>
      <c r="I80" s="21">
        <v>0</v>
      </c>
      <c r="J80" s="21">
        <v>0</v>
      </c>
      <c r="K80" s="21">
        <v>21161748637.540001</v>
      </c>
      <c r="L80" s="21">
        <v>3442088435</v>
      </c>
      <c r="M80" s="21">
        <v>0</v>
      </c>
      <c r="N80" s="21">
        <v>25289017261.080002</v>
      </c>
      <c r="O80" s="21">
        <v>0</v>
      </c>
      <c r="P80" s="21">
        <v>14610312511</v>
      </c>
      <c r="Q80" s="21">
        <v>53700000</v>
      </c>
      <c r="R80" s="71">
        <v>58882651535.690002</v>
      </c>
      <c r="S80" s="21">
        <v>139588041.75</v>
      </c>
      <c r="T80" s="21">
        <v>58743063493.940002</v>
      </c>
      <c r="U80" s="71">
        <v>2304551068906.0298</v>
      </c>
      <c r="V80" s="21">
        <v>183839623660</v>
      </c>
      <c r="W80" s="21">
        <v>585883318635</v>
      </c>
      <c r="X80" s="21">
        <v>1004744796900.63</v>
      </c>
      <c r="Y80" s="21">
        <v>2337006853898.0898</v>
      </c>
      <c r="Z80" s="21">
        <v>77993154519</v>
      </c>
      <c r="AA80" s="21">
        <v>6188238163</v>
      </c>
      <c r="AB80" s="21">
        <v>-1891104916869.6899</v>
      </c>
      <c r="AC80" s="71">
        <v>0</v>
      </c>
      <c r="AD80" s="21">
        <v>0</v>
      </c>
      <c r="AE80" s="71">
        <v>37340968451.540001</v>
      </c>
      <c r="AF80" s="21">
        <v>0</v>
      </c>
      <c r="AG80" s="21">
        <v>0</v>
      </c>
      <c r="AH80" s="21">
        <v>2381505697</v>
      </c>
      <c r="AI80" s="21">
        <v>36841666403.540001</v>
      </c>
      <c r="AJ80" s="21">
        <v>-1882203649</v>
      </c>
      <c r="AK80" s="70">
        <v>170151549873.87</v>
      </c>
      <c r="AL80" s="71">
        <v>109256750583.87</v>
      </c>
      <c r="AM80" s="21">
        <v>313192525</v>
      </c>
      <c r="AN80" s="21">
        <v>0</v>
      </c>
      <c r="AO80" s="21">
        <v>0</v>
      </c>
      <c r="AP80" s="21">
        <v>81193065721</v>
      </c>
      <c r="AQ80" s="21">
        <v>245145009.58000001</v>
      </c>
      <c r="AR80" s="21">
        <v>27505347328.290001</v>
      </c>
      <c r="AS80" s="21">
        <v>0</v>
      </c>
      <c r="AT80" s="71">
        <v>60894799290</v>
      </c>
      <c r="AU80" s="21">
        <v>0</v>
      </c>
      <c r="AV80" s="21">
        <v>0</v>
      </c>
      <c r="AW80" s="21">
        <v>60894799290</v>
      </c>
      <c r="AX80" s="21">
        <v>0</v>
      </c>
      <c r="AY80" s="70">
        <v>2337162860237.3901</v>
      </c>
      <c r="AZ80" s="71">
        <v>2337162860237.3901</v>
      </c>
      <c r="BA80" s="21">
        <v>2337162860237.3901</v>
      </c>
      <c r="BB80" s="21">
        <v>0</v>
      </c>
      <c r="BC80" s="21">
        <v>0</v>
      </c>
    </row>
    <row r="81" spans="1:55" x14ac:dyDescent="0.25">
      <c r="A81" s="65" t="s">
        <v>236</v>
      </c>
      <c r="B81" s="66" t="s">
        <v>237</v>
      </c>
      <c r="C81" s="70">
        <v>2636776882405.9199</v>
      </c>
      <c r="D81" s="71">
        <v>121670794952.69</v>
      </c>
      <c r="E81" s="21">
        <v>88023852139.529999</v>
      </c>
      <c r="F81" s="21">
        <v>-29421481673.07</v>
      </c>
      <c r="G81" s="21">
        <v>229271353.34</v>
      </c>
      <c r="H81" s="21">
        <v>10375318558.74</v>
      </c>
      <c r="I81" s="21">
        <v>0</v>
      </c>
      <c r="J81" s="21">
        <v>0</v>
      </c>
      <c r="K81" s="21">
        <v>38964763948.150002</v>
      </c>
      <c r="L81" s="21">
        <v>2150000</v>
      </c>
      <c r="M81" s="21">
        <v>0</v>
      </c>
      <c r="N81" s="21">
        <v>0</v>
      </c>
      <c r="O81" s="21">
        <v>0</v>
      </c>
      <c r="P81" s="21">
        <v>12991358996</v>
      </c>
      <c r="Q81" s="21">
        <v>505561630</v>
      </c>
      <c r="R81" s="71">
        <v>91994429864</v>
      </c>
      <c r="S81" s="21">
        <v>91994429864</v>
      </c>
      <c r="T81" s="21">
        <v>0</v>
      </c>
      <c r="U81" s="71">
        <v>2267477403754.8804</v>
      </c>
      <c r="V81" s="21">
        <v>271074838246.97</v>
      </c>
      <c r="W81" s="21">
        <v>693075532370.58997</v>
      </c>
      <c r="X81" s="21">
        <v>877517697224.31995</v>
      </c>
      <c r="Y81" s="21">
        <v>2627203985082.1201</v>
      </c>
      <c r="Z81" s="21">
        <v>110207006635.73</v>
      </c>
      <c r="AA81" s="21">
        <v>5678282650</v>
      </c>
      <c r="AB81" s="21">
        <v>-2317279938454.8501</v>
      </c>
      <c r="AC81" s="71">
        <v>0</v>
      </c>
      <c r="AD81" s="21">
        <v>0</v>
      </c>
      <c r="AE81" s="71">
        <v>155634253834.34998</v>
      </c>
      <c r="AF81" s="21">
        <v>3896028780.1300001</v>
      </c>
      <c r="AG81" s="21">
        <v>0</v>
      </c>
      <c r="AH81" s="21">
        <v>3508623681.1399999</v>
      </c>
      <c r="AI81" s="21">
        <v>150307648699.07999</v>
      </c>
      <c r="AJ81" s="21">
        <v>-2078047326</v>
      </c>
      <c r="AK81" s="70">
        <v>1164288147</v>
      </c>
      <c r="AL81" s="71">
        <v>1164288147</v>
      </c>
      <c r="AM81" s="21">
        <v>0</v>
      </c>
      <c r="AN81" s="21">
        <v>0</v>
      </c>
      <c r="AO81" s="21">
        <v>0</v>
      </c>
      <c r="AP81" s="21">
        <v>0</v>
      </c>
      <c r="AQ81" s="21">
        <v>333576663</v>
      </c>
      <c r="AR81" s="21">
        <v>682834034</v>
      </c>
      <c r="AS81" s="21">
        <v>147877450</v>
      </c>
      <c r="AT81" s="71">
        <v>0</v>
      </c>
      <c r="AU81" s="21">
        <v>0</v>
      </c>
      <c r="AV81" s="21">
        <v>0</v>
      </c>
      <c r="AW81" s="21">
        <v>0</v>
      </c>
      <c r="AX81" s="21">
        <v>0</v>
      </c>
      <c r="AY81" s="70">
        <v>2635612594258.9502</v>
      </c>
      <c r="AZ81" s="71">
        <v>2635612594258.9502</v>
      </c>
      <c r="BA81" s="21">
        <v>2635612594258.9502</v>
      </c>
      <c r="BB81" s="21">
        <v>0</v>
      </c>
      <c r="BC81" s="21">
        <v>0</v>
      </c>
    </row>
    <row r="82" spans="1:55" x14ac:dyDescent="0.25">
      <c r="A82" s="65" t="s">
        <v>240</v>
      </c>
      <c r="B82" s="66" t="s">
        <v>241</v>
      </c>
      <c r="C82" s="70">
        <v>4919858220860.8105</v>
      </c>
      <c r="D82" s="71">
        <v>387442393725.33002</v>
      </c>
      <c r="E82" s="21">
        <v>333753251336.76001</v>
      </c>
      <c r="F82" s="21">
        <v>-16863798804.799999</v>
      </c>
      <c r="G82" s="21">
        <v>594960768.64999998</v>
      </c>
      <c r="H82" s="21">
        <v>27292168256.869999</v>
      </c>
      <c r="I82" s="21">
        <v>0</v>
      </c>
      <c r="J82" s="21">
        <v>0</v>
      </c>
      <c r="K82" s="21">
        <v>7985327557.5</v>
      </c>
      <c r="L82" s="21">
        <v>16170000</v>
      </c>
      <c r="M82" s="21">
        <v>0</v>
      </c>
      <c r="N82" s="21">
        <v>20912636799</v>
      </c>
      <c r="O82" s="21">
        <v>0</v>
      </c>
      <c r="P82" s="21">
        <v>11742569062</v>
      </c>
      <c r="Q82" s="21">
        <v>2009108749.3499999</v>
      </c>
      <c r="R82" s="71">
        <v>135744064332.89999</v>
      </c>
      <c r="S82" s="21">
        <v>0</v>
      </c>
      <c r="T82" s="21">
        <v>135744064332.89999</v>
      </c>
      <c r="U82" s="71">
        <v>3723780553801.0801</v>
      </c>
      <c r="V82" s="21">
        <v>416533183137.42999</v>
      </c>
      <c r="W82" s="21">
        <v>443207478087.35999</v>
      </c>
      <c r="X82" s="21">
        <v>1139470294765.52</v>
      </c>
      <c r="Y82" s="21">
        <v>3550371058770.4399</v>
      </c>
      <c r="Z82" s="21">
        <v>26875782794.029999</v>
      </c>
      <c r="AA82" s="21">
        <v>27099581765</v>
      </c>
      <c r="AB82" s="21">
        <v>-1879776825518.7</v>
      </c>
      <c r="AC82" s="71">
        <v>0</v>
      </c>
      <c r="AD82" s="21">
        <v>0</v>
      </c>
      <c r="AE82" s="71">
        <v>672891209001.5</v>
      </c>
      <c r="AF82" s="21">
        <v>0</v>
      </c>
      <c r="AG82" s="21">
        <v>0</v>
      </c>
      <c r="AH82" s="21">
        <v>1886705950</v>
      </c>
      <c r="AI82" s="21">
        <v>672449783731.5</v>
      </c>
      <c r="AJ82" s="21">
        <v>-1445280680</v>
      </c>
      <c r="AK82" s="70">
        <v>38431120872.330002</v>
      </c>
      <c r="AL82" s="71">
        <v>38431120872.330002</v>
      </c>
      <c r="AM82" s="21">
        <v>49066776</v>
      </c>
      <c r="AN82" s="21">
        <v>0</v>
      </c>
      <c r="AO82" s="21">
        <v>0</v>
      </c>
      <c r="AP82" s="21">
        <v>0</v>
      </c>
      <c r="AQ82" s="21">
        <v>295023480</v>
      </c>
      <c r="AR82" s="21">
        <v>29028480583.330002</v>
      </c>
      <c r="AS82" s="21">
        <v>9058550033</v>
      </c>
      <c r="AT82" s="71">
        <v>0</v>
      </c>
      <c r="AU82" s="21">
        <v>0</v>
      </c>
      <c r="AV82" s="21">
        <v>0</v>
      </c>
      <c r="AW82" s="21">
        <v>0</v>
      </c>
      <c r="AX82" s="21">
        <v>0</v>
      </c>
      <c r="AY82" s="70">
        <v>4881427099988.4404</v>
      </c>
      <c r="AZ82" s="71">
        <v>4881427099988.4404</v>
      </c>
      <c r="BA82" s="21">
        <v>4881427099988.4404</v>
      </c>
      <c r="BB82" s="21">
        <v>0</v>
      </c>
      <c r="BC82" s="21">
        <v>0</v>
      </c>
    </row>
    <row r="83" spans="1:55" x14ac:dyDescent="0.25">
      <c r="A83" s="65" t="s">
        <v>242</v>
      </c>
      <c r="B83" s="66" t="s">
        <v>243</v>
      </c>
      <c r="C83" s="70">
        <v>2247506897336.1704</v>
      </c>
      <c r="D83" s="71">
        <v>186825226594.69998</v>
      </c>
      <c r="E83" s="21">
        <v>151814150625.81</v>
      </c>
      <c r="F83" s="21">
        <v>-2509030754.3800001</v>
      </c>
      <c r="G83" s="21">
        <v>280034296.32999998</v>
      </c>
      <c r="H83" s="21">
        <v>13480140109.219999</v>
      </c>
      <c r="I83" s="21">
        <v>0</v>
      </c>
      <c r="J83" s="21">
        <v>0</v>
      </c>
      <c r="K83" s="21">
        <v>4211897439</v>
      </c>
      <c r="L83" s="21">
        <v>18316188</v>
      </c>
      <c r="M83" s="21">
        <v>8078242319.7200003</v>
      </c>
      <c r="N83" s="21">
        <v>825062441</v>
      </c>
      <c r="O83" s="21">
        <v>0</v>
      </c>
      <c r="P83" s="21">
        <v>9645344331</v>
      </c>
      <c r="Q83" s="21">
        <v>981069599</v>
      </c>
      <c r="R83" s="71">
        <v>46514000000</v>
      </c>
      <c r="S83" s="21">
        <v>0</v>
      </c>
      <c r="T83" s="21">
        <v>46514000000</v>
      </c>
      <c r="U83" s="71">
        <v>1858239731854.5801</v>
      </c>
      <c r="V83" s="21">
        <v>33749633091.110001</v>
      </c>
      <c r="W83" s="21">
        <v>454529592665.39001</v>
      </c>
      <c r="X83" s="21">
        <v>760746879483.26001</v>
      </c>
      <c r="Y83" s="21">
        <v>3255254520870.25</v>
      </c>
      <c r="Z83" s="21">
        <v>14439964017</v>
      </c>
      <c r="AA83" s="21">
        <v>23174411233.73</v>
      </c>
      <c r="AB83" s="21">
        <v>-2683655269506.1602</v>
      </c>
      <c r="AC83" s="71">
        <v>0</v>
      </c>
      <c r="AD83" s="21">
        <v>0</v>
      </c>
      <c r="AE83" s="71">
        <v>155927938886.89001</v>
      </c>
      <c r="AF83" s="21">
        <v>0</v>
      </c>
      <c r="AG83" s="21">
        <v>0</v>
      </c>
      <c r="AH83" s="21">
        <v>2782342500</v>
      </c>
      <c r="AI83" s="21">
        <v>155550678886.89001</v>
      </c>
      <c r="AJ83" s="21">
        <v>-2405082500</v>
      </c>
      <c r="AK83" s="70">
        <v>18399832255.119999</v>
      </c>
      <c r="AL83" s="71">
        <v>18399832255.119999</v>
      </c>
      <c r="AM83" s="21">
        <v>93912995</v>
      </c>
      <c r="AN83" s="21">
        <v>0</v>
      </c>
      <c r="AO83" s="21">
        <v>0</v>
      </c>
      <c r="AP83" s="21">
        <v>0</v>
      </c>
      <c r="AQ83" s="21">
        <v>0</v>
      </c>
      <c r="AR83" s="21">
        <v>18305919260.119999</v>
      </c>
      <c r="AS83" s="21">
        <v>0</v>
      </c>
      <c r="AT83" s="71">
        <v>0</v>
      </c>
      <c r="AU83" s="21">
        <v>0</v>
      </c>
      <c r="AV83" s="21">
        <v>0</v>
      </c>
      <c r="AW83" s="21">
        <v>0</v>
      </c>
      <c r="AX83" s="21">
        <v>0</v>
      </c>
      <c r="AY83" s="70">
        <v>2229107065081.0298</v>
      </c>
      <c r="AZ83" s="71">
        <v>2229107065081.0298</v>
      </c>
      <c r="BA83" s="21">
        <v>2229107065081.0298</v>
      </c>
      <c r="BB83" s="21">
        <v>0</v>
      </c>
      <c r="BC83" s="21">
        <v>0</v>
      </c>
    </row>
    <row r="84" spans="1:55" x14ac:dyDescent="0.25">
      <c r="A84" s="65" t="s">
        <v>244</v>
      </c>
      <c r="B84" s="66" t="s">
        <v>245</v>
      </c>
      <c r="C84" s="70">
        <v>2516443272794.7393</v>
      </c>
      <c r="D84" s="71">
        <v>170995268234.30997</v>
      </c>
      <c r="E84" s="21">
        <v>141926777768.60999</v>
      </c>
      <c r="F84" s="21">
        <v>-7404086570.7600002</v>
      </c>
      <c r="G84" s="21">
        <v>376150220.42000002</v>
      </c>
      <c r="H84" s="21">
        <v>9219680712.2399998</v>
      </c>
      <c r="I84" s="21">
        <v>0</v>
      </c>
      <c r="J84" s="21">
        <v>0</v>
      </c>
      <c r="K84" s="21">
        <v>10726737770</v>
      </c>
      <c r="L84" s="21">
        <v>2628176072</v>
      </c>
      <c r="M84" s="21">
        <v>0</v>
      </c>
      <c r="N84" s="21">
        <v>0</v>
      </c>
      <c r="O84" s="21">
        <v>0</v>
      </c>
      <c r="P84" s="21">
        <v>0</v>
      </c>
      <c r="Q84" s="21">
        <v>13521832261.799999</v>
      </c>
      <c r="R84" s="71">
        <v>130444528808</v>
      </c>
      <c r="S84" s="21">
        <v>0</v>
      </c>
      <c r="T84" s="21">
        <v>130444528808</v>
      </c>
      <c r="U84" s="71">
        <v>2131088661642.4199</v>
      </c>
      <c r="V84" s="21">
        <v>232702168873.51999</v>
      </c>
      <c r="W84" s="21">
        <v>449708852280.10999</v>
      </c>
      <c r="X84" s="21">
        <v>975754317221.29004</v>
      </c>
      <c r="Y84" s="21">
        <v>2659241320726.8599</v>
      </c>
      <c r="Z84" s="21">
        <v>33990029042</v>
      </c>
      <c r="AA84" s="21">
        <v>61625441760.139999</v>
      </c>
      <c r="AB84" s="21">
        <v>-2281933468261.5</v>
      </c>
      <c r="AC84" s="71">
        <v>0</v>
      </c>
      <c r="AD84" s="21">
        <v>0</v>
      </c>
      <c r="AE84" s="71">
        <v>83914814110.009995</v>
      </c>
      <c r="AF84" s="21">
        <v>0</v>
      </c>
      <c r="AG84" s="21">
        <v>1466004800</v>
      </c>
      <c r="AH84" s="21">
        <v>937147000</v>
      </c>
      <c r="AI84" s="21">
        <v>82230921310.009995</v>
      </c>
      <c r="AJ84" s="21">
        <v>-719259000</v>
      </c>
      <c r="AK84" s="70">
        <v>15878952361.52</v>
      </c>
      <c r="AL84" s="71">
        <v>15878952361.52</v>
      </c>
      <c r="AM84" s="21">
        <v>59537162</v>
      </c>
      <c r="AN84" s="21">
        <v>0</v>
      </c>
      <c r="AO84" s="21">
        <v>0</v>
      </c>
      <c r="AP84" s="21">
        <v>0</v>
      </c>
      <c r="AQ84" s="21">
        <v>281849698.32999998</v>
      </c>
      <c r="AR84" s="21">
        <v>15143978394.190001</v>
      </c>
      <c r="AS84" s="21">
        <v>393587107</v>
      </c>
      <c r="AT84" s="71">
        <v>0</v>
      </c>
      <c r="AU84" s="21">
        <v>0</v>
      </c>
      <c r="AV84" s="21">
        <v>0</v>
      </c>
      <c r="AW84" s="21">
        <v>0</v>
      </c>
      <c r="AX84" s="21">
        <v>0</v>
      </c>
      <c r="AY84" s="70">
        <v>2500564320433.2798</v>
      </c>
      <c r="AZ84" s="71">
        <v>2500564320433.2798</v>
      </c>
      <c r="BA84" s="21">
        <v>2500564320433.2798</v>
      </c>
      <c r="BB84" s="21">
        <v>0</v>
      </c>
      <c r="BC84" s="21">
        <v>0</v>
      </c>
    </row>
    <row r="85" spans="1:55" x14ac:dyDescent="0.25">
      <c r="A85" s="65" t="s">
        <v>246</v>
      </c>
      <c r="B85" s="66" t="s">
        <v>247</v>
      </c>
      <c r="C85" s="70">
        <v>4309925067921.5493</v>
      </c>
      <c r="D85" s="71">
        <v>353121412784.89001</v>
      </c>
      <c r="E85" s="21">
        <v>159741100040.48999</v>
      </c>
      <c r="F85" s="21">
        <v>-63524278417.360001</v>
      </c>
      <c r="G85" s="21">
        <v>189958065</v>
      </c>
      <c r="H85" s="21">
        <v>42579477436.419998</v>
      </c>
      <c r="I85" s="21">
        <v>0</v>
      </c>
      <c r="J85" s="21">
        <v>0</v>
      </c>
      <c r="K85" s="21">
        <v>102446982298.5</v>
      </c>
      <c r="L85" s="21">
        <v>2785353898.98</v>
      </c>
      <c r="M85" s="21">
        <v>0</v>
      </c>
      <c r="N85" s="21">
        <v>61835584420.25</v>
      </c>
      <c r="O85" s="21">
        <v>0</v>
      </c>
      <c r="P85" s="21">
        <v>46951151955</v>
      </c>
      <c r="Q85" s="21">
        <v>116083087.61</v>
      </c>
      <c r="R85" s="71">
        <v>285335001995.84003</v>
      </c>
      <c r="S85" s="21">
        <v>0</v>
      </c>
      <c r="T85" s="21">
        <v>285335001995.84003</v>
      </c>
      <c r="U85" s="71">
        <v>3576217406160.6592</v>
      </c>
      <c r="V85" s="21">
        <v>561718011374</v>
      </c>
      <c r="W85" s="21">
        <v>943093802640.65002</v>
      </c>
      <c r="X85" s="21">
        <v>1441383417029.4099</v>
      </c>
      <c r="Y85" s="21">
        <v>2689838993180.8799</v>
      </c>
      <c r="Z85" s="21">
        <v>263645627281.34</v>
      </c>
      <c r="AA85" s="21">
        <v>25204316050</v>
      </c>
      <c r="AB85" s="21">
        <v>-2348666761395.6201</v>
      </c>
      <c r="AC85" s="71">
        <v>0</v>
      </c>
      <c r="AD85" s="21">
        <v>0</v>
      </c>
      <c r="AE85" s="71">
        <v>95251246980.159988</v>
      </c>
      <c r="AF85" s="21">
        <v>73512803.569999993</v>
      </c>
      <c r="AG85" s="21">
        <v>41117000000</v>
      </c>
      <c r="AH85" s="21">
        <v>6773637327.8800001</v>
      </c>
      <c r="AI85" s="21">
        <v>53614551454.589996</v>
      </c>
      <c r="AJ85" s="21">
        <v>-6327454605.8800001</v>
      </c>
      <c r="AK85" s="70">
        <v>139264290308.44</v>
      </c>
      <c r="AL85" s="71">
        <v>75490976308.440002</v>
      </c>
      <c r="AM85" s="21">
        <v>62442882</v>
      </c>
      <c r="AN85" s="21">
        <v>1043869978</v>
      </c>
      <c r="AO85" s="21">
        <v>0</v>
      </c>
      <c r="AP85" s="21">
        <v>47000000000</v>
      </c>
      <c r="AQ85" s="21">
        <v>4056805067.4400001</v>
      </c>
      <c r="AR85" s="21">
        <v>22711187493</v>
      </c>
      <c r="AS85" s="21">
        <v>616670888</v>
      </c>
      <c r="AT85" s="71">
        <v>63773314000</v>
      </c>
      <c r="AU85" s="21">
        <v>27659670000</v>
      </c>
      <c r="AV85" s="21">
        <v>0</v>
      </c>
      <c r="AW85" s="21">
        <v>36113644000</v>
      </c>
      <c r="AX85" s="21">
        <v>0</v>
      </c>
      <c r="AY85" s="70">
        <v>4170660777613.1099</v>
      </c>
      <c r="AZ85" s="71">
        <v>4170660777613.1099</v>
      </c>
      <c r="BA85" s="21">
        <v>4170660777613.1099</v>
      </c>
      <c r="BB85" s="21">
        <v>0</v>
      </c>
      <c r="BC85" s="21">
        <v>0</v>
      </c>
    </row>
    <row r="86" spans="1:55" x14ac:dyDescent="0.25">
      <c r="A86" s="65" t="s">
        <v>248</v>
      </c>
      <c r="B86" s="66" t="s">
        <v>249</v>
      </c>
      <c r="C86" s="70">
        <v>1620198461059.04</v>
      </c>
      <c r="D86" s="71">
        <v>89377720469.369995</v>
      </c>
      <c r="E86" s="21">
        <v>64120948314.300003</v>
      </c>
      <c r="F86" s="21">
        <v>-1371886361.23</v>
      </c>
      <c r="G86" s="21">
        <v>394574001.56999999</v>
      </c>
      <c r="H86" s="21">
        <v>11436433715.73</v>
      </c>
      <c r="I86" s="21">
        <v>0</v>
      </c>
      <c r="J86" s="21">
        <v>0</v>
      </c>
      <c r="K86" s="21">
        <v>2915250499</v>
      </c>
      <c r="L86" s="21">
        <v>456088000</v>
      </c>
      <c r="M86" s="21">
        <v>0</v>
      </c>
      <c r="N86" s="21">
        <v>11202268300</v>
      </c>
      <c r="O86" s="21">
        <v>0</v>
      </c>
      <c r="P86" s="21">
        <v>0</v>
      </c>
      <c r="Q86" s="21">
        <v>224044000</v>
      </c>
      <c r="R86" s="71">
        <v>93352418494.639999</v>
      </c>
      <c r="S86" s="21">
        <v>0</v>
      </c>
      <c r="T86" s="21">
        <v>93352418494.639999</v>
      </c>
      <c r="U86" s="71">
        <v>1297253128722.2402</v>
      </c>
      <c r="V86" s="21">
        <v>122230823993.03999</v>
      </c>
      <c r="W86" s="21">
        <v>458933344737.77002</v>
      </c>
      <c r="X86" s="21">
        <v>511319047444.47998</v>
      </c>
      <c r="Y86" s="21">
        <v>1133534076996.1201</v>
      </c>
      <c r="Z86" s="21">
        <v>27203913066.369999</v>
      </c>
      <c r="AA86" s="21">
        <v>18109855754.380001</v>
      </c>
      <c r="AB86" s="21">
        <v>-974077933269.92004</v>
      </c>
      <c r="AC86" s="71">
        <v>0</v>
      </c>
      <c r="AD86" s="21">
        <v>0</v>
      </c>
      <c r="AE86" s="71">
        <v>140215193372.78998</v>
      </c>
      <c r="AF86" s="21">
        <v>202331023</v>
      </c>
      <c r="AG86" s="21">
        <v>0</v>
      </c>
      <c r="AH86" s="21">
        <v>22382995473.66</v>
      </c>
      <c r="AI86" s="21">
        <v>137480802534.51999</v>
      </c>
      <c r="AJ86" s="21">
        <v>-19850935658.389999</v>
      </c>
      <c r="AK86" s="70">
        <v>21751055465.880001</v>
      </c>
      <c r="AL86" s="71">
        <v>21751055465.880001</v>
      </c>
      <c r="AM86" s="21">
        <v>107087922.18000001</v>
      </c>
      <c r="AN86" s="21">
        <v>0</v>
      </c>
      <c r="AO86" s="21">
        <v>0</v>
      </c>
      <c r="AP86" s="21">
        <v>0</v>
      </c>
      <c r="AQ86" s="21">
        <v>0</v>
      </c>
      <c r="AR86" s="21">
        <v>18300914823.700001</v>
      </c>
      <c r="AS86" s="21">
        <v>3343052720</v>
      </c>
      <c r="AT86" s="71">
        <v>0</v>
      </c>
      <c r="AU86" s="21">
        <v>0</v>
      </c>
      <c r="AV86" s="21">
        <v>0</v>
      </c>
      <c r="AW86" s="21">
        <v>0</v>
      </c>
      <c r="AX86" s="21">
        <v>0</v>
      </c>
      <c r="AY86" s="70">
        <v>1598447405593.2</v>
      </c>
      <c r="AZ86" s="71">
        <v>1598447405593.2</v>
      </c>
      <c r="BA86" s="21">
        <v>1598447405593.2</v>
      </c>
      <c r="BB86" s="21">
        <v>0</v>
      </c>
      <c r="BC86" s="21">
        <v>0</v>
      </c>
    </row>
    <row r="87" spans="1:55" x14ac:dyDescent="0.25">
      <c r="A87" s="65" t="s">
        <v>250</v>
      </c>
      <c r="B87" s="66" t="s">
        <v>1158</v>
      </c>
      <c r="C87" s="70">
        <v>33308080822031.031</v>
      </c>
      <c r="D87" s="71">
        <v>206852240873.52002</v>
      </c>
      <c r="E87" s="21">
        <v>79801398000.589996</v>
      </c>
      <c r="F87" s="21">
        <v>-4441184050.0799999</v>
      </c>
      <c r="G87" s="21">
        <v>3718075722.0599999</v>
      </c>
      <c r="H87" s="21">
        <v>99574950539.990005</v>
      </c>
      <c r="I87" s="21">
        <v>0</v>
      </c>
      <c r="J87" s="21">
        <v>0</v>
      </c>
      <c r="K87" s="21">
        <v>1027224000</v>
      </c>
      <c r="L87" s="21">
        <v>2876334157</v>
      </c>
      <c r="M87" s="21">
        <v>0</v>
      </c>
      <c r="N87" s="21">
        <v>22606971857.889999</v>
      </c>
      <c r="O87" s="21">
        <v>0</v>
      </c>
      <c r="P87" s="21"/>
      <c r="Q87" s="21">
        <v>1688470646.0699999</v>
      </c>
      <c r="R87" s="71">
        <v>7442535027852.1504</v>
      </c>
      <c r="S87" s="21">
        <v>0</v>
      </c>
      <c r="T87" s="21">
        <v>7442535027852.1504</v>
      </c>
      <c r="U87" s="71">
        <v>21555003521915.734</v>
      </c>
      <c r="V87" s="21">
        <v>11329490821739.6</v>
      </c>
      <c r="W87" s="21">
        <v>2768373058986.04</v>
      </c>
      <c r="X87" s="21">
        <v>4462812938458.9902</v>
      </c>
      <c r="Y87" s="21">
        <v>12991502065603.4</v>
      </c>
      <c r="Z87" s="21">
        <v>671272671147.30005</v>
      </c>
      <c r="AA87" s="21">
        <v>323103432987.29999</v>
      </c>
      <c r="AB87" s="21">
        <v>-10991551467006.9</v>
      </c>
      <c r="AC87" s="71">
        <v>0</v>
      </c>
      <c r="AD87" s="21">
        <v>0</v>
      </c>
      <c r="AE87" s="71">
        <v>4103690031389.6401</v>
      </c>
      <c r="AF87" s="21">
        <v>17750000</v>
      </c>
      <c r="AG87" s="21">
        <v>1668304573000</v>
      </c>
      <c r="AH87" s="21">
        <v>130386962349</v>
      </c>
      <c r="AI87" s="21">
        <v>2401307817956.6401</v>
      </c>
      <c r="AJ87" s="21">
        <v>-96327071916</v>
      </c>
      <c r="AK87" s="70">
        <v>1449569292272.2</v>
      </c>
      <c r="AL87" s="71">
        <v>1045531709076.98</v>
      </c>
      <c r="AM87" s="21">
        <v>59890739802</v>
      </c>
      <c r="AN87" s="21">
        <v>184805354.47</v>
      </c>
      <c r="AO87" s="21">
        <v>0</v>
      </c>
      <c r="AP87" s="21">
        <v>215272103903.48999</v>
      </c>
      <c r="AQ87" s="21">
        <v>1203651638.0699999</v>
      </c>
      <c r="AR87" s="21">
        <v>501637475328.69</v>
      </c>
      <c r="AS87" s="21">
        <v>267342933050.26001</v>
      </c>
      <c r="AT87" s="71">
        <v>404037583195.21997</v>
      </c>
      <c r="AU87" s="21">
        <v>0</v>
      </c>
      <c r="AV87" s="21">
        <v>0</v>
      </c>
      <c r="AW87" s="21">
        <v>404037583195.21997</v>
      </c>
      <c r="AX87" s="21">
        <v>0</v>
      </c>
      <c r="AY87" s="70">
        <v>31858511529758.699</v>
      </c>
      <c r="AZ87" s="71">
        <v>31858511529758.699</v>
      </c>
      <c r="BA87" s="21">
        <v>31858511529758.699</v>
      </c>
      <c r="BB87" s="21"/>
      <c r="BC87" s="21"/>
    </row>
    <row r="88" spans="1:55" x14ac:dyDescent="0.25">
      <c r="A88" s="65" t="s">
        <v>251</v>
      </c>
      <c r="B88" s="66" t="s">
        <v>252</v>
      </c>
      <c r="C88" s="70">
        <v>3321467092388.3711</v>
      </c>
      <c r="D88" s="71">
        <v>439272291462.96002</v>
      </c>
      <c r="E88" s="21">
        <v>370720332605</v>
      </c>
      <c r="F88" s="21">
        <v>-14439866648.01</v>
      </c>
      <c r="G88" s="21">
        <v>59222786.890000001</v>
      </c>
      <c r="H88" s="21">
        <v>26745168428.560001</v>
      </c>
      <c r="I88" s="21">
        <v>0</v>
      </c>
      <c r="J88" s="21">
        <v>0</v>
      </c>
      <c r="K88" s="21">
        <v>20076227357.759998</v>
      </c>
      <c r="L88" s="21">
        <v>3373636055</v>
      </c>
      <c r="M88" s="21">
        <v>9348611221.3999996</v>
      </c>
      <c r="N88" s="21">
        <v>1253243989</v>
      </c>
      <c r="O88" s="21">
        <v>0</v>
      </c>
      <c r="P88" s="21">
        <v>21802230764.060001</v>
      </c>
      <c r="Q88" s="21">
        <v>333484903.30000001</v>
      </c>
      <c r="R88" s="71">
        <v>75190675276.550003</v>
      </c>
      <c r="S88" s="21">
        <v>388603437</v>
      </c>
      <c r="T88" s="21">
        <v>74802071839.550003</v>
      </c>
      <c r="U88" s="71">
        <v>2661215373824.1602</v>
      </c>
      <c r="V88" s="21">
        <v>102032178498.5</v>
      </c>
      <c r="W88" s="21">
        <v>703276117868.43994</v>
      </c>
      <c r="X88" s="21">
        <v>1061061435251.22</v>
      </c>
      <c r="Y88" s="21">
        <v>3308191247384.3198</v>
      </c>
      <c r="Z88" s="21">
        <v>97111428578.619995</v>
      </c>
      <c r="AA88" s="21">
        <v>2021079073.9000001</v>
      </c>
      <c r="AB88" s="21">
        <v>-2612478112830.8398</v>
      </c>
      <c r="AC88" s="71">
        <v>0</v>
      </c>
      <c r="AD88" s="21">
        <v>0</v>
      </c>
      <c r="AE88" s="71">
        <v>145788751824.70001</v>
      </c>
      <c r="AF88" s="21">
        <v>0</v>
      </c>
      <c r="AG88" s="21">
        <v>0</v>
      </c>
      <c r="AH88" s="21">
        <v>2707051351.6199999</v>
      </c>
      <c r="AI88" s="21">
        <v>144850632074.70001</v>
      </c>
      <c r="AJ88" s="21">
        <v>-1768931601.6199999</v>
      </c>
      <c r="AK88" s="70">
        <v>7894398690.0900002</v>
      </c>
      <c r="AL88" s="71">
        <v>7894398690.0900002</v>
      </c>
      <c r="AM88" s="21">
        <v>113002768</v>
      </c>
      <c r="AN88" s="21">
        <v>0</v>
      </c>
      <c r="AO88" s="21">
        <v>0</v>
      </c>
      <c r="AP88" s="21">
        <v>0</v>
      </c>
      <c r="AQ88" s="21">
        <v>203120460.21000001</v>
      </c>
      <c r="AR88" s="21">
        <v>5595491335.8800001</v>
      </c>
      <c r="AS88" s="21">
        <v>1982784126</v>
      </c>
      <c r="AT88" s="71">
        <v>0</v>
      </c>
      <c r="AU88" s="21">
        <v>0</v>
      </c>
      <c r="AV88" s="21">
        <v>0</v>
      </c>
      <c r="AW88" s="21">
        <v>0</v>
      </c>
      <c r="AX88" s="21">
        <v>0</v>
      </c>
      <c r="AY88" s="70">
        <v>3313572693698.27</v>
      </c>
      <c r="AZ88" s="71">
        <v>3313572693698.27</v>
      </c>
      <c r="BA88" s="21">
        <v>3313572693698.27</v>
      </c>
      <c r="BB88" s="21">
        <v>0</v>
      </c>
      <c r="BC88" s="21">
        <v>0</v>
      </c>
    </row>
    <row r="89" spans="1:55" x14ac:dyDescent="0.25">
      <c r="A89" s="65" t="s">
        <v>253</v>
      </c>
      <c r="B89" s="66" t="s">
        <v>254</v>
      </c>
      <c r="C89" s="70">
        <v>7851788927808.8809</v>
      </c>
      <c r="D89" s="71">
        <v>394702801363.56995</v>
      </c>
      <c r="E89" s="21">
        <v>271864416684.75</v>
      </c>
      <c r="F89" s="21">
        <v>-42285031706.309998</v>
      </c>
      <c r="G89" s="21">
        <v>1191584437.1600001</v>
      </c>
      <c r="H89" s="21">
        <v>47888018216.580002</v>
      </c>
      <c r="I89" s="21">
        <v>0</v>
      </c>
      <c r="J89" s="21">
        <v>0</v>
      </c>
      <c r="K89" s="21">
        <v>90950643847.399994</v>
      </c>
      <c r="L89" s="21">
        <v>0</v>
      </c>
      <c r="M89" s="21">
        <v>0</v>
      </c>
      <c r="N89" s="21">
        <v>12894219545.809999</v>
      </c>
      <c r="O89" s="21">
        <v>0</v>
      </c>
      <c r="P89" s="21">
        <v>10510608961.99</v>
      </c>
      <c r="Q89" s="21">
        <v>1688341376.1900001</v>
      </c>
      <c r="R89" s="71">
        <v>700675840456.34998</v>
      </c>
      <c r="S89" s="21">
        <v>2092056977</v>
      </c>
      <c r="T89" s="21">
        <v>698583783479.34998</v>
      </c>
      <c r="U89" s="71">
        <v>6490241012499.5605</v>
      </c>
      <c r="V89" s="21">
        <v>617992831280.18005</v>
      </c>
      <c r="W89" s="21">
        <v>1224386444781.1899</v>
      </c>
      <c r="X89" s="21">
        <v>2952251337554.46</v>
      </c>
      <c r="Y89" s="21">
        <v>8856523342137.4297</v>
      </c>
      <c r="Z89" s="21">
        <v>85769924728.25</v>
      </c>
      <c r="AA89" s="21">
        <v>61426048232.800003</v>
      </c>
      <c r="AB89" s="21">
        <v>-7308108916214.75</v>
      </c>
      <c r="AC89" s="71">
        <v>0</v>
      </c>
      <c r="AD89" s="21">
        <v>0</v>
      </c>
      <c r="AE89" s="71">
        <v>266169273489.40002</v>
      </c>
      <c r="AF89" s="21">
        <v>370017129</v>
      </c>
      <c r="AG89" s="21">
        <v>0</v>
      </c>
      <c r="AH89" s="21">
        <v>61447275236.459999</v>
      </c>
      <c r="AI89" s="21">
        <v>247732895015.23999</v>
      </c>
      <c r="AJ89" s="21">
        <v>-43380913891.300003</v>
      </c>
      <c r="AK89" s="70">
        <v>332199079157.16003</v>
      </c>
      <c r="AL89" s="71">
        <v>332199079157.16003</v>
      </c>
      <c r="AM89" s="21">
        <v>128612225</v>
      </c>
      <c r="AN89" s="21">
        <v>0</v>
      </c>
      <c r="AO89" s="21">
        <v>0</v>
      </c>
      <c r="AP89" s="21">
        <v>224319965296</v>
      </c>
      <c r="AQ89" s="21">
        <v>46531930.159999996</v>
      </c>
      <c r="AR89" s="21">
        <v>49066055323</v>
      </c>
      <c r="AS89" s="21">
        <v>58637914383</v>
      </c>
      <c r="AT89" s="71">
        <v>0</v>
      </c>
      <c r="AU89" s="21">
        <v>0</v>
      </c>
      <c r="AV89" s="21">
        <v>0</v>
      </c>
      <c r="AW89" s="21">
        <v>0</v>
      </c>
      <c r="AX89" s="21">
        <v>0</v>
      </c>
      <c r="AY89" s="70">
        <v>7519589848651.7197</v>
      </c>
      <c r="AZ89" s="71">
        <v>7519589848651.7197</v>
      </c>
      <c r="BA89" s="21">
        <v>7519589848651.7197</v>
      </c>
      <c r="BB89" s="21">
        <v>0</v>
      </c>
      <c r="BC89" s="21">
        <v>0</v>
      </c>
    </row>
    <row r="90" spans="1:55" x14ac:dyDescent="0.25">
      <c r="A90" s="65" t="s">
        <v>255</v>
      </c>
      <c r="B90" s="66" t="s">
        <v>256</v>
      </c>
      <c r="C90" s="70">
        <v>4156567604707.0498</v>
      </c>
      <c r="D90" s="71">
        <v>159643041008.57999</v>
      </c>
      <c r="E90" s="21">
        <v>117302822853.64</v>
      </c>
      <c r="F90" s="21">
        <v>-18806884032.740002</v>
      </c>
      <c r="G90" s="21">
        <v>0</v>
      </c>
      <c r="H90" s="21">
        <v>21356636974.82</v>
      </c>
      <c r="I90" s="21">
        <v>0</v>
      </c>
      <c r="J90" s="21">
        <v>0</v>
      </c>
      <c r="K90" s="21">
        <v>9185345945.8999996</v>
      </c>
      <c r="L90" s="21">
        <v>4744995776.6800003</v>
      </c>
      <c r="M90" s="21">
        <v>0</v>
      </c>
      <c r="N90" s="21">
        <v>18681234295</v>
      </c>
      <c r="O90" s="21">
        <v>0</v>
      </c>
      <c r="P90" s="21">
        <v>3865128028.2800002</v>
      </c>
      <c r="Q90" s="21">
        <v>3313761167</v>
      </c>
      <c r="R90" s="71">
        <v>47330848507.07</v>
      </c>
      <c r="S90" s="21">
        <v>0</v>
      </c>
      <c r="T90" s="21">
        <v>47330848507.07</v>
      </c>
      <c r="U90" s="71">
        <v>3926541901413.9102</v>
      </c>
      <c r="V90" s="21">
        <v>334803096595.29999</v>
      </c>
      <c r="W90" s="21">
        <v>626756614038.91003</v>
      </c>
      <c r="X90" s="21">
        <v>1299051415762.02</v>
      </c>
      <c r="Y90" s="21">
        <v>4664464075384.0996</v>
      </c>
      <c r="Z90" s="21">
        <v>54818346289.099998</v>
      </c>
      <c r="AA90" s="21">
        <v>123674922369.64999</v>
      </c>
      <c r="AB90" s="21">
        <v>-3177026569025.1699</v>
      </c>
      <c r="AC90" s="71">
        <v>0</v>
      </c>
      <c r="AD90" s="21">
        <v>0</v>
      </c>
      <c r="AE90" s="71">
        <v>23051813777.489998</v>
      </c>
      <c r="AF90" s="21">
        <v>4647575063.4899998</v>
      </c>
      <c r="AG90" s="21">
        <v>0</v>
      </c>
      <c r="AH90" s="21">
        <v>1361139150</v>
      </c>
      <c r="AI90" s="21">
        <v>17837902756</v>
      </c>
      <c r="AJ90" s="21">
        <v>-794803192</v>
      </c>
      <c r="AK90" s="70">
        <v>22850165644.360001</v>
      </c>
      <c r="AL90" s="71">
        <v>22850165644.360001</v>
      </c>
      <c r="AM90" s="21">
        <v>3760500</v>
      </c>
      <c r="AN90" s="21">
        <v>0</v>
      </c>
      <c r="AO90" s="21">
        <v>0</v>
      </c>
      <c r="AP90" s="21">
        <v>0</v>
      </c>
      <c r="AQ90" s="21">
        <v>317588083</v>
      </c>
      <c r="AR90" s="21">
        <v>20545619061.360001</v>
      </c>
      <c r="AS90" s="21">
        <v>1983198000</v>
      </c>
      <c r="AT90" s="71">
        <v>0</v>
      </c>
      <c r="AU90" s="21">
        <v>0</v>
      </c>
      <c r="AV90" s="21">
        <v>0</v>
      </c>
      <c r="AW90" s="21">
        <v>0</v>
      </c>
      <c r="AX90" s="21">
        <v>0</v>
      </c>
      <c r="AY90" s="70">
        <v>4133717439062.73</v>
      </c>
      <c r="AZ90" s="71">
        <v>4133717439062.73</v>
      </c>
      <c r="BA90" s="21">
        <v>4112796507984.6499</v>
      </c>
      <c r="BB90" s="21">
        <v>20920931078.080002</v>
      </c>
      <c r="BC90" s="21">
        <v>0</v>
      </c>
    </row>
    <row r="91" spans="1:55" x14ac:dyDescent="0.25">
      <c r="A91" s="65" t="s">
        <v>257</v>
      </c>
      <c r="B91" s="66" t="s">
        <v>258</v>
      </c>
      <c r="C91" s="70">
        <v>6945195288450.5605</v>
      </c>
      <c r="D91" s="71">
        <v>788561678750.17993</v>
      </c>
      <c r="E91" s="21">
        <v>572513856156.45996</v>
      </c>
      <c r="F91" s="21">
        <v>-36771394440.910004</v>
      </c>
      <c r="G91" s="21">
        <v>6649591724.6499996</v>
      </c>
      <c r="H91" s="21">
        <v>166990387899.07001</v>
      </c>
      <c r="I91" s="21">
        <v>0</v>
      </c>
      <c r="J91" s="21">
        <v>0</v>
      </c>
      <c r="K91" s="21">
        <v>45336590233.07</v>
      </c>
      <c r="L91" s="21">
        <v>1779514233.48</v>
      </c>
      <c r="M91" s="21">
        <v>816688603.5</v>
      </c>
      <c r="N91" s="21">
        <v>0</v>
      </c>
      <c r="O91" s="21">
        <v>0</v>
      </c>
      <c r="P91" s="21">
        <v>15271973693.75</v>
      </c>
      <c r="Q91" s="21">
        <v>15974470647.110001</v>
      </c>
      <c r="R91" s="71">
        <v>320666494733.21002</v>
      </c>
      <c r="S91" s="21">
        <v>0</v>
      </c>
      <c r="T91" s="21">
        <v>320666494733.21002</v>
      </c>
      <c r="U91" s="71">
        <v>5758294058566.4395</v>
      </c>
      <c r="V91" s="21">
        <v>1027052942720.54</v>
      </c>
      <c r="W91" s="21">
        <v>994642472348.08997</v>
      </c>
      <c r="X91" s="21">
        <v>1886922328530.22</v>
      </c>
      <c r="Y91" s="21">
        <v>4645334464374.6797</v>
      </c>
      <c r="Z91" s="21">
        <v>138103187801.47</v>
      </c>
      <c r="AA91" s="21">
        <v>88237972043.160004</v>
      </c>
      <c r="AB91" s="21">
        <v>-3021999309251.7202</v>
      </c>
      <c r="AC91" s="71">
        <v>0</v>
      </c>
      <c r="AD91" s="21">
        <v>0</v>
      </c>
      <c r="AE91" s="71">
        <v>77673056400.730011</v>
      </c>
      <c r="AF91" s="21">
        <v>653875049</v>
      </c>
      <c r="AG91" s="21">
        <v>0</v>
      </c>
      <c r="AH91" s="21">
        <v>19149618400</v>
      </c>
      <c r="AI91" s="21">
        <v>74416375321.070007</v>
      </c>
      <c r="AJ91" s="21">
        <v>-16546812369.34</v>
      </c>
      <c r="AK91" s="70">
        <v>98555962993.880005</v>
      </c>
      <c r="AL91" s="71">
        <v>29660632754.52</v>
      </c>
      <c r="AM91" s="21">
        <v>31741795</v>
      </c>
      <c r="AN91" s="21">
        <v>811569772.49000001</v>
      </c>
      <c r="AO91" s="21">
        <v>0</v>
      </c>
      <c r="AP91" s="21">
        <v>6278516129.04</v>
      </c>
      <c r="AQ91" s="21">
        <v>482071985.86000001</v>
      </c>
      <c r="AR91" s="21">
        <v>4569417727.1800003</v>
      </c>
      <c r="AS91" s="21">
        <v>17487315344.950001</v>
      </c>
      <c r="AT91" s="71">
        <v>68895330239.360001</v>
      </c>
      <c r="AU91" s="21">
        <v>68895330239.360001</v>
      </c>
      <c r="AV91" s="21">
        <v>0</v>
      </c>
      <c r="AW91" s="21">
        <v>0</v>
      </c>
      <c r="AX91" s="21">
        <v>0</v>
      </c>
      <c r="AY91" s="70">
        <v>6846639325456.6797</v>
      </c>
      <c r="AZ91" s="71">
        <v>6846639325456.6797</v>
      </c>
      <c r="BA91" s="21">
        <v>6846639325456.6797</v>
      </c>
      <c r="BB91" s="21">
        <v>0</v>
      </c>
      <c r="BC91" s="21">
        <v>0</v>
      </c>
    </row>
    <row r="92" spans="1:55" x14ac:dyDescent="0.25">
      <c r="A92" s="65" t="s">
        <v>259</v>
      </c>
      <c r="B92" s="66" t="s">
        <v>260</v>
      </c>
      <c r="C92" s="70">
        <v>4395015368595.4092</v>
      </c>
      <c r="D92" s="71">
        <v>95214788709.25</v>
      </c>
      <c r="E92" s="21">
        <v>28470907688.209999</v>
      </c>
      <c r="F92" s="21">
        <v>-19700087565.52</v>
      </c>
      <c r="G92" s="21">
        <v>119643464.2</v>
      </c>
      <c r="H92" s="21">
        <v>19380828212.549999</v>
      </c>
      <c r="I92" s="21">
        <v>0</v>
      </c>
      <c r="J92" s="21">
        <v>0</v>
      </c>
      <c r="K92" s="21">
        <v>24532671879</v>
      </c>
      <c r="L92" s="21">
        <v>344092850</v>
      </c>
      <c r="M92" s="21">
        <v>10568778437.67</v>
      </c>
      <c r="N92" s="21">
        <v>4401570492</v>
      </c>
      <c r="O92" s="21">
        <v>2567907290</v>
      </c>
      <c r="P92" s="21">
        <v>16479633423.549999</v>
      </c>
      <c r="Q92" s="21">
        <v>8048842537.5900002</v>
      </c>
      <c r="R92" s="71">
        <v>172538167066.78</v>
      </c>
      <c r="S92" s="21">
        <v>0</v>
      </c>
      <c r="T92" s="21">
        <v>172538167066.78</v>
      </c>
      <c r="U92" s="71">
        <v>3690537251416.54</v>
      </c>
      <c r="V92" s="21">
        <v>351662565610</v>
      </c>
      <c r="W92" s="21">
        <v>669407937006.91003</v>
      </c>
      <c r="X92" s="21">
        <v>1277017570468.6599</v>
      </c>
      <c r="Y92" s="21">
        <v>4243792953989.6001</v>
      </c>
      <c r="Z92" s="21">
        <v>120728014114.99001</v>
      </c>
      <c r="AA92" s="21">
        <v>15323049600</v>
      </c>
      <c r="AB92" s="21">
        <v>-2987394839373.6201</v>
      </c>
      <c r="AC92" s="71">
        <v>0</v>
      </c>
      <c r="AD92" s="21">
        <v>0</v>
      </c>
      <c r="AE92" s="71">
        <v>436725161402.83997</v>
      </c>
      <c r="AF92" s="21">
        <v>177117602.19999999</v>
      </c>
      <c r="AG92" s="21">
        <v>0</v>
      </c>
      <c r="AH92" s="21">
        <v>413175000</v>
      </c>
      <c r="AI92" s="21">
        <v>436277662133.96997</v>
      </c>
      <c r="AJ92" s="21">
        <v>-142793333.33000001</v>
      </c>
      <c r="AK92" s="70">
        <v>134867352758.33</v>
      </c>
      <c r="AL92" s="71">
        <v>134867352758.33</v>
      </c>
      <c r="AM92" s="21">
        <v>0</v>
      </c>
      <c r="AN92" s="21">
        <v>0</v>
      </c>
      <c r="AO92" s="21">
        <v>0</v>
      </c>
      <c r="AP92" s="21">
        <v>0</v>
      </c>
      <c r="AQ92" s="21">
        <v>43958333.329999998</v>
      </c>
      <c r="AR92" s="21">
        <v>127575802042</v>
      </c>
      <c r="AS92" s="21">
        <v>7247592383</v>
      </c>
      <c r="AT92" s="71">
        <v>0</v>
      </c>
      <c r="AU92" s="21">
        <v>0</v>
      </c>
      <c r="AV92" s="21">
        <v>0</v>
      </c>
      <c r="AW92" s="21">
        <v>0</v>
      </c>
      <c r="AX92" s="21">
        <v>0</v>
      </c>
      <c r="AY92" s="70">
        <v>4260148015837</v>
      </c>
      <c r="AZ92" s="71">
        <v>4260148015837</v>
      </c>
      <c r="BA92" s="21">
        <v>4260148015837</v>
      </c>
      <c r="BB92" s="21">
        <v>0</v>
      </c>
      <c r="BC92" s="21">
        <v>0</v>
      </c>
    </row>
    <row r="93" spans="1:55" x14ac:dyDescent="0.25">
      <c r="A93" s="65" t="s">
        <v>261</v>
      </c>
      <c r="B93" s="66" t="s">
        <v>262</v>
      </c>
      <c r="C93" s="70">
        <v>3278458970289.8003</v>
      </c>
      <c r="D93" s="71">
        <v>154693879700.53998</v>
      </c>
      <c r="E93" s="21">
        <v>66908205607.370003</v>
      </c>
      <c r="F93" s="21">
        <v>-39416114056.349998</v>
      </c>
      <c r="G93" s="21">
        <v>502959945.16000003</v>
      </c>
      <c r="H93" s="21">
        <v>62487126654.93</v>
      </c>
      <c r="I93" s="21">
        <v>0</v>
      </c>
      <c r="J93" s="21">
        <v>0</v>
      </c>
      <c r="K93" s="21">
        <v>45099243979.269997</v>
      </c>
      <c r="L93" s="21">
        <v>45000000</v>
      </c>
      <c r="M93" s="21">
        <v>0</v>
      </c>
      <c r="N93" s="21">
        <v>0</v>
      </c>
      <c r="O93" s="21">
        <v>0</v>
      </c>
      <c r="P93" s="21">
        <v>7222801405.0500002</v>
      </c>
      <c r="Q93" s="21">
        <v>11844656165.110001</v>
      </c>
      <c r="R93" s="71">
        <v>84147086474.240005</v>
      </c>
      <c r="S93" s="21">
        <v>0</v>
      </c>
      <c r="T93" s="21">
        <v>84147086474.240005</v>
      </c>
      <c r="U93" s="71">
        <v>2729771546482.6104</v>
      </c>
      <c r="V93" s="21">
        <v>581618738497.5</v>
      </c>
      <c r="W93" s="21">
        <v>491189161975.54999</v>
      </c>
      <c r="X93" s="21">
        <v>801059010802.64001</v>
      </c>
      <c r="Y93" s="21">
        <v>2864534425725.8198</v>
      </c>
      <c r="Z93" s="21">
        <v>52332695551</v>
      </c>
      <c r="AA93" s="21">
        <v>7111034737.2399998</v>
      </c>
      <c r="AB93" s="21">
        <v>-2068073520807.1399</v>
      </c>
      <c r="AC93" s="71">
        <v>0</v>
      </c>
      <c r="AD93" s="21">
        <v>0</v>
      </c>
      <c r="AE93" s="71">
        <v>309846457632.40997</v>
      </c>
      <c r="AF93" s="21">
        <v>0</v>
      </c>
      <c r="AG93" s="21">
        <v>49500800000</v>
      </c>
      <c r="AH93" s="21">
        <v>3022016836</v>
      </c>
      <c r="AI93" s="21">
        <v>258808164901.59</v>
      </c>
      <c r="AJ93" s="21">
        <v>-1484524105.1800001</v>
      </c>
      <c r="AK93" s="70">
        <v>103890554551.83</v>
      </c>
      <c r="AL93" s="71">
        <v>103890554551.83</v>
      </c>
      <c r="AM93" s="21">
        <v>1519091</v>
      </c>
      <c r="AN93" s="21">
        <v>0</v>
      </c>
      <c r="AO93" s="21">
        <v>0</v>
      </c>
      <c r="AP93" s="21">
        <v>0</v>
      </c>
      <c r="AQ93" s="21">
        <v>313143358.11000001</v>
      </c>
      <c r="AR93" s="21">
        <v>101757917291.39999</v>
      </c>
      <c r="AS93" s="21">
        <v>1817974811.3199999</v>
      </c>
      <c r="AT93" s="71">
        <v>0</v>
      </c>
      <c r="AU93" s="21">
        <v>0</v>
      </c>
      <c r="AV93" s="21">
        <v>0</v>
      </c>
      <c r="AW93" s="21">
        <v>0</v>
      </c>
      <c r="AX93" s="21">
        <v>0</v>
      </c>
      <c r="AY93" s="70">
        <v>3174568415737.96</v>
      </c>
      <c r="AZ93" s="71">
        <v>3174568415737.96</v>
      </c>
      <c r="BA93" s="21">
        <v>3174568415737.96</v>
      </c>
      <c r="BB93" s="21">
        <v>0</v>
      </c>
      <c r="BC93" s="21">
        <v>0</v>
      </c>
    </row>
    <row r="94" spans="1:55" x14ac:dyDescent="0.25">
      <c r="A94" s="65" t="s">
        <v>263</v>
      </c>
      <c r="B94" s="66" t="s">
        <v>264</v>
      </c>
      <c r="C94" s="70">
        <v>16621842119342.113</v>
      </c>
      <c r="D94" s="71">
        <v>639976547484.47009</v>
      </c>
      <c r="E94" s="21">
        <v>193667971712.22</v>
      </c>
      <c r="F94" s="21">
        <v>-236447744873</v>
      </c>
      <c r="G94" s="21">
        <v>151387600</v>
      </c>
      <c r="H94" s="21">
        <v>68179057883.68</v>
      </c>
      <c r="I94" s="21">
        <v>0</v>
      </c>
      <c r="J94" s="21">
        <v>0</v>
      </c>
      <c r="K94" s="21">
        <v>495251855462.13</v>
      </c>
      <c r="L94" s="21">
        <v>3176953450</v>
      </c>
      <c r="M94" s="21">
        <v>53324026530.040001</v>
      </c>
      <c r="N94" s="21">
        <v>20088258045.349998</v>
      </c>
      <c r="O94" s="21">
        <v>0</v>
      </c>
      <c r="P94" s="21">
        <v>34269096711</v>
      </c>
      <c r="Q94" s="21">
        <v>8315684963.0500002</v>
      </c>
      <c r="R94" s="71">
        <v>1288280314620.8999</v>
      </c>
      <c r="S94" s="21">
        <v>0</v>
      </c>
      <c r="T94" s="21">
        <v>1288280314620.8999</v>
      </c>
      <c r="U94" s="71">
        <v>14543531343132.66</v>
      </c>
      <c r="V94" s="21">
        <v>7195898220316.5</v>
      </c>
      <c r="W94" s="21">
        <v>1753529055102.1699</v>
      </c>
      <c r="X94" s="21">
        <v>2172292232705.8201</v>
      </c>
      <c r="Y94" s="21">
        <v>5644009944193.7197</v>
      </c>
      <c r="Z94" s="21">
        <v>316653246708.90997</v>
      </c>
      <c r="AA94" s="21">
        <v>209343365193.94</v>
      </c>
      <c r="AB94" s="21">
        <v>-2748194721088.3999</v>
      </c>
      <c r="AC94" s="71">
        <v>0</v>
      </c>
      <c r="AD94" s="21">
        <v>0</v>
      </c>
      <c r="AE94" s="71">
        <v>150053914104.08002</v>
      </c>
      <c r="AF94" s="21">
        <v>201385459.5</v>
      </c>
      <c r="AG94" s="21">
        <v>0</v>
      </c>
      <c r="AH94" s="21">
        <v>111660683316.52</v>
      </c>
      <c r="AI94" s="21">
        <v>58744255809.059998</v>
      </c>
      <c r="AJ94" s="21">
        <v>-20552410481</v>
      </c>
      <c r="AK94" s="70">
        <v>363372801889.89001</v>
      </c>
      <c r="AL94" s="71">
        <v>363372801889.89001</v>
      </c>
      <c r="AM94" s="21">
        <v>804322796.64999998</v>
      </c>
      <c r="AN94" s="21">
        <v>0</v>
      </c>
      <c r="AO94" s="21">
        <v>0</v>
      </c>
      <c r="AP94" s="21">
        <v>0</v>
      </c>
      <c r="AQ94" s="21">
        <v>10434958185.120001</v>
      </c>
      <c r="AR94" s="21">
        <v>352133520908.12</v>
      </c>
      <c r="AS94" s="21">
        <v>0</v>
      </c>
      <c r="AT94" s="71">
        <v>0</v>
      </c>
      <c r="AU94" s="21">
        <v>0</v>
      </c>
      <c r="AV94" s="21">
        <v>0</v>
      </c>
      <c r="AW94" s="21">
        <v>0</v>
      </c>
      <c r="AX94" s="21">
        <v>0</v>
      </c>
      <c r="AY94" s="70">
        <v>16258469317452.6</v>
      </c>
      <c r="AZ94" s="71">
        <v>16258469317452.6</v>
      </c>
      <c r="BA94" s="21">
        <v>18875661423087</v>
      </c>
      <c r="BB94" s="21">
        <v>0</v>
      </c>
      <c r="BC94" s="21">
        <v>-2617192105634.3999</v>
      </c>
    </row>
    <row r="95" spans="1:55" x14ac:dyDescent="0.25">
      <c r="A95" s="65" t="s">
        <v>265</v>
      </c>
      <c r="B95" s="66" t="s">
        <v>266</v>
      </c>
      <c r="C95" s="70">
        <v>2699518759428.6309</v>
      </c>
      <c r="D95" s="71">
        <v>190383985693.17001</v>
      </c>
      <c r="E95" s="21">
        <v>147952735397.41</v>
      </c>
      <c r="F95" s="21">
        <v>-8252121291.5500002</v>
      </c>
      <c r="G95" s="21">
        <v>424068626.60000002</v>
      </c>
      <c r="H95" s="21">
        <v>14307802150.16</v>
      </c>
      <c r="I95" s="21">
        <v>0</v>
      </c>
      <c r="J95" s="21">
        <v>0</v>
      </c>
      <c r="K95" s="21">
        <v>5934713014</v>
      </c>
      <c r="L95" s="21">
        <v>3102005000</v>
      </c>
      <c r="M95" s="21">
        <v>0</v>
      </c>
      <c r="N95" s="21">
        <v>16143124383.4</v>
      </c>
      <c r="O95" s="21">
        <v>0</v>
      </c>
      <c r="P95" s="21">
        <v>10272255156.15</v>
      </c>
      <c r="Q95" s="21">
        <v>499403257</v>
      </c>
      <c r="R95" s="71">
        <v>62965828809.059998</v>
      </c>
      <c r="S95" s="21">
        <v>0</v>
      </c>
      <c r="T95" s="21">
        <v>62965828809.059998</v>
      </c>
      <c r="U95" s="71">
        <v>2387679364811.4497</v>
      </c>
      <c r="V95" s="21">
        <v>627102453681</v>
      </c>
      <c r="W95" s="21">
        <v>381335961492.09003</v>
      </c>
      <c r="X95" s="21">
        <v>956613374900</v>
      </c>
      <c r="Y95" s="21">
        <v>2242907356736.29</v>
      </c>
      <c r="Z95" s="21">
        <v>33043884890.610001</v>
      </c>
      <c r="AA95" s="21">
        <v>45668778236.589996</v>
      </c>
      <c r="AB95" s="21">
        <v>-1898992445125.1299</v>
      </c>
      <c r="AC95" s="71">
        <v>0</v>
      </c>
      <c r="AD95" s="21">
        <v>0</v>
      </c>
      <c r="AE95" s="71">
        <v>58489580114.949997</v>
      </c>
      <c r="AF95" s="21">
        <v>0</v>
      </c>
      <c r="AG95" s="21">
        <v>0</v>
      </c>
      <c r="AH95" s="21">
        <v>9662897496.7000008</v>
      </c>
      <c r="AI95" s="21">
        <v>55871935362.639999</v>
      </c>
      <c r="AJ95" s="21">
        <v>-7045252744.3900003</v>
      </c>
      <c r="AK95" s="70">
        <v>66066026894.309998</v>
      </c>
      <c r="AL95" s="71">
        <v>66066026894.309998</v>
      </c>
      <c r="AM95" s="21">
        <v>3709675</v>
      </c>
      <c r="AN95" s="21">
        <v>0</v>
      </c>
      <c r="AO95" s="21">
        <v>0</v>
      </c>
      <c r="AP95" s="21">
        <v>0</v>
      </c>
      <c r="AQ95" s="21">
        <v>24443192.309999999</v>
      </c>
      <c r="AR95" s="21">
        <v>21930766629</v>
      </c>
      <c r="AS95" s="21">
        <v>44107107398</v>
      </c>
      <c r="AT95" s="71">
        <v>0</v>
      </c>
      <c r="AU95" s="21">
        <v>0</v>
      </c>
      <c r="AV95" s="21">
        <v>0</v>
      </c>
      <c r="AW95" s="21">
        <v>0</v>
      </c>
      <c r="AX95" s="21">
        <v>0</v>
      </c>
      <c r="AY95" s="70">
        <v>2633452732534.3799</v>
      </c>
      <c r="AZ95" s="71">
        <v>2633452732534.3799</v>
      </c>
      <c r="BA95" s="21">
        <v>2633452732534.3799</v>
      </c>
      <c r="BB95" s="21">
        <v>0</v>
      </c>
      <c r="BC95" s="21">
        <v>0</v>
      </c>
    </row>
    <row r="96" spans="1:55" x14ac:dyDescent="0.25">
      <c r="A96" s="65" t="s">
        <v>267</v>
      </c>
      <c r="B96" s="66" t="s">
        <v>268</v>
      </c>
      <c r="C96" s="70">
        <v>2366155165053.6299</v>
      </c>
      <c r="D96" s="71">
        <v>146942517278.63</v>
      </c>
      <c r="E96" s="21">
        <v>112078930106.48</v>
      </c>
      <c r="F96" s="21">
        <v>-10118245072.940001</v>
      </c>
      <c r="G96" s="21">
        <v>868565259</v>
      </c>
      <c r="H96" s="21">
        <v>17476606825.09</v>
      </c>
      <c r="I96" s="21">
        <v>0</v>
      </c>
      <c r="J96" s="21">
        <v>0</v>
      </c>
      <c r="K96" s="21">
        <v>6120504188</v>
      </c>
      <c r="L96" s="21">
        <v>16003350870</v>
      </c>
      <c r="M96" s="21">
        <v>0</v>
      </c>
      <c r="N96" s="21">
        <v>0</v>
      </c>
      <c r="O96" s="21">
        <v>0</v>
      </c>
      <c r="P96" s="21">
        <v>4092063047</v>
      </c>
      <c r="Q96" s="21">
        <v>420742056</v>
      </c>
      <c r="R96" s="71">
        <v>49889110000</v>
      </c>
      <c r="S96" s="21">
        <v>0</v>
      </c>
      <c r="T96" s="21">
        <v>49889110000</v>
      </c>
      <c r="U96" s="71">
        <v>2116176285524.6199</v>
      </c>
      <c r="V96" s="21">
        <v>277562128733</v>
      </c>
      <c r="W96" s="21">
        <v>445572332086.65997</v>
      </c>
      <c r="X96" s="21">
        <v>728442048931.18005</v>
      </c>
      <c r="Y96" s="21">
        <v>2145947897595.5601</v>
      </c>
      <c r="Z96" s="21">
        <v>41019637501.919998</v>
      </c>
      <c r="AA96" s="21">
        <v>45001581325.959999</v>
      </c>
      <c r="AB96" s="21">
        <v>-1567369340649.6599</v>
      </c>
      <c r="AC96" s="71">
        <v>0</v>
      </c>
      <c r="AD96" s="21">
        <v>0</v>
      </c>
      <c r="AE96" s="71">
        <v>53147252250.379997</v>
      </c>
      <c r="AF96" s="21">
        <v>253327943</v>
      </c>
      <c r="AG96" s="21">
        <v>0</v>
      </c>
      <c r="AH96" s="21">
        <v>1909491700</v>
      </c>
      <c r="AI96" s="21">
        <v>50984432607.379997</v>
      </c>
      <c r="AJ96" s="21">
        <v>0</v>
      </c>
      <c r="AK96" s="70">
        <v>16752836437.929998</v>
      </c>
      <c r="AL96" s="71">
        <v>16752836437.929998</v>
      </c>
      <c r="AM96" s="21">
        <v>0</v>
      </c>
      <c r="AN96" s="21">
        <v>0</v>
      </c>
      <c r="AO96" s="21">
        <v>0</v>
      </c>
      <c r="AP96" s="21">
        <v>0</v>
      </c>
      <c r="AQ96" s="21">
        <v>145799334.15000001</v>
      </c>
      <c r="AR96" s="21">
        <v>15732748697.379999</v>
      </c>
      <c r="AS96" s="21">
        <v>874288406.39999998</v>
      </c>
      <c r="AT96" s="71">
        <v>0</v>
      </c>
      <c r="AU96" s="21">
        <v>0</v>
      </c>
      <c r="AV96" s="21">
        <v>0</v>
      </c>
      <c r="AW96" s="21">
        <v>0</v>
      </c>
      <c r="AX96" s="21">
        <v>0</v>
      </c>
      <c r="AY96" s="70">
        <v>2349402328615.7202</v>
      </c>
      <c r="AZ96" s="71">
        <v>2349402328615.7202</v>
      </c>
      <c r="BA96" s="21">
        <v>2349402328615.7202</v>
      </c>
      <c r="BB96" s="21">
        <v>0</v>
      </c>
      <c r="BC96" s="21">
        <v>0</v>
      </c>
    </row>
    <row r="97" spans="1:55" x14ac:dyDescent="0.25">
      <c r="A97" s="65" t="s">
        <v>269</v>
      </c>
      <c r="B97" s="66" t="s">
        <v>270</v>
      </c>
      <c r="C97" s="70">
        <v>3189390752636.1602</v>
      </c>
      <c r="D97" s="71">
        <v>91547166069.809998</v>
      </c>
      <c r="E97" s="21">
        <v>29080998810.860001</v>
      </c>
      <c r="F97" s="21">
        <v>-6197910938.5500002</v>
      </c>
      <c r="G97" s="21">
        <v>0</v>
      </c>
      <c r="H97" s="21">
        <v>22908428992.5</v>
      </c>
      <c r="I97" s="21">
        <v>0</v>
      </c>
      <c r="J97" s="21">
        <v>0</v>
      </c>
      <c r="K97" s="21">
        <v>15686217568</v>
      </c>
      <c r="L97" s="21">
        <v>0</v>
      </c>
      <c r="M97" s="21">
        <v>0</v>
      </c>
      <c r="N97" s="21">
        <v>4165596207</v>
      </c>
      <c r="O97" s="21">
        <v>0</v>
      </c>
      <c r="P97" s="21">
        <v>6291729571</v>
      </c>
      <c r="Q97" s="21">
        <v>19612105859</v>
      </c>
      <c r="R97" s="71">
        <v>94303403512.600006</v>
      </c>
      <c r="S97" s="21">
        <v>0</v>
      </c>
      <c r="T97" s="21">
        <v>94303403512.600006</v>
      </c>
      <c r="U97" s="71">
        <v>2980083376544.1099</v>
      </c>
      <c r="V97" s="21">
        <v>546595906680.59998</v>
      </c>
      <c r="W97" s="21">
        <v>501190177339.59998</v>
      </c>
      <c r="X97" s="21">
        <v>1092643407580.9301</v>
      </c>
      <c r="Y97" s="21">
        <v>2519304873328.1699</v>
      </c>
      <c r="Z97" s="21">
        <v>52389148965.910004</v>
      </c>
      <c r="AA97" s="21">
        <v>20001407681</v>
      </c>
      <c r="AB97" s="21">
        <v>-1752041545032.1001</v>
      </c>
      <c r="AC97" s="71">
        <v>0</v>
      </c>
      <c r="AD97" s="21">
        <v>0</v>
      </c>
      <c r="AE97" s="71">
        <v>23456806509.639999</v>
      </c>
      <c r="AF97" s="21">
        <v>0</v>
      </c>
      <c r="AG97" s="21">
        <v>0</v>
      </c>
      <c r="AH97" s="21">
        <v>18604321510</v>
      </c>
      <c r="AI97" s="21">
        <v>18398653690.639999</v>
      </c>
      <c r="AJ97" s="21">
        <v>-13546168691</v>
      </c>
      <c r="AK97" s="70">
        <v>141060527012.33002</v>
      </c>
      <c r="AL97" s="71">
        <v>122490527012.33</v>
      </c>
      <c r="AM97" s="21">
        <v>424000</v>
      </c>
      <c r="AN97" s="21">
        <v>14598083</v>
      </c>
      <c r="AO97" s="21">
        <v>0</v>
      </c>
      <c r="AP97" s="21">
        <v>0</v>
      </c>
      <c r="AQ97" s="21">
        <v>18333333.329999998</v>
      </c>
      <c r="AR97" s="21">
        <v>58746956371</v>
      </c>
      <c r="AS97" s="21">
        <v>63710215225</v>
      </c>
      <c r="AT97" s="71">
        <v>18570000000</v>
      </c>
      <c r="AU97" s="21">
        <v>0</v>
      </c>
      <c r="AV97" s="21">
        <v>0</v>
      </c>
      <c r="AW97" s="21">
        <v>18570000000</v>
      </c>
      <c r="AX97" s="21">
        <v>0</v>
      </c>
      <c r="AY97" s="70">
        <v>3048330225623.8398</v>
      </c>
      <c r="AZ97" s="71">
        <v>3048330225623.8398</v>
      </c>
      <c r="BA97" s="21">
        <v>3048330225623.8398</v>
      </c>
      <c r="BB97" s="21">
        <v>0</v>
      </c>
      <c r="BC97" s="21">
        <v>0</v>
      </c>
    </row>
    <row r="98" spans="1:55" x14ac:dyDescent="0.25">
      <c r="A98" s="65" t="s">
        <v>271</v>
      </c>
      <c r="B98" s="66" t="s">
        <v>272</v>
      </c>
      <c r="C98" s="70">
        <v>4815347652669.0088</v>
      </c>
      <c r="D98" s="71">
        <v>263991139607.96002</v>
      </c>
      <c r="E98" s="21">
        <v>29029108294.040001</v>
      </c>
      <c r="F98" s="21">
        <v>-66326733674.470001</v>
      </c>
      <c r="G98" s="21">
        <v>173382453.25</v>
      </c>
      <c r="H98" s="21">
        <v>104840996656.86</v>
      </c>
      <c r="I98" s="21">
        <v>-0.02</v>
      </c>
      <c r="J98" s="21">
        <v>0</v>
      </c>
      <c r="K98" s="21">
        <v>131717011691.05</v>
      </c>
      <c r="L98" s="21">
        <v>126289326</v>
      </c>
      <c r="M98" s="21">
        <v>0</v>
      </c>
      <c r="N98" s="21">
        <v>17151029434.379999</v>
      </c>
      <c r="O98" s="21">
        <v>47280055426.870003</v>
      </c>
      <c r="P98" s="21"/>
      <c r="Q98" s="21">
        <v>0</v>
      </c>
      <c r="R98" s="71">
        <v>179326807229.67001</v>
      </c>
      <c r="S98" s="21">
        <v>0</v>
      </c>
      <c r="T98" s="21">
        <v>179326807229.67001</v>
      </c>
      <c r="U98" s="71">
        <v>4044754490061.7593</v>
      </c>
      <c r="V98" s="21">
        <v>410787714602.78003</v>
      </c>
      <c r="W98" s="21">
        <v>879334592077.19995</v>
      </c>
      <c r="X98" s="21">
        <v>1370508389570.54</v>
      </c>
      <c r="Y98" s="21">
        <v>3453614100557.3198</v>
      </c>
      <c r="Z98" s="21">
        <v>105883390454.13</v>
      </c>
      <c r="AA98" s="21">
        <v>335481203125.46997</v>
      </c>
      <c r="AB98" s="21">
        <v>-2510854900325.6802</v>
      </c>
      <c r="AC98" s="71">
        <v>0</v>
      </c>
      <c r="AD98" s="21">
        <v>0</v>
      </c>
      <c r="AE98" s="71">
        <v>327275215769.62</v>
      </c>
      <c r="AF98" s="21">
        <v>0</v>
      </c>
      <c r="AG98" s="21">
        <v>0</v>
      </c>
      <c r="AH98" s="21">
        <v>18142316524.200001</v>
      </c>
      <c r="AI98" s="21">
        <v>324732155696.23999</v>
      </c>
      <c r="AJ98" s="21">
        <v>-15599256450.82</v>
      </c>
      <c r="AK98" s="70">
        <v>414497444935.22998</v>
      </c>
      <c r="AL98" s="71">
        <v>280549661035.22998</v>
      </c>
      <c r="AM98" s="21">
        <v>676644413.46000004</v>
      </c>
      <c r="AN98" s="21">
        <v>1243927539.77</v>
      </c>
      <c r="AO98" s="21">
        <v>13391450800</v>
      </c>
      <c r="AP98" s="21">
        <v>130326672441.03999</v>
      </c>
      <c r="AQ98" s="21">
        <v>217084415.28</v>
      </c>
      <c r="AR98" s="21">
        <v>134693881425.67999</v>
      </c>
      <c r="AS98" s="21"/>
      <c r="AT98" s="71">
        <v>133947783900</v>
      </c>
      <c r="AU98" s="21">
        <v>0</v>
      </c>
      <c r="AV98" s="21">
        <v>133947783900</v>
      </c>
      <c r="AW98" s="21">
        <v>0</v>
      </c>
      <c r="AX98" s="21">
        <v>0</v>
      </c>
      <c r="AY98" s="70">
        <v>4400850207733.7998</v>
      </c>
      <c r="AZ98" s="71">
        <v>4400850207733.7998</v>
      </c>
      <c r="BA98" s="21">
        <v>4400850207733.7998</v>
      </c>
      <c r="BB98" s="21"/>
      <c r="BC98" s="21"/>
    </row>
    <row r="99" spans="1:55" x14ac:dyDescent="0.25">
      <c r="A99" s="65" t="s">
        <v>273</v>
      </c>
      <c r="B99" s="66" t="s">
        <v>274</v>
      </c>
      <c r="C99" s="70">
        <v>2661478457691.9995</v>
      </c>
      <c r="D99" s="71">
        <v>206094564320.22998</v>
      </c>
      <c r="E99" s="21">
        <v>138324892654.39001</v>
      </c>
      <c r="F99" s="21">
        <v>-22656798112.380001</v>
      </c>
      <c r="G99" s="21">
        <v>120667364.01000001</v>
      </c>
      <c r="H99" s="21">
        <v>14070211011.1</v>
      </c>
      <c r="I99" s="21">
        <v>0</v>
      </c>
      <c r="J99" s="21">
        <v>0</v>
      </c>
      <c r="K99" s="21">
        <v>48187988893</v>
      </c>
      <c r="L99" s="21">
        <v>0</v>
      </c>
      <c r="M99" s="21">
        <v>5037442673.6099997</v>
      </c>
      <c r="N99" s="21">
        <v>0</v>
      </c>
      <c r="O99" s="21">
        <v>0</v>
      </c>
      <c r="P99" s="21">
        <v>22970107364.5</v>
      </c>
      <c r="Q99" s="21">
        <v>40052472</v>
      </c>
      <c r="R99" s="71">
        <v>34292462372.240002</v>
      </c>
      <c r="S99" s="21">
        <v>32132223186.240002</v>
      </c>
      <c r="T99" s="21">
        <v>2160239186</v>
      </c>
      <c r="U99" s="71">
        <v>2400052944470.6006</v>
      </c>
      <c r="V99" s="21">
        <v>296917042535</v>
      </c>
      <c r="W99" s="21">
        <v>479389361189.42999</v>
      </c>
      <c r="X99" s="21">
        <v>996766833262.38</v>
      </c>
      <c r="Y99" s="21">
        <v>2712991856902.4199</v>
      </c>
      <c r="Z99" s="21">
        <v>102490408555.48</v>
      </c>
      <c r="AA99" s="21">
        <v>12975445780.34</v>
      </c>
      <c r="AB99" s="21">
        <v>-2201478003754.4502</v>
      </c>
      <c r="AC99" s="71">
        <v>0</v>
      </c>
      <c r="AD99" s="21">
        <v>0</v>
      </c>
      <c r="AE99" s="71">
        <v>21038486528.93</v>
      </c>
      <c r="AF99" s="21">
        <v>1613141616.4300001</v>
      </c>
      <c r="AG99" s="21">
        <v>0</v>
      </c>
      <c r="AH99" s="21">
        <v>7333953279</v>
      </c>
      <c r="AI99" s="21">
        <v>15418744900</v>
      </c>
      <c r="AJ99" s="21">
        <v>-3327353266.5</v>
      </c>
      <c r="AK99" s="70">
        <v>14591590865.57</v>
      </c>
      <c r="AL99" s="71">
        <v>14101992965.57</v>
      </c>
      <c r="AM99" s="21">
        <v>220123606</v>
      </c>
      <c r="AN99" s="21">
        <v>0</v>
      </c>
      <c r="AO99" s="21">
        <v>0</v>
      </c>
      <c r="AP99" s="21">
        <v>0</v>
      </c>
      <c r="AQ99" s="21">
        <v>268524219.25</v>
      </c>
      <c r="AR99" s="21">
        <v>4455808219.9799995</v>
      </c>
      <c r="AS99" s="21">
        <v>9157536920.3400002</v>
      </c>
      <c r="AT99" s="71">
        <v>489597900</v>
      </c>
      <c r="AU99" s="21">
        <v>0</v>
      </c>
      <c r="AV99" s="21">
        <v>489597900</v>
      </c>
      <c r="AW99" s="21">
        <v>0</v>
      </c>
      <c r="AX99" s="21">
        <v>0</v>
      </c>
      <c r="AY99" s="70">
        <v>2646886866826.3999</v>
      </c>
      <c r="AZ99" s="71">
        <v>2646886866826.3999</v>
      </c>
      <c r="BA99" s="21">
        <v>2646886866826.3999</v>
      </c>
      <c r="BB99" s="21">
        <v>0</v>
      </c>
      <c r="BC99" s="21">
        <v>0</v>
      </c>
    </row>
    <row r="100" spans="1:55" x14ac:dyDescent="0.25">
      <c r="A100" s="65" t="s">
        <v>275</v>
      </c>
      <c r="B100" s="66" t="s">
        <v>276</v>
      </c>
      <c r="C100" s="70">
        <v>3061059528689.5298</v>
      </c>
      <c r="D100" s="71">
        <v>95559083227.020004</v>
      </c>
      <c r="E100" s="21">
        <v>42207372095.889999</v>
      </c>
      <c r="F100" s="21">
        <v>-28775623065.5</v>
      </c>
      <c r="G100" s="21">
        <v>747933411.98000002</v>
      </c>
      <c r="H100" s="21">
        <v>16804176154.49</v>
      </c>
      <c r="I100" s="21">
        <v>0</v>
      </c>
      <c r="J100" s="21">
        <v>0</v>
      </c>
      <c r="K100" s="21">
        <v>41263283538</v>
      </c>
      <c r="L100" s="21">
        <v>566601600</v>
      </c>
      <c r="M100" s="21">
        <v>0</v>
      </c>
      <c r="N100" s="21">
        <v>2243026431</v>
      </c>
      <c r="O100" s="21">
        <v>0</v>
      </c>
      <c r="P100" s="21">
        <v>20502313061.16</v>
      </c>
      <c r="Q100" s="21">
        <v>0</v>
      </c>
      <c r="R100" s="71">
        <v>56579611112.029999</v>
      </c>
      <c r="S100" s="21">
        <v>0</v>
      </c>
      <c r="T100" s="21">
        <v>56579611112.029999</v>
      </c>
      <c r="U100" s="71">
        <v>2826468419926.5898</v>
      </c>
      <c r="V100" s="21">
        <v>220653473174.07001</v>
      </c>
      <c r="W100" s="21">
        <v>589242838949.30005</v>
      </c>
      <c r="X100" s="21">
        <v>993800729833.60999</v>
      </c>
      <c r="Y100" s="21">
        <v>2780580503311.4702</v>
      </c>
      <c r="Z100" s="21">
        <v>108691458527.17999</v>
      </c>
      <c r="AA100" s="21">
        <v>6694563000</v>
      </c>
      <c r="AB100" s="21">
        <v>-1873195146869.04</v>
      </c>
      <c r="AC100" s="71">
        <v>0</v>
      </c>
      <c r="AD100" s="21">
        <v>0</v>
      </c>
      <c r="AE100" s="71">
        <v>82452414423.889999</v>
      </c>
      <c r="AF100" s="21">
        <v>1979577745</v>
      </c>
      <c r="AG100" s="21">
        <v>19668331000</v>
      </c>
      <c r="AH100" s="21">
        <v>112657500</v>
      </c>
      <c r="AI100" s="21">
        <v>60691848178.889999</v>
      </c>
      <c r="AJ100" s="21">
        <v>0</v>
      </c>
      <c r="AK100" s="70">
        <v>111482487262.48999</v>
      </c>
      <c r="AL100" s="71">
        <v>111482487262.48999</v>
      </c>
      <c r="AM100" s="21">
        <v>0</v>
      </c>
      <c r="AN100" s="21">
        <v>0</v>
      </c>
      <c r="AO100" s="21">
        <v>0</v>
      </c>
      <c r="AP100" s="21">
        <v>29140451230</v>
      </c>
      <c r="AQ100" s="21">
        <v>720762120.83000004</v>
      </c>
      <c r="AR100" s="21">
        <v>22655250845.959999</v>
      </c>
      <c r="AS100" s="21">
        <v>58966023065.699997</v>
      </c>
      <c r="AT100" s="71">
        <v>0</v>
      </c>
      <c r="AU100" s="21">
        <v>0</v>
      </c>
      <c r="AV100" s="21">
        <v>0</v>
      </c>
      <c r="AW100" s="21">
        <v>0</v>
      </c>
      <c r="AX100" s="21">
        <v>0</v>
      </c>
      <c r="AY100" s="70">
        <v>2949577041427.0801</v>
      </c>
      <c r="AZ100" s="71">
        <v>2949577041427.0801</v>
      </c>
      <c r="BA100" s="21">
        <v>2949577041427.0801</v>
      </c>
      <c r="BB100" s="21">
        <v>0</v>
      </c>
      <c r="BC100" s="21">
        <v>0</v>
      </c>
    </row>
    <row r="101" spans="1:55" x14ac:dyDescent="0.25">
      <c r="A101" s="65" t="s">
        <v>277</v>
      </c>
      <c r="B101" s="66" t="s">
        <v>278</v>
      </c>
      <c r="C101" s="70">
        <v>2986735462381.6499</v>
      </c>
      <c r="D101" s="71">
        <v>54734003925.540001</v>
      </c>
      <c r="E101" s="21">
        <v>25143411671.689999</v>
      </c>
      <c r="F101" s="21">
        <v>-2885315717.3000002</v>
      </c>
      <c r="G101" s="21">
        <v>54575643.530000001</v>
      </c>
      <c r="H101" s="21">
        <v>9331509997.3999996</v>
      </c>
      <c r="I101" s="21">
        <v>0</v>
      </c>
      <c r="J101" s="21">
        <v>0</v>
      </c>
      <c r="K101" s="21">
        <v>5864209008</v>
      </c>
      <c r="L101" s="21">
        <v>14207100</v>
      </c>
      <c r="M101" s="21">
        <v>0</v>
      </c>
      <c r="N101" s="21">
        <v>0</v>
      </c>
      <c r="O101" s="21">
        <v>2090117961</v>
      </c>
      <c r="P101" s="21">
        <v>4273605500</v>
      </c>
      <c r="Q101" s="21">
        <v>10847682761.219999</v>
      </c>
      <c r="R101" s="71">
        <v>63822620053.650002</v>
      </c>
      <c r="S101" s="21">
        <v>0</v>
      </c>
      <c r="T101" s="21">
        <v>63822620053.650002</v>
      </c>
      <c r="U101" s="71">
        <v>2808246310714.4595</v>
      </c>
      <c r="V101" s="21">
        <v>198353267950</v>
      </c>
      <c r="W101" s="21">
        <v>380325850857.20001</v>
      </c>
      <c r="X101" s="21">
        <v>975818342319.02002</v>
      </c>
      <c r="Y101" s="21">
        <v>3167101838797</v>
      </c>
      <c r="Z101" s="21">
        <v>72860908537.089996</v>
      </c>
      <c r="AA101" s="21">
        <v>20488938530.049999</v>
      </c>
      <c r="AB101" s="21">
        <v>-2006702836275.8999</v>
      </c>
      <c r="AC101" s="71">
        <v>0</v>
      </c>
      <c r="AD101" s="21">
        <v>0</v>
      </c>
      <c r="AE101" s="71">
        <v>59932527688</v>
      </c>
      <c r="AF101" s="21">
        <v>0</v>
      </c>
      <c r="AG101" s="21">
        <v>0</v>
      </c>
      <c r="AH101" s="21">
        <v>3388187330</v>
      </c>
      <c r="AI101" s="21">
        <v>59278379023</v>
      </c>
      <c r="AJ101" s="21">
        <v>-2734038665</v>
      </c>
      <c r="AK101" s="70">
        <v>41203074208.68</v>
      </c>
      <c r="AL101" s="71">
        <v>41203074208.68</v>
      </c>
      <c r="AM101" s="21">
        <v>19720000</v>
      </c>
      <c r="AN101" s="21">
        <v>0</v>
      </c>
      <c r="AO101" s="21">
        <v>0</v>
      </c>
      <c r="AP101" s="21">
        <v>0</v>
      </c>
      <c r="AQ101" s="21">
        <v>184146452.5</v>
      </c>
      <c r="AR101" s="21">
        <v>40999207756.18</v>
      </c>
      <c r="AS101" s="21">
        <v>0</v>
      </c>
      <c r="AT101" s="71">
        <v>0</v>
      </c>
      <c r="AU101" s="21">
        <v>0</v>
      </c>
      <c r="AV101" s="21">
        <v>0</v>
      </c>
      <c r="AW101" s="21">
        <v>0</v>
      </c>
      <c r="AX101" s="21">
        <v>0</v>
      </c>
      <c r="AY101" s="70">
        <v>2945532388166.1201</v>
      </c>
      <c r="AZ101" s="71">
        <v>2945532388166.1201</v>
      </c>
      <c r="BA101" s="21">
        <v>2945562388166.1201</v>
      </c>
      <c r="BB101" s="21">
        <v>-30000000</v>
      </c>
      <c r="BC101" s="21">
        <v>0</v>
      </c>
    </row>
    <row r="102" spans="1:55" x14ac:dyDescent="0.25">
      <c r="A102" s="65" t="s">
        <v>279</v>
      </c>
      <c r="B102" s="66" t="s">
        <v>280</v>
      </c>
      <c r="C102" s="70">
        <v>2409967303294.7192</v>
      </c>
      <c r="D102" s="71">
        <v>67634572270.260002</v>
      </c>
      <c r="E102" s="21">
        <v>39253972190.230003</v>
      </c>
      <c r="F102" s="21">
        <v>-4575878848.3100004</v>
      </c>
      <c r="G102" s="21">
        <v>0</v>
      </c>
      <c r="H102" s="21">
        <v>11977334744</v>
      </c>
      <c r="I102" s="21">
        <v>0</v>
      </c>
      <c r="J102" s="21">
        <v>0</v>
      </c>
      <c r="K102" s="21">
        <v>7010598854</v>
      </c>
      <c r="L102" s="21">
        <v>0</v>
      </c>
      <c r="M102" s="21">
        <v>0</v>
      </c>
      <c r="N102" s="21">
        <v>4888545278.1499996</v>
      </c>
      <c r="O102" s="21">
        <v>0</v>
      </c>
      <c r="P102" s="21">
        <v>9056470951.2000008</v>
      </c>
      <c r="Q102" s="21">
        <v>23529100.989999998</v>
      </c>
      <c r="R102" s="71">
        <v>65019914721</v>
      </c>
      <c r="S102" s="21">
        <v>0</v>
      </c>
      <c r="T102" s="21">
        <v>65019914721</v>
      </c>
      <c r="U102" s="71">
        <v>2211095399251.3896</v>
      </c>
      <c r="V102" s="21">
        <v>161103072047</v>
      </c>
      <c r="W102" s="21">
        <v>402709630746.94</v>
      </c>
      <c r="X102" s="21">
        <v>677362498865.95996</v>
      </c>
      <c r="Y102" s="21">
        <v>1972280854309.8</v>
      </c>
      <c r="Z102" s="21">
        <v>33601034656.419998</v>
      </c>
      <c r="AA102" s="21">
        <v>140751850812.60999</v>
      </c>
      <c r="AB102" s="21">
        <v>-1176713542187.3401</v>
      </c>
      <c r="AC102" s="71">
        <v>0</v>
      </c>
      <c r="AD102" s="21">
        <v>0</v>
      </c>
      <c r="AE102" s="71">
        <v>66217417052.07</v>
      </c>
      <c r="AF102" s="21">
        <v>0</v>
      </c>
      <c r="AG102" s="21">
        <v>0</v>
      </c>
      <c r="AH102" s="21">
        <v>700734380</v>
      </c>
      <c r="AI102" s="21">
        <v>66111978955.07</v>
      </c>
      <c r="AJ102" s="21">
        <v>-595296283</v>
      </c>
      <c r="AK102" s="70">
        <v>156805509921.27002</v>
      </c>
      <c r="AL102" s="71">
        <v>36397468636.270004</v>
      </c>
      <c r="AM102" s="21">
        <v>9537543</v>
      </c>
      <c r="AN102" s="21">
        <v>2672521369.27</v>
      </c>
      <c r="AO102" s="21">
        <v>5000000000</v>
      </c>
      <c r="AP102" s="21">
        <v>0</v>
      </c>
      <c r="AQ102" s="21">
        <v>35039907</v>
      </c>
      <c r="AR102" s="21">
        <v>6225899326</v>
      </c>
      <c r="AS102" s="21">
        <v>22454470491</v>
      </c>
      <c r="AT102" s="71">
        <v>120408041285</v>
      </c>
      <c r="AU102" s="21">
        <v>0</v>
      </c>
      <c r="AV102" s="21">
        <v>120408041285</v>
      </c>
      <c r="AW102" s="21">
        <v>0</v>
      </c>
      <c r="AX102" s="21">
        <v>0</v>
      </c>
      <c r="AY102" s="70">
        <v>2253161793373.48</v>
      </c>
      <c r="AZ102" s="71">
        <v>2253161793373.48</v>
      </c>
      <c r="BA102" s="21">
        <v>2253161793373.48</v>
      </c>
      <c r="BB102" s="21">
        <v>0</v>
      </c>
      <c r="BC102" s="21">
        <v>0</v>
      </c>
    </row>
    <row r="103" spans="1:55" x14ac:dyDescent="0.25">
      <c r="A103" s="65" t="s">
        <v>281</v>
      </c>
      <c r="B103" s="66" t="s">
        <v>282</v>
      </c>
      <c r="C103" s="70">
        <v>3106818940532.4897</v>
      </c>
      <c r="D103" s="71">
        <v>401656111875.75</v>
      </c>
      <c r="E103" s="21">
        <v>234811994807.17001</v>
      </c>
      <c r="F103" s="21">
        <v>-9277125324.2700005</v>
      </c>
      <c r="G103" s="21">
        <v>1399097645.55</v>
      </c>
      <c r="H103" s="21">
        <v>145211964827.79999</v>
      </c>
      <c r="I103" s="21">
        <v>0</v>
      </c>
      <c r="J103" s="21">
        <v>0</v>
      </c>
      <c r="K103" s="21">
        <v>13537896801.73</v>
      </c>
      <c r="L103" s="21">
        <v>84640000</v>
      </c>
      <c r="M103" s="21">
        <v>0</v>
      </c>
      <c r="N103" s="21">
        <v>12133596557.77</v>
      </c>
      <c r="O103" s="21">
        <v>3754046560</v>
      </c>
      <c r="P103" s="21">
        <v>0</v>
      </c>
      <c r="Q103" s="21">
        <v>0</v>
      </c>
      <c r="R103" s="71">
        <v>17632725377</v>
      </c>
      <c r="S103" s="21">
        <v>0</v>
      </c>
      <c r="T103" s="21">
        <v>17632725377</v>
      </c>
      <c r="U103" s="71">
        <v>2483199629509.5898</v>
      </c>
      <c r="V103" s="21">
        <v>96621520147.5</v>
      </c>
      <c r="W103" s="21">
        <v>390872044085.40002</v>
      </c>
      <c r="X103" s="21">
        <v>487150610249.65997</v>
      </c>
      <c r="Y103" s="21">
        <v>2456123559657.0098</v>
      </c>
      <c r="Z103" s="21">
        <v>37498923230.18</v>
      </c>
      <c r="AA103" s="21">
        <v>164861595576.41</v>
      </c>
      <c r="AB103" s="21">
        <v>-1149928623436.5701</v>
      </c>
      <c r="AC103" s="71">
        <v>0</v>
      </c>
      <c r="AD103" s="21">
        <v>0</v>
      </c>
      <c r="AE103" s="71">
        <v>204330473770.14999</v>
      </c>
      <c r="AF103" s="21">
        <v>0</v>
      </c>
      <c r="AG103" s="21">
        <v>0</v>
      </c>
      <c r="AH103" s="21">
        <v>17463684875.630001</v>
      </c>
      <c r="AI103" s="21">
        <v>187430796534.64999</v>
      </c>
      <c r="AJ103" s="21">
        <v>-564007640.13</v>
      </c>
      <c r="AK103" s="70">
        <v>46593369080.360001</v>
      </c>
      <c r="AL103" s="71">
        <v>46593369080.360001</v>
      </c>
      <c r="AM103" s="21">
        <v>69452462</v>
      </c>
      <c r="AN103" s="21">
        <v>0</v>
      </c>
      <c r="AO103" s="21">
        <v>0</v>
      </c>
      <c r="AP103" s="21">
        <v>0</v>
      </c>
      <c r="AQ103" s="21">
        <v>7116438.3600000003</v>
      </c>
      <c r="AR103" s="21">
        <v>22729000215</v>
      </c>
      <c r="AS103" s="21">
        <v>23787799965</v>
      </c>
      <c r="AT103" s="71">
        <v>0</v>
      </c>
      <c r="AU103" s="21">
        <v>0</v>
      </c>
      <c r="AV103" s="21">
        <v>0</v>
      </c>
      <c r="AW103" s="21">
        <v>0</v>
      </c>
      <c r="AX103" s="21">
        <v>0</v>
      </c>
      <c r="AY103" s="70">
        <v>3060225571452.1602</v>
      </c>
      <c r="AZ103" s="71">
        <v>3060225571452.1602</v>
      </c>
      <c r="BA103" s="21">
        <v>3060225571452.1602</v>
      </c>
      <c r="BB103" s="21">
        <v>0</v>
      </c>
      <c r="BC103" s="21">
        <v>0</v>
      </c>
    </row>
    <row r="104" spans="1:55" x14ac:dyDescent="0.25">
      <c r="A104" s="65" t="s">
        <v>283</v>
      </c>
      <c r="B104" s="66" t="s">
        <v>284</v>
      </c>
      <c r="C104" s="70">
        <v>2270471416210.1802</v>
      </c>
      <c r="D104" s="71">
        <v>162951562514.39999</v>
      </c>
      <c r="E104" s="21">
        <v>116984720750.07001</v>
      </c>
      <c r="F104" s="21">
        <v>-1307272087.3299999</v>
      </c>
      <c r="G104" s="21">
        <v>592153256.38</v>
      </c>
      <c r="H104" s="21">
        <v>33001251129</v>
      </c>
      <c r="I104" s="21">
        <v>0</v>
      </c>
      <c r="J104" s="21">
        <v>0</v>
      </c>
      <c r="K104" s="21">
        <v>2737386778.3000002</v>
      </c>
      <c r="L104" s="21">
        <v>207827923</v>
      </c>
      <c r="M104" s="21">
        <v>0</v>
      </c>
      <c r="N104" s="21">
        <v>419980955.63999999</v>
      </c>
      <c r="O104" s="21">
        <v>0</v>
      </c>
      <c r="P104" s="21">
        <v>10306104718.34</v>
      </c>
      <c r="Q104" s="21">
        <v>9409091</v>
      </c>
      <c r="R104" s="71">
        <v>10000000000</v>
      </c>
      <c r="S104" s="21">
        <v>0</v>
      </c>
      <c r="T104" s="21">
        <v>10000000000</v>
      </c>
      <c r="U104" s="71">
        <v>2054953267743.4097</v>
      </c>
      <c r="V104" s="21">
        <v>62617704253.010002</v>
      </c>
      <c r="W104" s="21">
        <v>301566093692.92999</v>
      </c>
      <c r="X104" s="21">
        <v>594498898437.78003</v>
      </c>
      <c r="Y104" s="21">
        <v>2173364658597.46</v>
      </c>
      <c r="Z104" s="21">
        <v>51498067019.769997</v>
      </c>
      <c r="AA104" s="21">
        <v>49987935490</v>
      </c>
      <c r="AB104" s="21">
        <v>-1178580089747.54</v>
      </c>
      <c r="AC104" s="71">
        <v>0</v>
      </c>
      <c r="AD104" s="21">
        <v>0</v>
      </c>
      <c r="AE104" s="71">
        <v>42566585952.370003</v>
      </c>
      <c r="AF104" s="21">
        <v>0</v>
      </c>
      <c r="AG104" s="21">
        <v>0</v>
      </c>
      <c r="AH104" s="21">
        <v>6527592801</v>
      </c>
      <c r="AI104" s="21">
        <v>36556258559.120003</v>
      </c>
      <c r="AJ104" s="21">
        <v>-517265407.75</v>
      </c>
      <c r="AK104" s="70">
        <v>163766666970.09</v>
      </c>
      <c r="AL104" s="71">
        <v>163766666970.09</v>
      </c>
      <c r="AM104" s="21">
        <v>104940</v>
      </c>
      <c r="AN104" s="21">
        <v>0</v>
      </c>
      <c r="AO104" s="21">
        <v>0</v>
      </c>
      <c r="AP104" s="21">
        <v>0</v>
      </c>
      <c r="AQ104" s="21">
        <v>10428000</v>
      </c>
      <c r="AR104" s="21">
        <v>27977953690.779999</v>
      </c>
      <c r="AS104" s="21">
        <v>135778180339.31</v>
      </c>
      <c r="AT104" s="71">
        <v>0</v>
      </c>
      <c r="AU104" s="21">
        <v>0</v>
      </c>
      <c r="AV104" s="21">
        <v>0</v>
      </c>
      <c r="AW104" s="21">
        <v>0</v>
      </c>
      <c r="AX104" s="21">
        <v>0</v>
      </c>
      <c r="AY104" s="70">
        <v>2106704749240.0901</v>
      </c>
      <c r="AZ104" s="71">
        <v>2106704749240.0901</v>
      </c>
      <c r="BA104" s="21">
        <v>2106704749240.0901</v>
      </c>
      <c r="BB104" s="21">
        <v>0</v>
      </c>
      <c r="BC104" s="21">
        <v>0</v>
      </c>
    </row>
    <row r="105" spans="1:55" x14ac:dyDescent="0.25">
      <c r="A105" s="65" t="s">
        <v>285</v>
      </c>
      <c r="B105" s="66" t="s">
        <v>1228</v>
      </c>
      <c r="C105" s="70">
        <v>6609689102653.3008</v>
      </c>
      <c r="D105" s="71">
        <v>329270593836.87</v>
      </c>
      <c r="E105" s="21">
        <v>273989411125.42001</v>
      </c>
      <c r="F105" s="21">
        <v>-4137076316.23</v>
      </c>
      <c r="G105" s="21">
        <v>227116292.86000001</v>
      </c>
      <c r="H105" s="21">
        <v>24445779661.09</v>
      </c>
      <c r="I105" s="21">
        <v>0</v>
      </c>
      <c r="J105" s="21">
        <v>0</v>
      </c>
      <c r="K105" s="21">
        <v>603158831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34142204242.73</v>
      </c>
      <c r="R105" s="71">
        <v>481143712825.48999</v>
      </c>
      <c r="S105" s="21">
        <v>0</v>
      </c>
      <c r="T105" s="21">
        <v>481143712825.48999</v>
      </c>
      <c r="U105" s="71">
        <v>5388173293582.7012</v>
      </c>
      <c r="V105" s="21">
        <v>884412663491.39001</v>
      </c>
      <c r="W105" s="21">
        <v>1404071779432.5701</v>
      </c>
      <c r="X105" s="21">
        <v>1714919681839.25</v>
      </c>
      <c r="Y105" s="21">
        <v>3003388622150.4902</v>
      </c>
      <c r="Z105" s="21">
        <v>263638853736.73999</v>
      </c>
      <c r="AA105" s="21">
        <v>59702175920.32</v>
      </c>
      <c r="AB105" s="21">
        <v>-1941960482988.0601</v>
      </c>
      <c r="AC105" s="71">
        <v>0</v>
      </c>
      <c r="AD105" s="21">
        <v>0</v>
      </c>
      <c r="AE105" s="71">
        <v>411101502408.23999</v>
      </c>
      <c r="AF105" s="21">
        <v>432647946</v>
      </c>
      <c r="AG105" s="21">
        <v>77862120000</v>
      </c>
      <c r="AH105" s="21">
        <v>11846228130</v>
      </c>
      <c r="AI105" s="21">
        <v>332353141862.23999</v>
      </c>
      <c r="AJ105" s="21">
        <v>-11392635530</v>
      </c>
      <c r="AK105" s="70">
        <v>352150110791.95001</v>
      </c>
      <c r="AL105" s="71">
        <v>352150110791.95001</v>
      </c>
      <c r="AM105" s="21">
        <v>0</v>
      </c>
      <c r="AN105" s="21">
        <v>0</v>
      </c>
      <c r="AO105" s="21">
        <v>0</v>
      </c>
      <c r="AP105" s="21">
        <v>0</v>
      </c>
      <c r="AQ105" s="21">
        <v>104342572.61</v>
      </c>
      <c r="AR105" s="21">
        <v>1127506114</v>
      </c>
      <c r="AS105" s="21">
        <v>350918262105.34003</v>
      </c>
      <c r="AT105" s="71">
        <v>0</v>
      </c>
      <c r="AU105" s="21">
        <v>0</v>
      </c>
      <c r="AV105" s="21">
        <v>0</v>
      </c>
      <c r="AW105" s="21">
        <v>0</v>
      </c>
      <c r="AX105" s="21">
        <v>0</v>
      </c>
      <c r="AY105" s="70">
        <v>6257538991861.3496</v>
      </c>
      <c r="AZ105" s="71">
        <v>6257538991861.3496</v>
      </c>
      <c r="BA105" s="21">
        <v>6257538991861.3496</v>
      </c>
      <c r="BB105" s="21">
        <v>0</v>
      </c>
      <c r="BC105" s="21">
        <v>0</v>
      </c>
    </row>
    <row r="106" spans="1:55" x14ac:dyDescent="0.25">
      <c r="A106" s="65" t="s">
        <v>286</v>
      </c>
      <c r="B106" s="66" t="s">
        <v>287</v>
      </c>
      <c r="C106" s="70">
        <v>1396295356333.4399</v>
      </c>
      <c r="D106" s="71">
        <v>101635820549.59</v>
      </c>
      <c r="E106" s="21">
        <v>55850350361.089996</v>
      </c>
      <c r="F106" s="21">
        <v>-6689293944.7299995</v>
      </c>
      <c r="G106" s="21">
        <v>245705870.52000001</v>
      </c>
      <c r="H106" s="21">
        <v>9155767039.7399998</v>
      </c>
      <c r="I106" s="21">
        <v>0</v>
      </c>
      <c r="J106" s="21">
        <v>0</v>
      </c>
      <c r="K106" s="21">
        <v>5713454516</v>
      </c>
      <c r="L106" s="21">
        <v>1128750041</v>
      </c>
      <c r="M106" s="21">
        <v>0</v>
      </c>
      <c r="N106" s="21">
        <v>2131938917</v>
      </c>
      <c r="O106" s="21">
        <v>1276511632</v>
      </c>
      <c r="P106" s="21">
        <v>31195026350.970001</v>
      </c>
      <c r="Q106" s="21">
        <v>1627609766</v>
      </c>
      <c r="R106" s="71">
        <v>54962630074.419998</v>
      </c>
      <c r="S106" s="21">
        <v>0</v>
      </c>
      <c r="T106" s="21">
        <v>54962630074.419998</v>
      </c>
      <c r="U106" s="71">
        <v>1222411813454.4299</v>
      </c>
      <c r="V106" s="21">
        <v>151030452548</v>
      </c>
      <c r="W106" s="21">
        <v>314018749226.96002</v>
      </c>
      <c r="X106" s="21">
        <v>661314052911.54004</v>
      </c>
      <c r="Y106" s="21">
        <v>932981429354.63</v>
      </c>
      <c r="Z106" s="21">
        <v>16407398011.549999</v>
      </c>
      <c r="AA106" s="21">
        <v>24214563623</v>
      </c>
      <c r="AB106" s="21">
        <v>-877554832221.25</v>
      </c>
      <c r="AC106" s="71">
        <v>0</v>
      </c>
      <c r="AD106" s="21">
        <v>0</v>
      </c>
      <c r="AE106" s="71">
        <v>17285092255</v>
      </c>
      <c r="AF106" s="21">
        <v>0</v>
      </c>
      <c r="AG106" s="21">
        <v>0</v>
      </c>
      <c r="AH106" s="21">
        <v>1352895000</v>
      </c>
      <c r="AI106" s="21">
        <v>16726683420</v>
      </c>
      <c r="AJ106" s="21">
        <v>-794486165</v>
      </c>
      <c r="AK106" s="70">
        <v>6113403149</v>
      </c>
      <c r="AL106" s="71">
        <v>6113403149</v>
      </c>
      <c r="AM106" s="21">
        <v>141974612</v>
      </c>
      <c r="AN106" s="21">
        <v>0</v>
      </c>
      <c r="AO106" s="21">
        <v>0</v>
      </c>
      <c r="AP106" s="21">
        <v>0</v>
      </c>
      <c r="AQ106" s="21">
        <v>26100000</v>
      </c>
      <c r="AR106" s="21">
        <v>5945328537</v>
      </c>
      <c r="AS106" s="21">
        <v>0</v>
      </c>
      <c r="AT106" s="71">
        <v>0</v>
      </c>
      <c r="AU106" s="21">
        <v>0</v>
      </c>
      <c r="AV106" s="21">
        <v>0</v>
      </c>
      <c r="AW106" s="21">
        <v>0</v>
      </c>
      <c r="AX106" s="21">
        <v>0</v>
      </c>
      <c r="AY106" s="70">
        <v>1390181953184.4399</v>
      </c>
      <c r="AZ106" s="71">
        <v>1390181953184.4399</v>
      </c>
      <c r="BA106" s="21">
        <v>1390181953184.4399</v>
      </c>
      <c r="BB106" s="21">
        <v>0</v>
      </c>
      <c r="BC106" s="21">
        <v>0</v>
      </c>
    </row>
    <row r="107" spans="1:55" x14ac:dyDescent="0.25">
      <c r="A107" s="65" t="s">
        <v>290</v>
      </c>
      <c r="B107" s="66" t="s">
        <v>291</v>
      </c>
      <c r="C107" s="70">
        <v>1540281181803.6504</v>
      </c>
      <c r="D107" s="71">
        <v>71139958917.929993</v>
      </c>
      <c r="E107" s="21">
        <v>15859095459.059999</v>
      </c>
      <c r="F107" s="21">
        <v>-6542883101.6800003</v>
      </c>
      <c r="G107" s="21">
        <v>123015999.66</v>
      </c>
      <c r="H107" s="21">
        <v>9938103834.5200005</v>
      </c>
      <c r="I107" s="21">
        <v>0</v>
      </c>
      <c r="J107" s="21">
        <v>0</v>
      </c>
      <c r="K107" s="21">
        <v>9116904457.4500008</v>
      </c>
      <c r="L107" s="21">
        <v>928706200</v>
      </c>
      <c r="M107" s="21">
        <v>0</v>
      </c>
      <c r="N107" s="21">
        <v>15659710785</v>
      </c>
      <c r="O107" s="21">
        <v>2097958206</v>
      </c>
      <c r="P107" s="21">
        <v>23929599741.919998</v>
      </c>
      <c r="Q107" s="21">
        <v>29747336</v>
      </c>
      <c r="R107" s="71">
        <v>44831704206.610001</v>
      </c>
      <c r="S107" s="21">
        <v>43042315107.610001</v>
      </c>
      <c r="T107" s="21">
        <v>1789389099</v>
      </c>
      <c r="U107" s="71">
        <v>1383115676117.4907</v>
      </c>
      <c r="V107" s="21">
        <v>223259653189.70001</v>
      </c>
      <c r="W107" s="21">
        <v>431702343969.94</v>
      </c>
      <c r="X107" s="21">
        <v>813877039044.25</v>
      </c>
      <c r="Y107" s="21">
        <v>1213524773159.8</v>
      </c>
      <c r="Z107" s="21">
        <v>36869325187.139999</v>
      </c>
      <c r="AA107" s="21">
        <v>11666603391.49</v>
      </c>
      <c r="AB107" s="21">
        <v>-1347784061824.8301</v>
      </c>
      <c r="AC107" s="71">
        <v>0</v>
      </c>
      <c r="AD107" s="21">
        <v>0</v>
      </c>
      <c r="AE107" s="71">
        <v>41193842561.620003</v>
      </c>
      <c r="AF107" s="21">
        <v>127256550</v>
      </c>
      <c r="AG107" s="21">
        <v>0</v>
      </c>
      <c r="AH107" s="21">
        <v>4365628500</v>
      </c>
      <c r="AI107" s="21">
        <v>40007557328.620003</v>
      </c>
      <c r="AJ107" s="21">
        <v>-3306599817</v>
      </c>
      <c r="AK107" s="70">
        <v>28895962673.450001</v>
      </c>
      <c r="AL107" s="71">
        <v>28895962673.450001</v>
      </c>
      <c r="AM107" s="21">
        <v>0</v>
      </c>
      <c r="AN107" s="21">
        <v>0</v>
      </c>
      <c r="AO107" s="21">
        <v>0</v>
      </c>
      <c r="AP107" s="21">
        <v>2000000000</v>
      </c>
      <c r="AQ107" s="21">
        <v>0</v>
      </c>
      <c r="AR107" s="21">
        <v>26895962673.450001</v>
      </c>
      <c r="AS107" s="21">
        <v>0</v>
      </c>
      <c r="AT107" s="71">
        <v>0</v>
      </c>
      <c r="AU107" s="21">
        <v>0</v>
      </c>
      <c r="AV107" s="21">
        <v>0</v>
      </c>
      <c r="AW107" s="21">
        <v>0</v>
      </c>
      <c r="AX107" s="21">
        <v>0</v>
      </c>
      <c r="AY107" s="70">
        <v>1511385219130.2</v>
      </c>
      <c r="AZ107" s="71">
        <v>1511385219130.2</v>
      </c>
      <c r="BA107" s="21">
        <v>1511385219130.2</v>
      </c>
      <c r="BB107" s="21">
        <v>0</v>
      </c>
      <c r="BC107" s="21">
        <v>0</v>
      </c>
    </row>
    <row r="108" spans="1:55" x14ac:dyDescent="0.25">
      <c r="A108" s="65" t="s">
        <v>292</v>
      </c>
      <c r="B108" s="66" t="s">
        <v>293</v>
      </c>
      <c r="C108" s="70">
        <v>2037333256645.5498</v>
      </c>
      <c r="D108" s="71">
        <v>207463609221.41998</v>
      </c>
      <c r="E108" s="21">
        <v>61715672193.68</v>
      </c>
      <c r="F108" s="21">
        <v>-68559158910.580002</v>
      </c>
      <c r="G108" s="21">
        <v>443025530</v>
      </c>
      <c r="H108" s="21">
        <v>20967911409</v>
      </c>
      <c r="I108" s="21">
        <v>0</v>
      </c>
      <c r="J108" s="21">
        <v>0</v>
      </c>
      <c r="K108" s="21">
        <v>102655498639.66</v>
      </c>
      <c r="L108" s="21">
        <v>7416995777</v>
      </c>
      <c r="M108" s="21">
        <v>0</v>
      </c>
      <c r="N108" s="21">
        <v>33310678250</v>
      </c>
      <c r="O108" s="21">
        <v>0</v>
      </c>
      <c r="P108" s="21">
        <v>45293645452.669998</v>
      </c>
      <c r="Q108" s="21">
        <v>4219340879.9899998</v>
      </c>
      <c r="R108" s="71">
        <v>112305801183.55</v>
      </c>
      <c r="S108" s="21">
        <v>9208382342</v>
      </c>
      <c r="T108" s="21">
        <v>103097418841.55</v>
      </c>
      <c r="U108" s="71">
        <v>1690851785240.5801</v>
      </c>
      <c r="V108" s="21">
        <v>485368635693</v>
      </c>
      <c r="W108" s="21">
        <v>461982571290.58002</v>
      </c>
      <c r="X108" s="21">
        <v>528554755664.81</v>
      </c>
      <c r="Y108" s="21">
        <v>1776533317478.3999</v>
      </c>
      <c r="Z108" s="21">
        <v>76891289855.160004</v>
      </c>
      <c r="AA108" s="21">
        <v>26741697285.73</v>
      </c>
      <c r="AB108" s="21">
        <v>-1665220482027.1001</v>
      </c>
      <c r="AC108" s="71">
        <v>0</v>
      </c>
      <c r="AD108" s="21">
        <v>0</v>
      </c>
      <c r="AE108" s="71">
        <v>26712061000</v>
      </c>
      <c r="AF108" s="21">
        <v>19082000</v>
      </c>
      <c r="AG108" s="21">
        <v>24697552000</v>
      </c>
      <c r="AH108" s="21">
        <v>1995427000</v>
      </c>
      <c r="AI108" s="21">
        <v>0</v>
      </c>
      <c r="AJ108" s="21">
        <v>0</v>
      </c>
      <c r="AK108" s="70">
        <v>135086794923.67</v>
      </c>
      <c r="AL108" s="71">
        <v>97704132944.669998</v>
      </c>
      <c r="AM108" s="21">
        <v>1263223717</v>
      </c>
      <c r="AN108" s="21">
        <v>104224000</v>
      </c>
      <c r="AO108" s="21">
        <v>0</v>
      </c>
      <c r="AP108" s="21">
        <v>74765323944</v>
      </c>
      <c r="AQ108" s="21">
        <v>1387360619.6700001</v>
      </c>
      <c r="AR108" s="21">
        <v>14921273081</v>
      </c>
      <c r="AS108" s="21">
        <v>5262727583</v>
      </c>
      <c r="AT108" s="71">
        <v>37382661979</v>
      </c>
      <c r="AU108" s="21">
        <v>0</v>
      </c>
      <c r="AV108" s="21">
        <v>37382661979</v>
      </c>
      <c r="AW108" s="21">
        <v>0</v>
      </c>
      <c r="AX108" s="21">
        <v>0</v>
      </c>
      <c r="AY108" s="70">
        <v>1902246461721.8301</v>
      </c>
      <c r="AZ108" s="71">
        <v>1902246461721.8301</v>
      </c>
      <c r="BA108" s="21">
        <v>1902246461721.8301</v>
      </c>
      <c r="BB108" s="21">
        <v>0</v>
      </c>
      <c r="BC108" s="21">
        <v>0</v>
      </c>
    </row>
    <row r="109" spans="1:55" x14ac:dyDescent="0.25">
      <c r="A109" s="65" t="s">
        <v>294</v>
      </c>
      <c r="B109" s="66" t="s">
        <v>295</v>
      </c>
      <c r="C109" s="70">
        <v>1350720670641.1101</v>
      </c>
      <c r="D109" s="71">
        <v>28865445827.669998</v>
      </c>
      <c r="E109" s="21">
        <v>6065034083.1199999</v>
      </c>
      <c r="F109" s="21">
        <v>-2630116289.0799999</v>
      </c>
      <c r="G109" s="21">
        <v>4</v>
      </c>
      <c r="H109" s="21">
        <v>7560247790.6300001</v>
      </c>
      <c r="I109" s="21">
        <v>0</v>
      </c>
      <c r="J109" s="21">
        <v>0</v>
      </c>
      <c r="K109" s="21">
        <v>832273190</v>
      </c>
      <c r="L109" s="21">
        <v>1369576240</v>
      </c>
      <c r="M109" s="21">
        <v>0</v>
      </c>
      <c r="N109" s="21">
        <v>420713128</v>
      </c>
      <c r="O109" s="21">
        <v>0</v>
      </c>
      <c r="P109" s="21">
        <v>13416103270</v>
      </c>
      <c r="Q109" s="21">
        <v>1831614411</v>
      </c>
      <c r="R109" s="71">
        <v>16991750000</v>
      </c>
      <c r="S109" s="21">
        <v>161750000</v>
      </c>
      <c r="T109" s="21">
        <v>16830000000</v>
      </c>
      <c r="U109" s="71">
        <v>1284620037268.4797</v>
      </c>
      <c r="V109" s="21">
        <v>70986924551.259995</v>
      </c>
      <c r="W109" s="21">
        <v>305474239838.82001</v>
      </c>
      <c r="X109" s="21">
        <v>722040786585.32996</v>
      </c>
      <c r="Y109" s="21">
        <v>1053488440542.12</v>
      </c>
      <c r="Z109" s="21">
        <v>47236638994.900002</v>
      </c>
      <c r="AA109" s="21">
        <v>864891125</v>
      </c>
      <c r="AB109" s="21">
        <v>-915471884368.94995</v>
      </c>
      <c r="AC109" s="71">
        <v>0</v>
      </c>
      <c r="AD109" s="21">
        <v>0</v>
      </c>
      <c r="AE109" s="71">
        <v>20243437544.959999</v>
      </c>
      <c r="AF109" s="21">
        <v>0</v>
      </c>
      <c r="AG109" s="21">
        <v>0</v>
      </c>
      <c r="AH109" s="21">
        <v>757425400</v>
      </c>
      <c r="AI109" s="21">
        <v>19486012144.959999</v>
      </c>
      <c r="AJ109" s="21">
        <v>0</v>
      </c>
      <c r="AK109" s="70">
        <v>38111562488.029999</v>
      </c>
      <c r="AL109" s="71">
        <v>38111562488.029999</v>
      </c>
      <c r="AM109" s="21">
        <v>0</v>
      </c>
      <c r="AN109" s="21">
        <v>0</v>
      </c>
      <c r="AO109" s="21">
        <v>0</v>
      </c>
      <c r="AP109" s="21">
        <v>0</v>
      </c>
      <c r="AQ109" s="21">
        <v>21021517.030000001</v>
      </c>
      <c r="AR109" s="21">
        <v>18364297360</v>
      </c>
      <c r="AS109" s="21">
        <v>19726243611</v>
      </c>
      <c r="AT109" s="71">
        <v>0</v>
      </c>
      <c r="AU109" s="21">
        <v>0</v>
      </c>
      <c r="AV109" s="21">
        <v>0</v>
      </c>
      <c r="AW109" s="21">
        <v>0</v>
      </c>
      <c r="AX109" s="21">
        <v>0</v>
      </c>
      <c r="AY109" s="70">
        <v>1312609108153.0801</v>
      </c>
      <c r="AZ109" s="71">
        <v>1312609108153.0801</v>
      </c>
      <c r="BA109" s="21">
        <v>1312609108153.0801</v>
      </c>
      <c r="BB109" s="21">
        <v>0</v>
      </c>
      <c r="BC109" s="21">
        <v>0</v>
      </c>
    </row>
    <row r="110" spans="1:55" x14ac:dyDescent="0.25">
      <c r="A110" s="65" t="s">
        <v>296</v>
      </c>
      <c r="B110" s="66" t="s">
        <v>297</v>
      </c>
      <c r="C110" s="70">
        <v>1736244088788.9797</v>
      </c>
      <c r="D110" s="71">
        <v>78999032831.690002</v>
      </c>
      <c r="E110" s="21">
        <v>39277472921.330002</v>
      </c>
      <c r="F110" s="21">
        <v>-13740902347.01</v>
      </c>
      <c r="G110" s="21">
        <v>0</v>
      </c>
      <c r="H110" s="21">
        <v>5087778068</v>
      </c>
      <c r="I110" s="21">
        <v>0</v>
      </c>
      <c r="J110" s="21">
        <v>0</v>
      </c>
      <c r="K110" s="21">
        <v>20643285327.049999</v>
      </c>
      <c r="L110" s="21">
        <v>276024239</v>
      </c>
      <c r="M110" s="21">
        <v>0</v>
      </c>
      <c r="N110" s="21">
        <v>0</v>
      </c>
      <c r="O110" s="21">
        <v>6336676632</v>
      </c>
      <c r="P110" s="21">
        <v>21033197991.32</v>
      </c>
      <c r="Q110" s="21">
        <v>85500000</v>
      </c>
      <c r="R110" s="71">
        <v>16912409594.129999</v>
      </c>
      <c r="S110" s="21">
        <v>0</v>
      </c>
      <c r="T110" s="21">
        <v>16912409594.129999</v>
      </c>
      <c r="U110" s="71">
        <v>1594809857779.21</v>
      </c>
      <c r="V110" s="21">
        <v>126086669092</v>
      </c>
      <c r="W110" s="21">
        <v>376086816499.65002</v>
      </c>
      <c r="X110" s="21">
        <v>570539721812.33997</v>
      </c>
      <c r="Y110" s="21">
        <v>1322582141708.53</v>
      </c>
      <c r="Z110" s="21">
        <v>41714149811.400002</v>
      </c>
      <c r="AA110" s="21">
        <v>3353153949.3899999</v>
      </c>
      <c r="AB110" s="21">
        <v>-845552795094.09998</v>
      </c>
      <c r="AC110" s="71">
        <v>0</v>
      </c>
      <c r="AD110" s="21">
        <v>0</v>
      </c>
      <c r="AE110" s="71">
        <v>45522788583.949997</v>
      </c>
      <c r="AF110" s="21">
        <v>2310935431</v>
      </c>
      <c r="AG110" s="21">
        <v>126914250</v>
      </c>
      <c r="AH110" s="21">
        <v>576620000</v>
      </c>
      <c r="AI110" s="21">
        <v>42508318902.949997</v>
      </c>
      <c r="AJ110" s="21">
        <v>0</v>
      </c>
      <c r="AK110" s="70">
        <v>6366922524</v>
      </c>
      <c r="AL110" s="71">
        <v>6366922524</v>
      </c>
      <c r="AM110" s="21">
        <v>48597033</v>
      </c>
      <c r="AN110" s="21">
        <v>0</v>
      </c>
      <c r="AO110" s="21">
        <v>0</v>
      </c>
      <c r="AP110" s="21">
        <v>0</v>
      </c>
      <c r="AQ110" s="21">
        <v>118237333</v>
      </c>
      <c r="AR110" s="21">
        <v>842292686</v>
      </c>
      <c r="AS110" s="21">
        <v>5357795472</v>
      </c>
      <c r="AT110" s="71">
        <v>0</v>
      </c>
      <c r="AU110" s="21">
        <v>0</v>
      </c>
      <c r="AV110" s="21">
        <v>0</v>
      </c>
      <c r="AW110" s="21">
        <v>0</v>
      </c>
      <c r="AX110" s="21">
        <v>0</v>
      </c>
      <c r="AY110" s="70">
        <v>1729877166264.98</v>
      </c>
      <c r="AZ110" s="71">
        <v>1729877166264.98</v>
      </c>
      <c r="BA110" s="21">
        <v>1729877166264.98</v>
      </c>
      <c r="BB110" s="21">
        <v>0</v>
      </c>
      <c r="BC110" s="21">
        <v>0</v>
      </c>
    </row>
    <row r="111" spans="1:55" x14ac:dyDescent="0.25">
      <c r="A111" s="65" t="s">
        <v>298</v>
      </c>
      <c r="B111" s="66" t="s">
        <v>299</v>
      </c>
      <c r="C111" s="70">
        <v>1758310597799.5203</v>
      </c>
      <c r="D111" s="71">
        <v>120473499784.2</v>
      </c>
      <c r="E111" s="21">
        <v>72607753489.889999</v>
      </c>
      <c r="F111" s="21">
        <v>-16209642915.52</v>
      </c>
      <c r="G111" s="21">
        <v>9375000</v>
      </c>
      <c r="H111" s="21">
        <v>9328693962.9500008</v>
      </c>
      <c r="I111" s="21">
        <v>0</v>
      </c>
      <c r="J111" s="21">
        <v>0</v>
      </c>
      <c r="K111" s="21">
        <v>22343462029</v>
      </c>
      <c r="L111" s="21">
        <v>6136000</v>
      </c>
      <c r="M111" s="21">
        <v>0</v>
      </c>
      <c r="N111" s="21">
        <v>0</v>
      </c>
      <c r="O111" s="21">
        <v>188839214</v>
      </c>
      <c r="P111" s="21">
        <v>23572779478.880001</v>
      </c>
      <c r="Q111" s="21">
        <v>8626103525</v>
      </c>
      <c r="R111" s="71">
        <v>46991036363.230003</v>
      </c>
      <c r="S111" s="21">
        <v>0</v>
      </c>
      <c r="T111" s="21">
        <v>46991036363.230003</v>
      </c>
      <c r="U111" s="71">
        <v>1549228917835.0801</v>
      </c>
      <c r="V111" s="21">
        <v>133531941018.00999</v>
      </c>
      <c r="W111" s="21">
        <v>436442089053.12</v>
      </c>
      <c r="X111" s="21">
        <v>704537895654.16003</v>
      </c>
      <c r="Y111" s="21">
        <v>1365409060705.3501</v>
      </c>
      <c r="Z111" s="21">
        <v>70468551709.039993</v>
      </c>
      <c r="AA111" s="21">
        <v>35420675794.480003</v>
      </c>
      <c r="AB111" s="21">
        <v>-1196581296099.0801</v>
      </c>
      <c r="AC111" s="71">
        <v>0</v>
      </c>
      <c r="AD111" s="21">
        <v>0</v>
      </c>
      <c r="AE111" s="71">
        <v>41617143817.010002</v>
      </c>
      <c r="AF111" s="21">
        <v>1159978008</v>
      </c>
      <c r="AG111" s="21">
        <v>0</v>
      </c>
      <c r="AH111" s="21">
        <v>3727145850</v>
      </c>
      <c r="AI111" s="21">
        <v>36730019959.010002</v>
      </c>
      <c r="AJ111" s="21">
        <v>0</v>
      </c>
      <c r="AK111" s="70">
        <v>32394316702.639999</v>
      </c>
      <c r="AL111" s="71">
        <v>32394316702.639999</v>
      </c>
      <c r="AM111" s="21">
        <v>8997527.6400000006</v>
      </c>
      <c r="AN111" s="21">
        <v>0</v>
      </c>
      <c r="AO111" s="21">
        <v>0</v>
      </c>
      <c r="AP111" s="21">
        <v>0</v>
      </c>
      <c r="AQ111" s="21">
        <v>1942197347</v>
      </c>
      <c r="AR111" s="21">
        <v>28731904939</v>
      </c>
      <c r="AS111" s="21">
        <v>1711216889</v>
      </c>
      <c r="AT111" s="71">
        <v>0</v>
      </c>
      <c r="AU111" s="21">
        <v>0</v>
      </c>
      <c r="AV111" s="21">
        <v>0</v>
      </c>
      <c r="AW111" s="21">
        <v>0</v>
      </c>
      <c r="AX111" s="21">
        <v>0</v>
      </c>
      <c r="AY111" s="70">
        <v>1725916281096.8799</v>
      </c>
      <c r="AZ111" s="71">
        <v>1725916281096.8799</v>
      </c>
      <c r="BA111" s="21">
        <v>1725916281096.8799</v>
      </c>
      <c r="BB111" s="21">
        <v>0</v>
      </c>
      <c r="BC111" s="21">
        <v>0</v>
      </c>
    </row>
    <row r="112" spans="1:55" x14ac:dyDescent="0.25">
      <c r="A112" s="65" t="s">
        <v>300</v>
      </c>
      <c r="B112" s="66" t="s">
        <v>301</v>
      </c>
      <c r="C112" s="70">
        <v>1709892632216.5098</v>
      </c>
      <c r="D112" s="71">
        <v>48790932924.75</v>
      </c>
      <c r="E112" s="21">
        <v>15109552975.17</v>
      </c>
      <c r="F112" s="21">
        <v>-2667286894</v>
      </c>
      <c r="G112" s="21">
        <v>202142667</v>
      </c>
      <c r="H112" s="21">
        <v>9587658168</v>
      </c>
      <c r="I112" s="21">
        <v>0</v>
      </c>
      <c r="J112" s="21">
        <v>0</v>
      </c>
      <c r="K112" s="21">
        <v>2511176151</v>
      </c>
      <c r="L112" s="21">
        <v>175932000</v>
      </c>
      <c r="M112" s="21">
        <v>0</v>
      </c>
      <c r="N112" s="21">
        <v>4471990600</v>
      </c>
      <c r="O112" s="21">
        <v>2070643644</v>
      </c>
      <c r="P112" s="21">
        <v>17152344893.58</v>
      </c>
      <c r="Q112" s="21">
        <v>176778720</v>
      </c>
      <c r="R112" s="71">
        <v>46885257189</v>
      </c>
      <c r="S112" s="21">
        <v>0</v>
      </c>
      <c r="T112" s="21">
        <v>46885257189</v>
      </c>
      <c r="U112" s="71">
        <v>1581296930226.7598</v>
      </c>
      <c r="V112" s="21">
        <v>293051224504</v>
      </c>
      <c r="W112" s="21">
        <v>326104165921.96002</v>
      </c>
      <c r="X112" s="21">
        <v>617693631017.65002</v>
      </c>
      <c r="Y112" s="21">
        <v>1268191403424.49</v>
      </c>
      <c r="Z112" s="21">
        <v>127326082375.5</v>
      </c>
      <c r="AA112" s="21">
        <v>62451019366.870003</v>
      </c>
      <c r="AB112" s="21">
        <v>-1113520596383.71</v>
      </c>
      <c r="AC112" s="71">
        <v>0</v>
      </c>
      <c r="AD112" s="21">
        <v>0</v>
      </c>
      <c r="AE112" s="71">
        <v>32919511876</v>
      </c>
      <c r="AF112" s="21">
        <v>222277600</v>
      </c>
      <c r="AG112" s="21">
        <v>0</v>
      </c>
      <c r="AH112" s="21">
        <v>1147669000</v>
      </c>
      <c r="AI112" s="21">
        <v>31989605784</v>
      </c>
      <c r="AJ112" s="21">
        <v>-440040508</v>
      </c>
      <c r="AK112" s="70">
        <v>6959874328.4800005</v>
      </c>
      <c r="AL112" s="71">
        <v>6959874328.4800005</v>
      </c>
      <c r="AM112" s="21">
        <v>0</v>
      </c>
      <c r="AN112" s="21">
        <v>0</v>
      </c>
      <c r="AO112" s="21">
        <v>0</v>
      </c>
      <c r="AP112" s="21">
        <v>0</v>
      </c>
      <c r="AQ112" s="21">
        <v>65372968.390000001</v>
      </c>
      <c r="AR112" s="21">
        <v>6894501360.0900002</v>
      </c>
      <c r="AS112" s="21">
        <v>0</v>
      </c>
      <c r="AT112" s="71">
        <v>0</v>
      </c>
      <c r="AU112" s="21">
        <v>0</v>
      </c>
      <c r="AV112" s="21">
        <v>0</v>
      </c>
      <c r="AW112" s="21">
        <v>0</v>
      </c>
      <c r="AX112" s="21">
        <v>0</v>
      </c>
      <c r="AY112" s="70">
        <v>1702932757888.03</v>
      </c>
      <c r="AZ112" s="71">
        <v>1702932757888.03</v>
      </c>
      <c r="BA112" s="21">
        <v>1702932757888.03</v>
      </c>
      <c r="BB112" s="21">
        <v>0</v>
      </c>
      <c r="BC112" s="21">
        <v>0</v>
      </c>
    </row>
    <row r="113" spans="1:55" x14ac:dyDescent="0.25">
      <c r="A113" s="65" t="s">
        <v>304</v>
      </c>
      <c r="B113" s="66" t="s">
        <v>305</v>
      </c>
      <c r="C113" s="70">
        <v>1482061699274.4502</v>
      </c>
      <c r="D113" s="71">
        <v>64035159303.779999</v>
      </c>
      <c r="E113" s="21">
        <v>27659775477.25</v>
      </c>
      <c r="F113" s="21">
        <v>-4346847191.96</v>
      </c>
      <c r="G113" s="21">
        <v>0</v>
      </c>
      <c r="H113" s="21">
        <v>7345461665.5600004</v>
      </c>
      <c r="I113" s="21">
        <v>0</v>
      </c>
      <c r="J113" s="21">
        <v>0</v>
      </c>
      <c r="K113" s="21">
        <v>8045259208.6199999</v>
      </c>
      <c r="L113" s="21">
        <v>116016700</v>
      </c>
      <c r="M113" s="21">
        <v>0</v>
      </c>
      <c r="N113" s="21">
        <v>282460500</v>
      </c>
      <c r="O113" s="21">
        <v>7446607291</v>
      </c>
      <c r="P113" s="21">
        <v>17327542222.310001</v>
      </c>
      <c r="Q113" s="21">
        <v>158883431</v>
      </c>
      <c r="R113" s="71">
        <v>40483354540.919998</v>
      </c>
      <c r="S113" s="21">
        <v>246044760</v>
      </c>
      <c r="T113" s="21">
        <v>40237309780.919998</v>
      </c>
      <c r="U113" s="71">
        <v>1337828567862.1599</v>
      </c>
      <c r="V113" s="21">
        <v>106145312458.81</v>
      </c>
      <c r="W113" s="21">
        <v>304209173061.90002</v>
      </c>
      <c r="X113" s="21">
        <v>462308608666.03003</v>
      </c>
      <c r="Y113" s="21">
        <v>1049109515974.16</v>
      </c>
      <c r="Z113" s="21">
        <v>86477923374.080002</v>
      </c>
      <c r="AA113" s="21">
        <v>20635250014.189999</v>
      </c>
      <c r="AB113" s="21">
        <v>-691057215687.01001</v>
      </c>
      <c r="AC113" s="71">
        <v>0</v>
      </c>
      <c r="AD113" s="21">
        <v>0</v>
      </c>
      <c r="AE113" s="71">
        <v>39714617567.589996</v>
      </c>
      <c r="AF113" s="21">
        <v>0</v>
      </c>
      <c r="AG113" s="21">
        <v>0</v>
      </c>
      <c r="AH113" s="21">
        <v>0</v>
      </c>
      <c r="AI113" s="21">
        <v>39714617567.589996</v>
      </c>
      <c r="AJ113" s="21">
        <v>0</v>
      </c>
      <c r="AK113" s="70">
        <v>802930113.97000003</v>
      </c>
      <c r="AL113" s="71">
        <v>802930113.97000003</v>
      </c>
      <c r="AM113" s="21">
        <v>0</v>
      </c>
      <c r="AN113" s="21">
        <v>0</v>
      </c>
      <c r="AO113" s="21">
        <v>0</v>
      </c>
      <c r="AP113" s="21">
        <v>0</v>
      </c>
      <c r="AQ113" s="21">
        <v>39548399.969999999</v>
      </c>
      <c r="AR113" s="21">
        <v>763381714</v>
      </c>
      <c r="AS113" s="21">
        <v>0</v>
      </c>
      <c r="AT113" s="71">
        <v>0</v>
      </c>
      <c r="AU113" s="21">
        <v>0</v>
      </c>
      <c r="AV113" s="21">
        <v>0</v>
      </c>
      <c r="AW113" s="21">
        <v>0</v>
      </c>
      <c r="AX113" s="21">
        <v>0</v>
      </c>
      <c r="AY113" s="70">
        <v>1481258769160.48</v>
      </c>
      <c r="AZ113" s="71">
        <v>1481258769160.48</v>
      </c>
      <c r="BA113" s="21">
        <v>1481258769160.48</v>
      </c>
      <c r="BB113" s="21">
        <v>0</v>
      </c>
      <c r="BC113" s="21">
        <v>0</v>
      </c>
    </row>
    <row r="114" spans="1:55" x14ac:dyDescent="0.25">
      <c r="A114" s="65" t="s">
        <v>306</v>
      </c>
      <c r="B114" s="66" t="s">
        <v>1229</v>
      </c>
      <c r="C114" s="70">
        <v>11837317488112.711</v>
      </c>
      <c r="D114" s="71">
        <v>572290805763.49011</v>
      </c>
      <c r="E114" s="21">
        <v>385221746641.01001</v>
      </c>
      <c r="F114" s="21">
        <v>-417556963.57999998</v>
      </c>
      <c r="G114" s="21">
        <v>241966300</v>
      </c>
      <c r="H114" s="21">
        <v>98328768939.630005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50600414497</v>
      </c>
      <c r="O114" s="21">
        <v>0</v>
      </c>
      <c r="P114" s="21">
        <v>23323227376</v>
      </c>
      <c r="Q114" s="21">
        <v>14992238973.43</v>
      </c>
      <c r="R114" s="71">
        <v>571054436311.69006</v>
      </c>
      <c r="S114" s="21">
        <v>8134873715.5200005</v>
      </c>
      <c r="T114" s="21">
        <v>562919562596.17004</v>
      </c>
      <c r="U114" s="71">
        <v>10416976139646.35</v>
      </c>
      <c r="V114" s="21">
        <v>2298277984695</v>
      </c>
      <c r="W114" s="21">
        <v>2288460581681.6299</v>
      </c>
      <c r="X114" s="21">
        <v>3471124970271.7002</v>
      </c>
      <c r="Y114" s="21">
        <v>6949112483529.1699</v>
      </c>
      <c r="Z114" s="21">
        <v>264968517594.60001</v>
      </c>
      <c r="AA114" s="21">
        <v>681965141148.58997</v>
      </c>
      <c r="AB114" s="21">
        <v>-5536933539274.3398</v>
      </c>
      <c r="AC114" s="71">
        <v>0</v>
      </c>
      <c r="AD114" s="21">
        <v>0</v>
      </c>
      <c r="AE114" s="71">
        <v>276996106391.17993</v>
      </c>
      <c r="AF114" s="21">
        <v>19756814096.369999</v>
      </c>
      <c r="AG114" s="21">
        <v>0</v>
      </c>
      <c r="AH114" s="21">
        <v>20571920902</v>
      </c>
      <c r="AI114" s="21">
        <v>250389640022.57999</v>
      </c>
      <c r="AJ114" s="21">
        <v>-13722268629.77</v>
      </c>
      <c r="AK114" s="70">
        <v>959973266315.70996</v>
      </c>
      <c r="AL114" s="71">
        <v>880177953822.70996</v>
      </c>
      <c r="AM114" s="21">
        <v>1847716478</v>
      </c>
      <c r="AN114" s="21">
        <v>3042663621</v>
      </c>
      <c r="AO114" s="21">
        <v>0</v>
      </c>
      <c r="AP114" s="21">
        <v>167263263747</v>
      </c>
      <c r="AQ114" s="21">
        <v>969127250.79999995</v>
      </c>
      <c r="AR114" s="21">
        <v>76622860724.309998</v>
      </c>
      <c r="AS114" s="21">
        <v>630432322001.59998</v>
      </c>
      <c r="AT114" s="71">
        <v>79795312493</v>
      </c>
      <c r="AU114" s="21">
        <v>0</v>
      </c>
      <c r="AV114" s="21">
        <v>0</v>
      </c>
      <c r="AW114" s="21">
        <v>79795312493</v>
      </c>
      <c r="AX114" s="21">
        <v>0</v>
      </c>
      <c r="AY114" s="70">
        <v>10877344221797</v>
      </c>
      <c r="AZ114" s="71">
        <v>10877344221797</v>
      </c>
      <c r="BA114" s="21">
        <v>10877344221797</v>
      </c>
      <c r="BB114" s="21">
        <v>0</v>
      </c>
      <c r="BC114" s="21">
        <v>0</v>
      </c>
    </row>
    <row r="115" spans="1:55" x14ac:dyDescent="0.25">
      <c r="A115" s="65" t="s">
        <v>307</v>
      </c>
      <c r="B115" s="66" t="s">
        <v>308</v>
      </c>
      <c r="C115" s="70">
        <v>2646514219523.8799</v>
      </c>
      <c r="D115" s="71">
        <v>96424355015.300003</v>
      </c>
      <c r="E115" s="21">
        <v>57344944695.650002</v>
      </c>
      <c r="F115" s="21">
        <v>-1150575148.8499999</v>
      </c>
      <c r="G115" s="21">
        <v>66416663</v>
      </c>
      <c r="H115" s="21">
        <v>10898301653.1</v>
      </c>
      <c r="I115" s="21">
        <v>0</v>
      </c>
      <c r="J115" s="21">
        <v>0</v>
      </c>
      <c r="K115" s="21">
        <v>17458418</v>
      </c>
      <c r="L115" s="21">
        <v>16553326</v>
      </c>
      <c r="M115" s="21">
        <v>889387194.39999998</v>
      </c>
      <c r="N115" s="21">
        <v>12238659505</v>
      </c>
      <c r="O115" s="21">
        <v>0</v>
      </c>
      <c r="P115" s="21">
        <v>16103208709</v>
      </c>
      <c r="Q115" s="21">
        <v>0</v>
      </c>
      <c r="R115" s="71">
        <v>40961012190.239998</v>
      </c>
      <c r="S115" s="21">
        <v>384788425.85000002</v>
      </c>
      <c r="T115" s="21">
        <v>40576223764.389999</v>
      </c>
      <c r="U115" s="71">
        <v>2372746206811.3398</v>
      </c>
      <c r="V115" s="21">
        <v>502263728483</v>
      </c>
      <c r="W115" s="21">
        <v>426501864880.69</v>
      </c>
      <c r="X115" s="21">
        <v>850227393539.33997</v>
      </c>
      <c r="Y115" s="21">
        <v>1914445760319.0701</v>
      </c>
      <c r="Z115" s="21">
        <v>60663607096.389999</v>
      </c>
      <c r="AA115" s="21">
        <v>18640140508</v>
      </c>
      <c r="AB115" s="21">
        <v>-1399996288015.1499</v>
      </c>
      <c r="AC115" s="71">
        <v>0</v>
      </c>
      <c r="AD115" s="21">
        <v>0</v>
      </c>
      <c r="AE115" s="71">
        <v>136382645507</v>
      </c>
      <c r="AF115" s="21">
        <v>0</v>
      </c>
      <c r="AG115" s="21">
        <v>0</v>
      </c>
      <c r="AH115" s="21">
        <v>2918115871</v>
      </c>
      <c r="AI115" s="21">
        <v>135836555074</v>
      </c>
      <c r="AJ115" s="21">
        <v>-2372025438</v>
      </c>
      <c r="AK115" s="70">
        <v>35168309602.839996</v>
      </c>
      <c r="AL115" s="71">
        <v>17404915165.339996</v>
      </c>
      <c r="AM115" s="21">
        <v>360161321.99000001</v>
      </c>
      <c r="AN115" s="21">
        <v>15449534</v>
      </c>
      <c r="AO115" s="21">
        <v>0</v>
      </c>
      <c r="AP115" s="21">
        <v>1889722812.5</v>
      </c>
      <c r="AQ115" s="21">
        <v>5968826322</v>
      </c>
      <c r="AR115" s="21">
        <v>9170087099</v>
      </c>
      <c r="AS115" s="21">
        <v>668075.85</v>
      </c>
      <c r="AT115" s="71">
        <v>17763394437.5</v>
      </c>
      <c r="AU115" s="21">
        <v>0</v>
      </c>
      <c r="AV115" s="21">
        <v>0</v>
      </c>
      <c r="AW115" s="21">
        <v>17763394437.5</v>
      </c>
      <c r="AX115" s="21">
        <v>0</v>
      </c>
      <c r="AY115" s="70">
        <v>2611345909921.04</v>
      </c>
      <c r="AZ115" s="71">
        <v>2611345909921.04</v>
      </c>
      <c r="BA115" s="21">
        <v>2611345909921.04</v>
      </c>
      <c r="BB115" s="21">
        <v>0</v>
      </c>
      <c r="BC115" s="21">
        <v>0</v>
      </c>
    </row>
    <row r="116" spans="1:55" x14ac:dyDescent="0.25">
      <c r="A116" s="65" t="s">
        <v>309</v>
      </c>
      <c r="B116" s="66" t="s">
        <v>310</v>
      </c>
      <c r="C116" s="70">
        <v>3308125291012.2197</v>
      </c>
      <c r="D116" s="71">
        <v>200331916342.5</v>
      </c>
      <c r="E116" s="21">
        <v>69066551009.690002</v>
      </c>
      <c r="F116" s="21">
        <v>-36673560026.459999</v>
      </c>
      <c r="G116" s="21">
        <v>173804252.72999999</v>
      </c>
      <c r="H116" s="21">
        <v>38101819072.199997</v>
      </c>
      <c r="I116" s="21">
        <v>0</v>
      </c>
      <c r="J116" s="21">
        <v>0</v>
      </c>
      <c r="K116" s="21">
        <v>75078417639.339996</v>
      </c>
      <c r="L116" s="21">
        <v>105509325</v>
      </c>
      <c r="M116" s="21">
        <v>0</v>
      </c>
      <c r="N116" s="21">
        <v>5074600336</v>
      </c>
      <c r="O116" s="21">
        <v>4143440</v>
      </c>
      <c r="P116" s="21">
        <v>49357631294</v>
      </c>
      <c r="Q116" s="21">
        <v>43000000</v>
      </c>
      <c r="R116" s="71">
        <v>35769960199.790001</v>
      </c>
      <c r="S116" s="21">
        <v>0</v>
      </c>
      <c r="T116" s="21">
        <v>35769960199.790001</v>
      </c>
      <c r="U116" s="71">
        <v>2984295299520.0005</v>
      </c>
      <c r="V116" s="21">
        <v>604279039795</v>
      </c>
      <c r="W116" s="21">
        <v>579674334789.21997</v>
      </c>
      <c r="X116" s="21">
        <v>1091353716688.8</v>
      </c>
      <c r="Y116" s="21">
        <v>2552594752442.3799</v>
      </c>
      <c r="Z116" s="21">
        <v>262755369687.5</v>
      </c>
      <c r="AA116" s="21">
        <v>22555337560.5</v>
      </c>
      <c r="AB116" s="21">
        <v>-2128917251443.3999</v>
      </c>
      <c r="AC116" s="71">
        <v>0</v>
      </c>
      <c r="AD116" s="21">
        <v>0</v>
      </c>
      <c r="AE116" s="71">
        <v>87728114949.929993</v>
      </c>
      <c r="AF116" s="21">
        <v>2164662196.4299998</v>
      </c>
      <c r="AG116" s="21">
        <v>72560000</v>
      </c>
      <c r="AH116" s="21">
        <v>1138987575</v>
      </c>
      <c r="AI116" s="21">
        <v>84616116680.5</v>
      </c>
      <c r="AJ116" s="21">
        <v>-264211502</v>
      </c>
      <c r="AK116" s="70">
        <v>50778829573.159996</v>
      </c>
      <c r="AL116" s="71">
        <v>50778829573.159996</v>
      </c>
      <c r="AM116" s="21">
        <v>0</v>
      </c>
      <c r="AN116" s="21">
        <v>0</v>
      </c>
      <c r="AO116" s="21">
        <v>0</v>
      </c>
      <c r="AP116" s="21">
        <v>0</v>
      </c>
      <c r="AQ116" s="21">
        <v>892626734.10000002</v>
      </c>
      <c r="AR116" s="21">
        <v>49886202839.059998</v>
      </c>
      <c r="AS116" s="21">
        <v>0</v>
      </c>
      <c r="AT116" s="71">
        <v>0</v>
      </c>
      <c r="AU116" s="21">
        <v>0</v>
      </c>
      <c r="AV116" s="21">
        <v>0</v>
      </c>
      <c r="AW116" s="21">
        <v>0</v>
      </c>
      <c r="AX116" s="21">
        <v>0</v>
      </c>
      <c r="AY116" s="70">
        <v>3257346461439.0801</v>
      </c>
      <c r="AZ116" s="71">
        <v>3257346461439.0801</v>
      </c>
      <c r="BA116" s="21">
        <v>3257346461439.0801</v>
      </c>
      <c r="BB116" s="21">
        <v>0</v>
      </c>
      <c r="BC116" s="21">
        <v>0</v>
      </c>
    </row>
    <row r="117" spans="1:55" x14ac:dyDescent="0.25">
      <c r="A117" s="65" t="s">
        <v>311</v>
      </c>
      <c r="B117" s="66" t="s">
        <v>312</v>
      </c>
      <c r="C117" s="70">
        <v>3939857062930.2593</v>
      </c>
      <c r="D117" s="71">
        <v>268313241502.82999</v>
      </c>
      <c r="E117" s="21">
        <v>191977661278.67999</v>
      </c>
      <c r="F117" s="21">
        <v>-24212011393.450001</v>
      </c>
      <c r="G117" s="21">
        <v>0</v>
      </c>
      <c r="H117" s="21">
        <v>15022361855.82</v>
      </c>
      <c r="I117" s="21">
        <v>-0.03</v>
      </c>
      <c r="J117" s="21">
        <v>0</v>
      </c>
      <c r="K117" s="21">
        <v>32614582438.810001</v>
      </c>
      <c r="L117" s="21">
        <v>42288000</v>
      </c>
      <c r="M117" s="21">
        <v>0</v>
      </c>
      <c r="N117" s="21">
        <v>0</v>
      </c>
      <c r="O117" s="21">
        <v>0</v>
      </c>
      <c r="P117" s="21"/>
      <c r="Q117" s="21">
        <v>52868359323</v>
      </c>
      <c r="R117" s="71">
        <v>40764289568.809998</v>
      </c>
      <c r="S117" s="21">
        <v>0</v>
      </c>
      <c r="T117" s="21">
        <v>40764289568.809998</v>
      </c>
      <c r="U117" s="71">
        <v>3472472600254.5889</v>
      </c>
      <c r="V117" s="21">
        <v>641816049556.56995</v>
      </c>
      <c r="W117" s="21">
        <v>669421072513.5</v>
      </c>
      <c r="X117" s="21">
        <v>1098356679752.36</v>
      </c>
      <c r="Y117" s="21">
        <v>3519377437158.1899</v>
      </c>
      <c r="Z117" s="21">
        <v>12190237401.280001</v>
      </c>
      <c r="AA117" s="21">
        <v>29317954606.889999</v>
      </c>
      <c r="AB117" s="21">
        <v>-2498006830734.2002</v>
      </c>
      <c r="AC117" s="71">
        <v>0</v>
      </c>
      <c r="AD117" s="21">
        <v>0</v>
      </c>
      <c r="AE117" s="71">
        <v>158306931604.03</v>
      </c>
      <c r="AF117" s="21">
        <v>91491935</v>
      </c>
      <c r="AG117" s="21">
        <v>51906327000</v>
      </c>
      <c r="AH117" s="21">
        <v>1156567198</v>
      </c>
      <c r="AI117" s="21">
        <v>105728235304.03</v>
      </c>
      <c r="AJ117" s="21">
        <v>-575689833</v>
      </c>
      <c r="AK117" s="70">
        <v>199432345363.35001</v>
      </c>
      <c r="AL117" s="71">
        <v>95316608408.580002</v>
      </c>
      <c r="AM117" s="21">
        <v>749220249</v>
      </c>
      <c r="AN117" s="21">
        <v>102483733</v>
      </c>
      <c r="AO117" s="21">
        <v>0</v>
      </c>
      <c r="AP117" s="21">
        <v>20273496042.77</v>
      </c>
      <c r="AQ117" s="21">
        <v>0</v>
      </c>
      <c r="AR117" s="21">
        <v>74191408383.809998</v>
      </c>
      <c r="AS117" s="21"/>
      <c r="AT117" s="71">
        <v>104115736954.77</v>
      </c>
      <c r="AU117" s="21">
        <v>14876185882.77</v>
      </c>
      <c r="AV117" s="21">
        <v>0</v>
      </c>
      <c r="AW117" s="21">
        <v>89239551072</v>
      </c>
      <c r="AX117" s="21">
        <v>0</v>
      </c>
      <c r="AY117" s="70">
        <v>3740424717566.9399</v>
      </c>
      <c r="AZ117" s="71">
        <v>3740424717566.9399</v>
      </c>
      <c r="BA117" s="21">
        <v>3740424717566.9399</v>
      </c>
      <c r="BB117" s="21"/>
      <c r="BC117" s="21"/>
    </row>
    <row r="118" spans="1:55" x14ac:dyDescent="0.25">
      <c r="A118" s="65" t="s">
        <v>313</v>
      </c>
      <c r="B118" s="66" t="s">
        <v>314</v>
      </c>
      <c r="C118" s="70">
        <v>2264046939532.4395</v>
      </c>
      <c r="D118" s="71">
        <v>82711378858.479996</v>
      </c>
      <c r="E118" s="21">
        <v>47111531610.989998</v>
      </c>
      <c r="F118" s="21">
        <v>-18152278187.75</v>
      </c>
      <c r="G118" s="21">
        <v>309502114.55000001</v>
      </c>
      <c r="H118" s="21">
        <v>6714794436.7399998</v>
      </c>
      <c r="I118" s="21">
        <v>0</v>
      </c>
      <c r="J118" s="21">
        <v>0</v>
      </c>
      <c r="K118" s="21">
        <v>13182942994.9</v>
      </c>
      <c r="L118" s="21">
        <v>289320921.5</v>
      </c>
      <c r="M118" s="21">
        <v>0</v>
      </c>
      <c r="N118" s="21">
        <v>3794740380</v>
      </c>
      <c r="O118" s="21">
        <v>0</v>
      </c>
      <c r="P118" s="21">
        <v>22399371204</v>
      </c>
      <c r="Q118" s="21">
        <v>7061453383.5500002</v>
      </c>
      <c r="R118" s="71">
        <v>59838615110.879997</v>
      </c>
      <c r="S118" s="21">
        <v>0</v>
      </c>
      <c r="T118" s="21">
        <v>59838615110.879997</v>
      </c>
      <c r="U118" s="71">
        <v>2059807931953.4702</v>
      </c>
      <c r="V118" s="21">
        <v>161656963500</v>
      </c>
      <c r="W118" s="21">
        <v>660006874858.92004</v>
      </c>
      <c r="X118" s="21">
        <v>1060503483569.7</v>
      </c>
      <c r="Y118" s="21">
        <v>2346121865889.7998</v>
      </c>
      <c r="Z118" s="21">
        <v>92435324553.449997</v>
      </c>
      <c r="AA118" s="21">
        <v>1476877254.5</v>
      </c>
      <c r="AB118" s="21">
        <v>-2262393457672.8999</v>
      </c>
      <c r="AC118" s="71">
        <v>0</v>
      </c>
      <c r="AD118" s="21">
        <v>0</v>
      </c>
      <c r="AE118" s="71">
        <v>61689013609.610001</v>
      </c>
      <c r="AF118" s="21">
        <v>0</v>
      </c>
      <c r="AG118" s="21">
        <v>10276000000</v>
      </c>
      <c r="AH118" s="21">
        <v>2362159300</v>
      </c>
      <c r="AI118" s="21">
        <v>50718235020.029999</v>
      </c>
      <c r="AJ118" s="21">
        <v>-1667380710.4200001</v>
      </c>
      <c r="AK118" s="70">
        <v>58274652074.530006</v>
      </c>
      <c r="AL118" s="71">
        <v>58274652074.530006</v>
      </c>
      <c r="AM118" s="21">
        <v>5647596</v>
      </c>
      <c r="AN118" s="21">
        <v>0</v>
      </c>
      <c r="AO118" s="21">
        <v>0</v>
      </c>
      <c r="AP118" s="21">
        <v>0</v>
      </c>
      <c r="AQ118" s="21">
        <v>724456640.87</v>
      </c>
      <c r="AR118" s="21">
        <v>57544547837.660004</v>
      </c>
      <c r="AS118" s="21">
        <v>0</v>
      </c>
      <c r="AT118" s="71">
        <v>0</v>
      </c>
      <c r="AU118" s="21">
        <v>0</v>
      </c>
      <c r="AV118" s="21">
        <v>0</v>
      </c>
      <c r="AW118" s="21">
        <v>0</v>
      </c>
      <c r="AX118" s="21">
        <v>0</v>
      </c>
      <c r="AY118" s="70">
        <v>2205772287458</v>
      </c>
      <c r="AZ118" s="71">
        <v>2205772287458</v>
      </c>
      <c r="BA118" s="21">
        <v>2205772287458</v>
      </c>
      <c r="BB118" s="21">
        <v>0</v>
      </c>
      <c r="BC118" s="21">
        <v>0</v>
      </c>
    </row>
    <row r="119" spans="1:55" x14ac:dyDescent="0.25">
      <c r="A119" s="65" t="s">
        <v>315</v>
      </c>
      <c r="B119" s="66" t="s">
        <v>316</v>
      </c>
      <c r="C119" s="70">
        <v>2073102351346.0598</v>
      </c>
      <c r="D119" s="71">
        <v>133337160368.29999</v>
      </c>
      <c r="E119" s="21">
        <v>40380767889.160004</v>
      </c>
      <c r="F119" s="21">
        <v>-19252438583.02</v>
      </c>
      <c r="G119" s="21">
        <v>134867544.41999999</v>
      </c>
      <c r="H119" s="21">
        <v>43392858763.839996</v>
      </c>
      <c r="I119" s="21">
        <v>0</v>
      </c>
      <c r="J119" s="21">
        <v>0</v>
      </c>
      <c r="K119" s="21">
        <v>10466406979.9</v>
      </c>
      <c r="L119" s="21">
        <v>0</v>
      </c>
      <c r="M119" s="21">
        <v>0</v>
      </c>
      <c r="N119" s="21">
        <v>38481709461</v>
      </c>
      <c r="O119" s="21">
        <v>469061202</v>
      </c>
      <c r="P119" s="21">
        <v>19263927111</v>
      </c>
      <c r="Q119" s="21">
        <v>0</v>
      </c>
      <c r="R119" s="71">
        <v>35778805286.480003</v>
      </c>
      <c r="S119" s="21">
        <v>0</v>
      </c>
      <c r="T119" s="21">
        <v>35778805286.480003</v>
      </c>
      <c r="U119" s="71">
        <v>1712210842656.7495</v>
      </c>
      <c r="V119" s="21">
        <v>414319827117.90002</v>
      </c>
      <c r="W119" s="21">
        <v>528383552603.66998</v>
      </c>
      <c r="X119" s="21">
        <v>675165990920.12</v>
      </c>
      <c r="Y119" s="21">
        <v>1729165244699.2</v>
      </c>
      <c r="Z119" s="21">
        <v>88350357962.509995</v>
      </c>
      <c r="AA119" s="21">
        <v>34586771803.830002</v>
      </c>
      <c r="AB119" s="21">
        <v>-1757760902450.48</v>
      </c>
      <c r="AC119" s="71">
        <v>0</v>
      </c>
      <c r="AD119" s="21">
        <v>0</v>
      </c>
      <c r="AE119" s="71">
        <v>191775543034.53</v>
      </c>
      <c r="AF119" s="21">
        <v>98029000</v>
      </c>
      <c r="AG119" s="21">
        <v>0</v>
      </c>
      <c r="AH119" s="21">
        <v>0</v>
      </c>
      <c r="AI119" s="21">
        <v>191677514034.53</v>
      </c>
      <c r="AJ119" s="21">
        <v>0</v>
      </c>
      <c r="AK119" s="70">
        <v>119026045048.56999</v>
      </c>
      <c r="AL119" s="71">
        <v>119026045048.56999</v>
      </c>
      <c r="AM119" s="21">
        <v>582105549.86000001</v>
      </c>
      <c r="AN119" s="21">
        <v>0</v>
      </c>
      <c r="AO119" s="21">
        <v>0</v>
      </c>
      <c r="AP119" s="21">
        <v>0</v>
      </c>
      <c r="AQ119" s="21">
        <v>3258079562.3400002</v>
      </c>
      <c r="AR119" s="21">
        <v>115185859936.37</v>
      </c>
      <c r="AS119" s="21">
        <v>0</v>
      </c>
      <c r="AT119" s="71">
        <v>0</v>
      </c>
      <c r="AU119" s="21">
        <v>0</v>
      </c>
      <c r="AV119" s="21">
        <v>0</v>
      </c>
      <c r="AW119" s="21">
        <v>0</v>
      </c>
      <c r="AX119" s="21">
        <v>0</v>
      </c>
      <c r="AY119" s="70">
        <v>1954076306297.5</v>
      </c>
      <c r="AZ119" s="71">
        <v>1954076306297.5</v>
      </c>
      <c r="BA119" s="21">
        <v>1954076306297.5</v>
      </c>
      <c r="BB119" s="21">
        <v>0</v>
      </c>
      <c r="BC119" s="21">
        <v>0</v>
      </c>
    </row>
    <row r="120" spans="1:55" x14ac:dyDescent="0.25">
      <c r="A120" s="65" t="s">
        <v>317</v>
      </c>
      <c r="B120" s="66" t="s">
        <v>318</v>
      </c>
      <c r="C120" s="70">
        <v>2398820251613.1704</v>
      </c>
      <c r="D120" s="71">
        <v>94077710387.990005</v>
      </c>
      <c r="E120" s="21">
        <v>32506694425.02</v>
      </c>
      <c r="F120" s="21">
        <v>-11971789984.110001</v>
      </c>
      <c r="G120" s="21">
        <v>0</v>
      </c>
      <c r="H120" s="21">
        <v>23468988046.970001</v>
      </c>
      <c r="I120" s="21">
        <v>0</v>
      </c>
      <c r="J120" s="21">
        <v>0</v>
      </c>
      <c r="K120" s="21">
        <v>11161353050.610001</v>
      </c>
      <c r="L120" s="21">
        <v>421226365.5</v>
      </c>
      <c r="M120" s="21">
        <v>0</v>
      </c>
      <c r="N120" s="21">
        <v>900571181</v>
      </c>
      <c r="O120" s="21">
        <v>0</v>
      </c>
      <c r="P120" s="21"/>
      <c r="Q120" s="21">
        <v>37590667303</v>
      </c>
      <c r="R120" s="71">
        <v>34746402474.889999</v>
      </c>
      <c r="S120" s="21">
        <v>0</v>
      </c>
      <c r="T120" s="21">
        <v>34746402474.889999</v>
      </c>
      <c r="U120" s="71">
        <v>2216971704133.2397</v>
      </c>
      <c r="V120" s="21">
        <v>180147772873</v>
      </c>
      <c r="W120" s="21">
        <v>488440637309.26001</v>
      </c>
      <c r="X120" s="21">
        <v>1015743680851.9399</v>
      </c>
      <c r="Y120" s="21">
        <v>2041551185316.8999</v>
      </c>
      <c r="Z120" s="21">
        <v>84926999043.740005</v>
      </c>
      <c r="AA120" s="21">
        <v>4159213589</v>
      </c>
      <c r="AB120" s="21">
        <v>-1597997784850.6001</v>
      </c>
      <c r="AC120" s="71">
        <v>0</v>
      </c>
      <c r="AD120" s="21">
        <v>0</v>
      </c>
      <c r="AE120" s="71">
        <v>53024434617.050003</v>
      </c>
      <c r="AF120" s="21">
        <v>1187663948.1600001</v>
      </c>
      <c r="AG120" s="21">
        <v>2064000</v>
      </c>
      <c r="AH120" s="21">
        <v>0</v>
      </c>
      <c r="AI120" s="21">
        <v>51834706668.889999</v>
      </c>
      <c r="AJ120" s="21">
        <v>0</v>
      </c>
      <c r="AK120" s="70">
        <v>174022342908.48999</v>
      </c>
      <c r="AL120" s="71">
        <v>174022342908.48999</v>
      </c>
      <c r="AM120" s="21">
        <v>74988675</v>
      </c>
      <c r="AN120" s="21">
        <v>0</v>
      </c>
      <c r="AO120" s="21">
        <v>0</v>
      </c>
      <c r="AP120" s="21">
        <v>0</v>
      </c>
      <c r="AQ120" s="21">
        <v>0</v>
      </c>
      <c r="AR120" s="21">
        <v>173947354233.48999</v>
      </c>
      <c r="AS120" s="21"/>
      <c r="AT120" s="71">
        <v>0</v>
      </c>
      <c r="AU120" s="21">
        <v>0</v>
      </c>
      <c r="AV120" s="21">
        <v>0</v>
      </c>
      <c r="AW120" s="21">
        <v>0</v>
      </c>
      <c r="AX120" s="21">
        <v>0</v>
      </c>
      <c r="AY120" s="70">
        <v>2224797908704.6802</v>
      </c>
      <c r="AZ120" s="71">
        <v>2224797908704.6802</v>
      </c>
      <c r="BA120" s="21">
        <v>2224797908704.6802</v>
      </c>
      <c r="BB120" s="21"/>
      <c r="BC120" s="21"/>
    </row>
    <row r="121" spans="1:55" x14ac:dyDescent="0.25">
      <c r="A121" s="65" t="s">
        <v>319</v>
      </c>
      <c r="B121" s="66" t="s">
        <v>320</v>
      </c>
      <c r="C121" s="70">
        <v>1937289284267.9495</v>
      </c>
      <c r="D121" s="71">
        <v>133519987460.20999</v>
      </c>
      <c r="E121" s="21">
        <v>64812184819.330002</v>
      </c>
      <c r="F121" s="21">
        <v>-8655552908.6100006</v>
      </c>
      <c r="G121" s="21">
        <v>0</v>
      </c>
      <c r="H121" s="21">
        <v>10458845826.450001</v>
      </c>
      <c r="I121" s="21">
        <v>0</v>
      </c>
      <c r="J121" s="21">
        <v>0</v>
      </c>
      <c r="K121" s="21">
        <v>8950725474.0400009</v>
      </c>
      <c r="L121" s="21">
        <v>0</v>
      </c>
      <c r="M121" s="21">
        <v>0</v>
      </c>
      <c r="N121" s="21">
        <v>36852860854</v>
      </c>
      <c r="O121" s="21">
        <v>2430253853</v>
      </c>
      <c r="P121" s="21">
        <v>18277980813</v>
      </c>
      <c r="Q121" s="21">
        <v>392688729</v>
      </c>
      <c r="R121" s="71">
        <v>22003393334.360001</v>
      </c>
      <c r="S121" s="21">
        <v>0</v>
      </c>
      <c r="T121" s="21">
        <v>22003393334.360001</v>
      </c>
      <c r="U121" s="71">
        <v>1734607190723.6501</v>
      </c>
      <c r="V121" s="21">
        <v>614215475189</v>
      </c>
      <c r="W121" s="21">
        <v>503697957641.26001</v>
      </c>
      <c r="X121" s="21">
        <v>948919482980.58997</v>
      </c>
      <c r="Y121" s="21">
        <v>1555757201474.3</v>
      </c>
      <c r="Z121" s="21">
        <v>61892073642.800003</v>
      </c>
      <c r="AA121" s="21">
        <v>12789418081.9</v>
      </c>
      <c r="AB121" s="21">
        <v>-1962664418286.2</v>
      </c>
      <c r="AC121" s="71">
        <v>0</v>
      </c>
      <c r="AD121" s="21">
        <v>0</v>
      </c>
      <c r="AE121" s="71">
        <v>47158712749.730003</v>
      </c>
      <c r="AF121" s="21">
        <v>442084933</v>
      </c>
      <c r="AG121" s="21">
        <v>0</v>
      </c>
      <c r="AH121" s="21">
        <v>8085311000</v>
      </c>
      <c r="AI121" s="21">
        <v>46687127816.730003</v>
      </c>
      <c r="AJ121" s="21">
        <v>-8055811000</v>
      </c>
      <c r="AK121" s="70">
        <v>58951056561.479996</v>
      </c>
      <c r="AL121" s="71">
        <v>58951056561.479996</v>
      </c>
      <c r="AM121" s="21">
        <v>1.75</v>
      </c>
      <c r="AN121" s="21">
        <v>0</v>
      </c>
      <c r="AO121" s="21">
        <v>0</v>
      </c>
      <c r="AP121" s="21">
        <v>0</v>
      </c>
      <c r="AQ121" s="21">
        <v>5387660025.4499998</v>
      </c>
      <c r="AR121" s="21">
        <v>37346971563.300003</v>
      </c>
      <c r="AS121" s="21">
        <v>16216424970.98</v>
      </c>
      <c r="AT121" s="71">
        <v>0</v>
      </c>
      <c r="AU121" s="21">
        <v>0</v>
      </c>
      <c r="AV121" s="21">
        <v>0</v>
      </c>
      <c r="AW121" s="21">
        <v>0</v>
      </c>
      <c r="AX121" s="21">
        <v>0</v>
      </c>
      <c r="AY121" s="70">
        <v>1878338227706.3999</v>
      </c>
      <c r="AZ121" s="71">
        <v>1878338227706.3999</v>
      </c>
      <c r="BA121" s="21">
        <v>1878338227706.3999</v>
      </c>
      <c r="BB121" s="21">
        <v>0</v>
      </c>
      <c r="BC121" s="21">
        <v>0</v>
      </c>
    </row>
    <row r="122" spans="1:55" x14ac:dyDescent="0.25">
      <c r="A122" s="65" t="s">
        <v>321</v>
      </c>
      <c r="B122" s="66" t="s">
        <v>322</v>
      </c>
      <c r="C122" s="70">
        <v>2574492469284.1396</v>
      </c>
      <c r="D122" s="71">
        <v>87254142654.670013</v>
      </c>
      <c r="E122" s="21">
        <v>22274245681.150002</v>
      </c>
      <c r="F122" s="21">
        <v>0</v>
      </c>
      <c r="G122" s="21">
        <v>15282692.310000001</v>
      </c>
      <c r="H122" s="21">
        <v>14661993641.030001</v>
      </c>
      <c r="I122" s="21">
        <v>0</v>
      </c>
      <c r="J122" s="21">
        <v>0</v>
      </c>
      <c r="K122" s="21">
        <v>2637326251.3899999</v>
      </c>
      <c r="L122" s="21">
        <v>208027480.97999999</v>
      </c>
      <c r="M122" s="21">
        <v>0</v>
      </c>
      <c r="N122" s="21">
        <v>11342261750</v>
      </c>
      <c r="O122" s="21">
        <v>2355103578</v>
      </c>
      <c r="P122" s="21">
        <v>35060674068</v>
      </c>
      <c r="Q122" s="21">
        <v>-1300772488.1900001</v>
      </c>
      <c r="R122" s="71">
        <v>32652794545.029999</v>
      </c>
      <c r="S122" s="21">
        <v>0</v>
      </c>
      <c r="T122" s="21">
        <v>32652794545.029999</v>
      </c>
      <c r="U122" s="71">
        <v>2017119140426.4399</v>
      </c>
      <c r="V122" s="21">
        <v>106046655808</v>
      </c>
      <c r="W122" s="21">
        <v>399591074999.73999</v>
      </c>
      <c r="X122" s="21">
        <v>797650225991</v>
      </c>
      <c r="Y122" s="21">
        <v>2578193718776.2998</v>
      </c>
      <c r="Z122" s="21">
        <v>65569637378</v>
      </c>
      <c r="AA122" s="21">
        <v>4088492262</v>
      </c>
      <c r="AB122" s="21">
        <v>-1934020664788.6001</v>
      </c>
      <c r="AC122" s="71">
        <v>0</v>
      </c>
      <c r="AD122" s="21">
        <v>0</v>
      </c>
      <c r="AE122" s="71">
        <v>437466391658</v>
      </c>
      <c r="AF122" s="21">
        <v>0</v>
      </c>
      <c r="AG122" s="21">
        <v>0</v>
      </c>
      <c r="AH122" s="21">
        <v>1384887500</v>
      </c>
      <c r="AI122" s="21">
        <v>436111504158</v>
      </c>
      <c r="AJ122" s="21">
        <v>-30000000</v>
      </c>
      <c r="AK122" s="70">
        <v>27830568488.689999</v>
      </c>
      <c r="AL122" s="71">
        <v>27830568488.689999</v>
      </c>
      <c r="AM122" s="21">
        <v>30546291</v>
      </c>
      <c r="AN122" s="21">
        <v>0</v>
      </c>
      <c r="AO122" s="21">
        <v>0</v>
      </c>
      <c r="AP122" s="21">
        <v>0</v>
      </c>
      <c r="AQ122" s="21">
        <v>5000000</v>
      </c>
      <c r="AR122" s="21">
        <v>20853876334</v>
      </c>
      <c r="AS122" s="21">
        <v>6941145863.6899996</v>
      </c>
      <c r="AT122" s="71">
        <v>0</v>
      </c>
      <c r="AU122" s="21">
        <v>0</v>
      </c>
      <c r="AV122" s="21">
        <v>0</v>
      </c>
      <c r="AW122" s="21">
        <v>0</v>
      </c>
      <c r="AX122" s="21">
        <v>0</v>
      </c>
      <c r="AY122" s="70">
        <v>2546661900795.5</v>
      </c>
      <c r="AZ122" s="71">
        <v>2546661900795.5</v>
      </c>
      <c r="BA122" s="21">
        <v>2546661900795.5</v>
      </c>
      <c r="BB122" s="21">
        <v>0</v>
      </c>
      <c r="BC122" s="21">
        <v>0</v>
      </c>
    </row>
    <row r="123" spans="1:55" x14ac:dyDescent="0.25">
      <c r="A123" s="65" t="s">
        <v>323</v>
      </c>
      <c r="B123" s="66" t="s">
        <v>324</v>
      </c>
      <c r="C123" s="70">
        <v>5603379306733.1387</v>
      </c>
      <c r="D123" s="71">
        <v>328211588008.60999</v>
      </c>
      <c r="E123" s="21">
        <v>16497691023.540001</v>
      </c>
      <c r="F123" s="21">
        <v>-237682049642.44</v>
      </c>
      <c r="G123" s="21">
        <v>906993317.05999994</v>
      </c>
      <c r="H123" s="21">
        <v>91216880405.649994</v>
      </c>
      <c r="I123" s="21">
        <v>0</v>
      </c>
      <c r="J123" s="21">
        <v>0</v>
      </c>
      <c r="K123" s="21">
        <v>347819083285.44</v>
      </c>
      <c r="L123" s="21">
        <v>5641327226</v>
      </c>
      <c r="M123" s="21">
        <v>7681819576.3599997</v>
      </c>
      <c r="N123" s="21">
        <v>37193603014</v>
      </c>
      <c r="O123" s="21">
        <v>0</v>
      </c>
      <c r="P123" s="21">
        <v>56723159552</v>
      </c>
      <c r="Q123" s="21">
        <v>2213080251</v>
      </c>
      <c r="R123" s="71">
        <v>326842635739.12</v>
      </c>
      <c r="S123" s="21">
        <v>1606346923</v>
      </c>
      <c r="T123" s="21">
        <v>325236288816.12</v>
      </c>
      <c r="U123" s="71">
        <v>4928574324105.3203</v>
      </c>
      <c r="V123" s="21">
        <v>2040702481505</v>
      </c>
      <c r="W123" s="21">
        <v>536783468053.91998</v>
      </c>
      <c r="X123" s="21">
        <v>1463956212349.49</v>
      </c>
      <c r="Y123" s="21">
        <v>2871275521234.3901</v>
      </c>
      <c r="Z123" s="21">
        <v>125552125731.05</v>
      </c>
      <c r="AA123" s="21">
        <v>126743590205.67</v>
      </c>
      <c r="AB123" s="21">
        <v>-2236439074974.2002</v>
      </c>
      <c r="AC123" s="71">
        <v>0</v>
      </c>
      <c r="AD123" s="21">
        <v>0</v>
      </c>
      <c r="AE123" s="71">
        <v>19750758880.09</v>
      </c>
      <c r="AF123" s="21">
        <v>0</v>
      </c>
      <c r="AG123" s="21">
        <v>12857132774.09</v>
      </c>
      <c r="AH123" s="21">
        <v>848885000</v>
      </c>
      <c r="AI123" s="21">
        <v>6044741106</v>
      </c>
      <c r="AJ123" s="21">
        <v>0</v>
      </c>
      <c r="AK123" s="70">
        <v>710153176969.46997</v>
      </c>
      <c r="AL123" s="71">
        <v>710153176969.46997</v>
      </c>
      <c r="AM123" s="21">
        <v>896821603</v>
      </c>
      <c r="AN123" s="21">
        <v>177435446</v>
      </c>
      <c r="AO123" s="21">
        <v>0</v>
      </c>
      <c r="AP123" s="21">
        <v>44267578125</v>
      </c>
      <c r="AQ123" s="21">
        <v>11495500185.209999</v>
      </c>
      <c r="AR123" s="21">
        <v>653315841610.26001</v>
      </c>
      <c r="AS123" s="21">
        <v>0</v>
      </c>
      <c r="AT123" s="71">
        <v>0</v>
      </c>
      <c r="AU123" s="21">
        <v>0</v>
      </c>
      <c r="AV123" s="21">
        <v>0</v>
      </c>
      <c r="AW123" s="21">
        <v>0</v>
      </c>
      <c r="AX123" s="21">
        <v>0</v>
      </c>
      <c r="AY123" s="70">
        <v>4893226129763.6699</v>
      </c>
      <c r="AZ123" s="71">
        <v>4893226129763.6699</v>
      </c>
      <c r="BA123" s="21">
        <v>4877625260343.1299</v>
      </c>
      <c r="BB123" s="21">
        <v>15600869420.540001</v>
      </c>
      <c r="BC123" s="21">
        <v>0</v>
      </c>
    </row>
    <row r="124" spans="1:55" x14ac:dyDescent="0.25">
      <c r="A124" s="65" t="s">
        <v>325</v>
      </c>
      <c r="B124" s="66" t="s">
        <v>326</v>
      </c>
      <c r="C124" s="70">
        <v>2747666114763.8799</v>
      </c>
      <c r="D124" s="71">
        <v>160572177284.97998</v>
      </c>
      <c r="E124" s="21">
        <v>80931377696.339996</v>
      </c>
      <c r="F124" s="21">
        <v>-14384903955.379999</v>
      </c>
      <c r="G124" s="21">
        <v>0</v>
      </c>
      <c r="H124" s="21">
        <v>26919839781</v>
      </c>
      <c r="I124" s="21">
        <v>0</v>
      </c>
      <c r="J124" s="21">
        <v>0</v>
      </c>
      <c r="K124" s="21">
        <v>16850443405.82</v>
      </c>
      <c r="L124" s="21">
        <v>1126649838</v>
      </c>
      <c r="M124" s="21">
        <v>0</v>
      </c>
      <c r="N124" s="21">
        <v>21370674154.650002</v>
      </c>
      <c r="O124" s="21">
        <v>0</v>
      </c>
      <c r="P124" s="21">
        <v>26311813957</v>
      </c>
      <c r="Q124" s="21">
        <v>1446282407.55</v>
      </c>
      <c r="R124" s="71">
        <v>23081450000</v>
      </c>
      <c r="S124" s="21">
        <v>0</v>
      </c>
      <c r="T124" s="21">
        <v>23081450000</v>
      </c>
      <c r="U124" s="71">
        <v>2478967746723.9004</v>
      </c>
      <c r="V124" s="21">
        <v>1157260668157.6201</v>
      </c>
      <c r="W124" s="21">
        <v>454651361732.60999</v>
      </c>
      <c r="X124" s="21">
        <v>829687455549.62</v>
      </c>
      <c r="Y124" s="21">
        <v>1388110411019.8101</v>
      </c>
      <c r="Z124" s="21">
        <v>49610739944.019997</v>
      </c>
      <c r="AA124" s="21">
        <v>3718364000</v>
      </c>
      <c r="AB124" s="21">
        <v>-1404071253679.78</v>
      </c>
      <c r="AC124" s="71">
        <v>0</v>
      </c>
      <c r="AD124" s="21">
        <v>0</v>
      </c>
      <c r="AE124" s="71">
        <v>85044740755</v>
      </c>
      <c r="AF124" s="21">
        <v>0</v>
      </c>
      <c r="AG124" s="21">
        <v>78223510000</v>
      </c>
      <c r="AH124" s="21">
        <v>7198997635</v>
      </c>
      <c r="AI124" s="21">
        <v>5333381241</v>
      </c>
      <c r="AJ124" s="21">
        <v>-5711148121</v>
      </c>
      <c r="AK124" s="70">
        <v>51967522582.899994</v>
      </c>
      <c r="AL124" s="71">
        <v>51967522582.899994</v>
      </c>
      <c r="AM124" s="21">
        <v>2920787</v>
      </c>
      <c r="AN124" s="21">
        <v>0</v>
      </c>
      <c r="AO124" s="21">
        <v>0</v>
      </c>
      <c r="AP124" s="21">
        <v>0</v>
      </c>
      <c r="AQ124" s="21">
        <v>513667490.33999997</v>
      </c>
      <c r="AR124" s="21">
        <v>50806606951.559998</v>
      </c>
      <c r="AS124" s="21">
        <v>644327354</v>
      </c>
      <c r="AT124" s="71">
        <v>0</v>
      </c>
      <c r="AU124" s="21">
        <v>0</v>
      </c>
      <c r="AV124" s="21">
        <v>0</v>
      </c>
      <c r="AW124" s="21">
        <v>0</v>
      </c>
      <c r="AX124" s="21">
        <v>0</v>
      </c>
      <c r="AY124" s="70">
        <v>2695698592180.98</v>
      </c>
      <c r="AZ124" s="71">
        <v>2695698592180.98</v>
      </c>
      <c r="BA124" s="21">
        <v>2695698592180.98</v>
      </c>
      <c r="BB124" s="21">
        <v>0</v>
      </c>
      <c r="BC124" s="21">
        <v>0</v>
      </c>
    </row>
    <row r="125" spans="1:55" x14ac:dyDescent="0.25">
      <c r="A125" s="65" t="s">
        <v>327</v>
      </c>
      <c r="B125" s="66" t="s">
        <v>328</v>
      </c>
      <c r="C125" s="70">
        <v>2289429150055.0698</v>
      </c>
      <c r="D125" s="71">
        <v>92095658947.619995</v>
      </c>
      <c r="E125" s="21">
        <v>14984204720.6</v>
      </c>
      <c r="F125" s="21">
        <v>-4654769797.3500004</v>
      </c>
      <c r="G125" s="21">
        <v>697812812</v>
      </c>
      <c r="H125" s="21">
        <v>34790508922.370003</v>
      </c>
      <c r="I125" s="21">
        <v>0</v>
      </c>
      <c r="J125" s="21">
        <v>0</v>
      </c>
      <c r="K125" s="21">
        <v>13304487799</v>
      </c>
      <c r="L125" s="21">
        <v>5877500</v>
      </c>
      <c r="M125" s="21">
        <v>0</v>
      </c>
      <c r="N125" s="21">
        <v>1358222200</v>
      </c>
      <c r="O125" s="21">
        <v>0</v>
      </c>
      <c r="P125" s="21">
        <v>31609314791</v>
      </c>
      <c r="Q125" s="21">
        <v>0</v>
      </c>
      <c r="R125" s="71">
        <v>18769294042.880001</v>
      </c>
      <c r="S125" s="21">
        <v>0</v>
      </c>
      <c r="T125" s="21">
        <v>18769294042.880001</v>
      </c>
      <c r="U125" s="71">
        <v>2135528287348.4199</v>
      </c>
      <c r="V125" s="21">
        <v>246729312379.26001</v>
      </c>
      <c r="W125" s="21">
        <v>345450313549.09003</v>
      </c>
      <c r="X125" s="21">
        <v>743148778999.12</v>
      </c>
      <c r="Y125" s="21">
        <v>1852047608435.6899</v>
      </c>
      <c r="Z125" s="21">
        <v>90562511201.089996</v>
      </c>
      <c r="AA125" s="21">
        <v>15757959153.15</v>
      </c>
      <c r="AB125" s="21">
        <v>-1158168196368.98</v>
      </c>
      <c r="AC125" s="71">
        <v>0</v>
      </c>
      <c r="AD125" s="21">
        <v>0</v>
      </c>
      <c r="AE125" s="71">
        <v>43035909716.150002</v>
      </c>
      <c r="AF125" s="21">
        <v>393975416.85000002</v>
      </c>
      <c r="AG125" s="21">
        <v>0</v>
      </c>
      <c r="AH125" s="21">
        <v>199090000</v>
      </c>
      <c r="AI125" s="21">
        <v>42442844299.300003</v>
      </c>
      <c r="AJ125" s="21">
        <v>0</v>
      </c>
      <c r="AK125" s="70">
        <v>50063544816.5</v>
      </c>
      <c r="AL125" s="71">
        <v>50063544816.5</v>
      </c>
      <c r="AM125" s="21">
        <v>174515863</v>
      </c>
      <c r="AN125" s="21">
        <v>0</v>
      </c>
      <c r="AO125" s="21">
        <v>0</v>
      </c>
      <c r="AP125" s="21">
        <v>0</v>
      </c>
      <c r="AQ125" s="21">
        <v>0</v>
      </c>
      <c r="AR125" s="21">
        <v>49889028953.5</v>
      </c>
      <c r="AS125" s="21">
        <v>0</v>
      </c>
      <c r="AT125" s="71">
        <v>0</v>
      </c>
      <c r="AU125" s="21">
        <v>0</v>
      </c>
      <c r="AV125" s="21">
        <v>0</v>
      </c>
      <c r="AW125" s="21">
        <v>0</v>
      </c>
      <c r="AX125" s="21">
        <v>0</v>
      </c>
      <c r="AY125" s="70">
        <v>2239365605238.5698</v>
      </c>
      <c r="AZ125" s="71">
        <v>2239365605238.5698</v>
      </c>
      <c r="BA125" s="21">
        <v>2239365605238.5698</v>
      </c>
      <c r="BB125" s="21">
        <v>0</v>
      </c>
      <c r="BC125" s="21">
        <v>0</v>
      </c>
    </row>
    <row r="126" spans="1:55" x14ac:dyDescent="0.25">
      <c r="A126" s="65" t="s">
        <v>329</v>
      </c>
      <c r="B126" s="66" t="s">
        <v>330</v>
      </c>
      <c r="C126" s="70">
        <v>2168403950576.77</v>
      </c>
      <c r="D126" s="71">
        <v>113284982305.91</v>
      </c>
      <c r="E126" s="21">
        <v>49285486005.610001</v>
      </c>
      <c r="F126" s="21">
        <v>-4910938403.4200001</v>
      </c>
      <c r="G126" s="21">
        <v>373778295.88999999</v>
      </c>
      <c r="H126" s="21">
        <v>8811303247</v>
      </c>
      <c r="I126" s="21">
        <v>0</v>
      </c>
      <c r="J126" s="21">
        <v>0</v>
      </c>
      <c r="K126" s="21">
        <v>15458989656.83</v>
      </c>
      <c r="L126" s="21">
        <v>37849740</v>
      </c>
      <c r="M126" s="21">
        <v>0</v>
      </c>
      <c r="N126" s="21">
        <v>13536384296</v>
      </c>
      <c r="O126" s="21">
        <v>0</v>
      </c>
      <c r="P126" s="21">
        <v>30692129468</v>
      </c>
      <c r="Q126" s="21">
        <v>0</v>
      </c>
      <c r="R126" s="71">
        <v>18739741431</v>
      </c>
      <c r="S126" s="21">
        <v>0</v>
      </c>
      <c r="T126" s="21">
        <v>18739741431</v>
      </c>
      <c r="U126" s="71">
        <v>2033158122811.8599</v>
      </c>
      <c r="V126" s="21">
        <v>525499481489.98999</v>
      </c>
      <c r="W126" s="21">
        <v>377487380397.01001</v>
      </c>
      <c r="X126" s="21">
        <v>776820408588.31995</v>
      </c>
      <c r="Y126" s="21">
        <v>1344884391986.73</v>
      </c>
      <c r="Z126" s="21">
        <v>60955243932.540001</v>
      </c>
      <c r="AA126" s="21">
        <v>1344983925</v>
      </c>
      <c r="AB126" s="21">
        <v>-1053833767507.73</v>
      </c>
      <c r="AC126" s="71">
        <v>0</v>
      </c>
      <c r="AD126" s="21">
        <v>0</v>
      </c>
      <c r="AE126" s="71">
        <v>3221104028</v>
      </c>
      <c r="AF126" s="21">
        <v>89899786</v>
      </c>
      <c r="AG126" s="21">
        <v>0</v>
      </c>
      <c r="AH126" s="21">
        <v>123970000</v>
      </c>
      <c r="AI126" s="21">
        <v>3007234242</v>
      </c>
      <c r="AJ126" s="21">
        <v>0</v>
      </c>
      <c r="AK126" s="70">
        <v>11830809546.860001</v>
      </c>
      <c r="AL126" s="71">
        <v>11830809546.860001</v>
      </c>
      <c r="AM126" s="21">
        <v>67231433.549999997</v>
      </c>
      <c r="AN126" s="21">
        <v>0</v>
      </c>
      <c r="AO126" s="21">
        <v>0</v>
      </c>
      <c r="AP126" s="21">
        <v>0</v>
      </c>
      <c r="AQ126" s="21">
        <v>0</v>
      </c>
      <c r="AR126" s="21">
        <v>3675824096.96</v>
      </c>
      <c r="AS126" s="21">
        <v>8087754016.3500004</v>
      </c>
      <c r="AT126" s="71">
        <v>0</v>
      </c>
      <c r="AU126" s="21">
        <v>0</v>
      </c>
      <c r="AV126" s="21">
        <v>0</v>
      </c>
      <c r="AW126" s="21">
        <v>0</v>
      </c>
      <c r="AX126" s="21">
        <v>0</v>
      </c>
      <c r="AY126" s="70">
        <v>2156573141029.8999</v>
      </c>
      <c r="AZ126" s="71">
        <v>2156573141029.8999</v>
      </c>
      <c r="BA126" s="21">
        <v>2156573141029.8999</v>
      </c>
      <c r="BB126" s="21">
        <v>0</v>
      </c>
      <c r="BC126" s="21">
        <v>0</v>
      </c>
    </row>
    <row r="127" spans="1:55" x14ac:dyDescent="0.25">
      <c r="A127" s="65" t="s">
        <v>331</v>
      </c>
      <c r="B127" s="66" t="s">
        <v>332</v>
      </c>
      <c r="C127" s="70">
        <v>2030050583792.1702</v>
      </c>
      <c r="D127" s="71">
        <v>136246326356.34999</v>
      </c>
      <c r="E127" s="21">
        <v>71622082531.729996</v>
      </c>
      <c r="F127" s="21">
        <v>-5142246607.46</v>
      </c>
      <c r="G127" s="21">
        <v>3851731703.75</v>
      </c>
      <c r="H127" s="21">
        <v>25049827099.48</v>
      </c>
      <c r="I127" s="21">
        <v>0</v>
      </c>
      <c r="J127" s="21">
        <v>0</v>
      </c>
      <c r="K127" s="21">
        <v>4530282451.6599998</v>
      </c>
      <c r="L127" s="21">
        <v>195059666</v>
      </c>
      <c r="M127" s="21">
        <v>0</v>
      </c>
      <c r="N127" s="21">
        <v>9587752700</v>
      </c>
      <c r="O127" s="21">
        <v>0</v>
      </c>
      <c r="P127" s="21">
        <v>25436317236.990002</v>
      </c>
      <c r="Q127" s="21">
        <v>1115519574.2</v>
      </c>
      <c r="R127" s="71">
        <v>12536156120</v>
      </c>
      <c r="S127" s="21">
        <v>2372624540</v>
      </c>
      <c r="T127" s="21">
        <v>10163531580</v>
      </c>
      <c r="U127" s="71">
        <v>1877356858085.8201</v>
      </c>
      <c r="V127" s="21">
        <v>90222912950</v>
      </c>
      <c r="W127" s="21">
        <v>356952164497.91998</v>
      </c>
      <c r="X127" s="21">
        <v>854098951083.57996</v>
      </c>
      <c r="Y127" s="21">
        <v>1255765565398.52</v>
      </c>
      <c r="Z127" s="21">
        <v>12169323632.33</v>
      </c>
      <c r="AA127" s="21">
        <v>66719851314.959999</v>
      </c>
      <c r="AB127" s="21">
        <v>-758571910791.48999</v>
      </c>
      <c r="AC127" s="71">
        <v>0</v>
      </c>
      <c r="AD127" s="21">
        <v>0</v>
      </c>
      <c r="AE127" s="71">
        <v>3911243230</v>
      </c>
      <c r="AF127" s="21">
        <v>0</v>
      </c>
      <c r="AG127" s="21">
        <v>0</v>
      </c>
      <c r="AH127" s="21">
        <v>0</v>
      </c>
      <c r="AI127" s="21">
        <v>3911243230</v>
      </c>
      <c r="AJ127" s="21">
        <v>0</v>
      </c>
      <c r="AK127" s="70">
        <v>13155870605.77</v>
      </c>
      <c r="AL127" s="71">
        <v>13155870605.77</v>
      </c>
      <c r="AM127" s="21">
        <v>83194108.450000003</v>
      </c>
      <c r="AN127" s="21">
        <v>0</v>
      </c>
      <c r="AO127" s="21">
        <v>0</v>
      </c>
      <c r="AP127" s="21">
        <v>0</v>
      </c>
      <c r="AQ127" s="21">
        <v>0</v>
      </c>
      <c r="AR127" s="21">
        <v>2899020529.9499998</v>
      </c>
      <c r="AS127" s="21">
        <v>10173655967.370001</v>
      </c>
      <c r="AT127" s="71">
        <v>0</v>
      </c>
      <c r="AU127" s="21">
        <v>0</v>
      </c>
      <c r="AV127" s="21">
        <v>0</v>
      </c>
      <c r="AW127" s="21">
        <v>0</v>
      </c>
      <c r="AX127" s="21">
        <v>0</v>
      </c>
      <c r="AY127" s="70">
        <v>2016894713186.3999</v>
      </c>
      <c r="AZ127" s="71">
        <v>2016894713186.3999</v>
      </c>
      <c r="BA127" s="21">
        <v>2016894713186.3999</v>
      </c>
      <c r="BB127" s="21">
        <v>0</v>
      </c>
      <c r="BC127" s="21">
        <v>0</v>
      </c>
    </row>
    <row r="128" spans="1:55" x14ac:dyDescent="0.25">
      <c r="A128" s="65" t="s">
        <v>333</v>
      </c>
      <c r="B128" s="66" t="s">
        <v>334</v>
      </c>
      <c r="C128" s="70">
        <v>1920720792278.55</v>
      </c>
      <c r="D128" s="71">
        <v>59739415588.900002</v>
      </c>
      <c r="E128" s="21">
        <v>10188920005.450001</v>
      </c>
      <c r="F128" s="21">
        <v>-4653142355.9799995</v>
      </c>
      <c r="G128" s="21">
        <v>73643235.260000005</v>
      </c>
      <c r="H128" s="21">
        <v>8177483074</v>
      </c>
      <c r="I128" s="21">
        <v>0</v>
      </c>
      <c r="J128" s="21">
        <v>0</v>
      </c>
      <c r="K128" s="21">
        <v>1577200454.28</v>
      </c>
      <c r="L128" s="21">
        <v>0</v>
      </c>
      <c r="M128" s="21">
        <v>0</v>
      </c>
      <c r="N128" s="21">
        <v>9334438828.8899994</v>
      </c>
      <c r="O128" s="21">
        <v>0</v>
      </c>
      <c r="P128" s="21">
        <v>30605986347</v>
      </c>
      <c r="Q128" s="21">
        <v>4434886000</v>
      </c>
      <c r="R128" s="71">
        <v>16601715338.75</v>
      </c>
      <c r="S128" s="21">
        <v>0</v>
      </c>
      <c r="T128" s="21">
        <v>16601715338.75</v>
      </c>
      <c r="U128" s="71">
        <v>1829951907589.6501</v>
      </c>
      <c r="V128" s="21">
        <v>423552843062</v>
      </c>
      <c r="W128" s="21">
        <v>311733702484.45001</v>
      </c>
      <c r="X128" s="21">
        <v>856320665499.45996</v>
      </c>
      <c r="Y128" s="21">
        <v>1857950663086.8301</v>
      </c>
      <c r="Z128" s="21">
        <v>28349893159.77</v>
      </c>
      <c r="AA128" s="21">
        <v>14937129724</v>
      </c>
      <c r="AB128" s="21">
        <v>-1662892989426.8601</v>
      </c>
      <c r="AC128" s="71">
        <v>0</v>
      </c>
      <c r="AD128" s="21">
        <v>0</v>
      </c>
      <c r="AE128" s="71">
        <v>14427753761.25</v>
      </c>
      <c r="AF128" s="21">
        <v>0</v>
      </c>
      <c r="AG128" s="21">
        <v>0</v>
      </c>
      <c r="AH128" s="21">
        <v>1271615105</v>
      </c>
      <c r="AI128" s="21">
        <v>13486004737</v>
      </c>
      <c r="AJ128" s="21">
        <v>-329866080.75</v>
      </c>
      <c r="AK128" s="70">
        <v>196047907324.17999</v>
      </c>
      <c r="AL128" s="71">
        <v>83887232829.610001</v>
      </c>
      <c r="AM128" s="21">
        <v>584165788</v>
      </c>
      <c r="AN128" s="21">
        <v>8896715016.9300003</v>
      </c>
      <c r="AO128" s="21">
        <v>39246539200.43</v>
      </c>
      <c r="AP128" s="21">
        <v>0</v>
      </c>
      <c r="AQ128" s="21">
        <v>119968000</v>
      </c>
      <c r="AR128" s="21">
        <v>35029843823.550003</v>
      </c>
      <c r="AS128" s="21">
        <v>10001000.699999999</v>
      </c>
      <c r="AT128" s="71">
        <v>112160674494.57001</v>
      </c>
      <c r="AU128" s="21">
        <v>0</v>
      </c>
      <c r="AV128" s="21">
        <v>0</v>
      </c>
      <c r="AW128" s="21">
        <v>112160674494.57001</v>
      </c>
      <c r="AX128" s="21">
        <v>0</v>
      </c>
      <c r="AY128" s="70">
        <v>1724672884954.3701</v>
      </c>
      <c r="AZ128" s="71">
        <v>1724672884954.3701</v>
      </c>
      <c r="BA128" s="21">
        <v>1724672884954.3701</v>
      </c>
      <c r="BB128" s="21">
        <v>0</v>
      </c>
      <c r="BC128" s="21">
        <v>0</v>
      </c>
    </row>
    <row r="129" spans="1:55" x14ac:dyDescent="0.25">
      <c r="A129" s="65" t="s">
        <v>335</v>
      </c>
      <c r="B129" s="66" t="s">
        <v>336</v>
      </c>
      <c r="C129" s="70">
        <v>1722793586545.6399</v>
      </c>
      <c r="D129" s="71">
        <v>40274906702.080002</v>
      </c>
      <c r="E129" s="21">
        <v>9050305184.7399998</v>
      </c>
      <c r="F129" s="21">
        <v>-1267279734.2</v>
      </c>
      <c r="G129" s="21">
        <v>399342356.19</v>
      </c>
      <c r="H129" s="21">
        <v>12033660413.35</v>
      </c>
      <c r="I129" s="21">
        <v>0</v>
      </c>
      <c r="J129" s="21">
        <v>0</v>
      </c>
      <c r="K129" s="21">
        <v>4458970143</v>
      </c>
      <c r="L129" s="21">
        <v>693213214</v>
      </c>
      <c r="M129" s="21">
        <v>0</v>
      </c>
      <c r="N129" s="21">
        <v>202620421</v>
      </c>
      <c r="O129" s="21">
        <v>7684500</v>
      </c>
      <c r="P129" s="21">
        <v>14524253840</v>
      </c>
      <c r="Q129" s="21">
        <v>172136364</v>
      </c>
      <c r="R129" s="71">
        <v>8500000000</v>
      </c>
      <c r="S129" s="21">
        <v>0</v>
      </c>
      <c r="T129" s="21">
        <v>8500000000</v>
      </c>
      <c r="U129" s="71">
        <v>1662749123469.3599</v>
      </c>
      <c r="V129" s="21">
        <v>183883949764.62</v>
      </c>
      <c r="W129" s="21">
        <v>258303369523.67001</v>
      </c>
      <c r="X129" s="21">
        <v>635043192147.18005</v>
      </c>
      <c r="Y129" s="21">
        <v>1137622699245.1499</v>
      </c>
      <c r="Z129" s="21">
        <v>38448387561.169998</v>
      </c>
      <c r="AA129" s="21">
        <v>117533200001.69</v>
      </c>
      <c r="AB129" s="21">
        <v>-708085674774.12</v>
      </c>
      <c r="AC129" s="71">
        <v>0</v>
      </c>
      <c r="AD129" s="21">
        <v>0</v>
      </c>
      <c r="AE129" s="71">
        <v>11269556374.199999</v>
      </c>
      <c r="AF129" s="21">
        <v>1422932778.5599999</v>
      </c>
      <c r="AG129" s="21">
        <v>0</v>
      </c>
      <c r="AH129" s="21">
        <v>760769500</v>
      </c>
      <c r="AI129" s="21">
        <v>9247248924.6399994</v>
      </c>
      <c r="AJ129" s="21">
        <v>-161394829</v>
      </c>
      <c r="AK129" s="70">
        <v>56007499224.75</v>
      </c>
      <c r="AL129" s="71">
        <v>55288606782.75</v>
      </c>
      <c r="AM129" s="21">
        <v>373894779.27999997</v>
      </c>
      <c r="AN129" s="21">
        <v>0</v>
      </c>
      <c r="AO129" s="21">
        <v>0</v>
      </c>
      <c r="AP129" s="21">
        <v>0</v>
      </c>
      <c r="AQ129" s="21">
        <v>0</v>
      </c>
      <c r="AR129" s="21">
        <v>3163334288</v>
      </c>
      <c r="AS129" s="21">
        <v>51751377715.470001</v>
      </c>
      <c r="AT129" s="71">
        <v>718892442</v>
      </c>
      <c r="AU129" s="21">
        <v>0</v>
      </c>
      <c r="AV129" s="21">
        <v>0</v>
      </c>
      <c r="AW129" s="21">
        <v>718892442</v>
      </c>
      <c r="AX129" s="21">
        <v>0</v>
      </c>
      <c r="AY129" s="70">
        <v>1666786087320.8899</v>
      </c>
      <c r="AZ129" s="71">
        <v>1666786087320.8899</v>
      </c>
      <c r="BA129" s="21">
        <v>1666786087320.8899</v>
      </c>
      <c r="BB129" s="21">
        <v>0</v>
      </c>
      <c r="BC129" s="21">
        <v>0</v>
      </c>
    </row>
    <row r="130" spans="1:55" x14ac:dyDescent="0.25">
      <c r="A130" s="65" t="s">
        <v>337</v>
      </c>
      <c r="B130" s="66" t="s">
        <v>1161</v>
      </c>
      <c r="C130" s="70">
        <v>544504580984674.25</v>
      </c>
      <c r="D130" s="71">
        <v>20101356227907</v>
      </c>
      <c r="E130" s="21">
        <v>9732401197372</v>
      </c>
      <c r="F130" s="21">
        <v>-5127059163373</v>
      </c>
      <c r="G130" s="21">
        <v>664271307664</v>
      </c>
      <c r="H130" s="21">
        <v>1722887594132</v>
      </c>
      <c r="I130" s="21">
        <v>0</v>
      </c>
      <c r="J130" s="21">
        <v>0</v>
      </c>
      <c r="K130" s="21">
        <v>9256873401698</v>
      </c>
      <c r="L130" s="21">
        <v>67106245788</v>
      </c>
      <c r="M130" s="21">
        <v>2551687176</v>
      </c>
      <c r="N130" s="21">
        <v>3413167514441</v>
      </c>
      <c r="O130" s="21">
        <v>0</v>
      </c>
      <c r="P130" s="21">
        <v>0</v>
      </c>
      <c r="Q130" s="21">
        <v>369156443009</v>
      </c>
      <c r="R130" s="71">
        <v>73150176669216</v>
      </c>
      <c r="S130" s="21">
        <v>550000000000</v>
      </c>
      <c r="T130" s="21">
        <v>72600176669216</v>
      </c>
      <c r="U130" s="71">
        <v>427205501477522.25</v>
      </c>
      <c r="V130" s="21">
        <v>371964291505690</v>
      </c>
      <c r="W130" s="21">
        <v>28903444029524</v>
      </c>
      <c r="X130" s="21">
        <v>43594169674899.398</v>
      </c>
      <c r="Y130" s="21">
        <v>46377451921725.898</v>
      </c>
      <c r="Z130" s="21">
        <v>2857574025835.9902</v>
      </c>
      <c r="AA130" s="21">
        <v>2746965568637</v>
      </c>
      <c r="AB130" s="21">
        <v>-69238395248790</v>
      </c>
      <c r="AC130" s="71">
        <v>0</v>
      </c>
      <c r="AD130" s="21">
        <v>0</v>
      </c>
      <c r="AE130" s="71">
        <v>24047546610029</v>
      </c>
      <c r="AF130" s="21">
        <v>26287355290</v>
      </c>
      <c r="AG130" s="21">
        <v>7984230522212</v>
      </c>
      <c r="AH130" s="21">
        <v>502505079671</v>
      </c>
      <c r="AI130" s="21">
        <v>15826441977586</v>
      </c>
      <c r="AJ130" s="21">
        <v>-291918324730</v>
      </c>
      <c r="AK130" s="70">
        <v>19975312518107</v>
      </c>
      <c r="AL130" s="71">
        <v>4091960331322</v>
      </c>
      <c r="AM130" s="21">
        <v>3909501930</v>
      </c>
      <c r="AN130" s="21">
        <v>12398335025</v>
      </c>
      <c r="AO130" s="21">
        <v>0</v>
      </c>
      <c r="AP130" s="21">
        <v>712790857697</v>
      </c>
      <c r="AQ130" s="21">
        <v>848936717982</v>
      </c>
      <c r="AR130" s="21">
        <v>2421331402446</v>
      </c>
      <c r="AS130" s="21">
        <v>92593516242</v>
      </c>
      <c r="AT130" s="71">
        <v>15883352186785</v>
      </c>
      <c r="AU130" s="21">
        <v>15883352186785</v>
      </c>
      <c r="AV130" s="21">
        <v>0</v>
      </c>
      <c r="AW130" s="21">
        <v>0</v>
      </c>
      <c r="AX130" s="21">
        <v>0</v>
      </c>
      <c r="AY130" s="70">
        <v>524529268466570</v>
      </c>
      <c r="AZ130" s="71">
        <v>524529268466570</v>
      </c>
      <c r="BA130" s="21">
        <v>524529268466570</v>
      </c>
      <c r="BB130" s="21">
        <v>0</v>
      </c>
      <c r="BC130" s="21">
        <v>0</v>
      </c>
    </row>
    <row r="131" spans="1:55" x14ac:dyDescent="0.25">
      <c r="A131" s="65" t="s">
        <v>338</v>
      </c>
      <c r="B131" s="66" t="s">
        <v>1162</v>
      </c>
      <c r="C131" s="70">
        <v>42011052825965.438</v>
      </c>
      <c r="D131" s="71">
        <v>3465683266820.7993</v>
      </c>
      <c r="E131" s="21">
        <v>2575016379798.9199</v>
      </c>
      <c r="F131" s="21">
        <v>-16258074109.85</v>
      </c>
      <c r="G131" s="21">
        <v>6089031346.4200001</v>
      </c>
      <c r="H131" s="21">
        <v>570433701789.48999</v>
      </c>
      <c r="I131" s="21">
        <v>0</v>
      </c>
      <c r="J131" s="21">
        <v>0</v>
      </c>
      <c r="K131" s="21">
        <v>247781377283</v>
      </c>
      <c r="L131" s="21">
        <v>508577040</v>
      </c>
      <c r="M131" s="21">
        <v>4300000000</v>
      </c>
      <c r="N131" s="21">
        <v>50301956423.32</v>
      </c>
      <c r="O131" s="21">
        <v>0</v>
      </c>
      <c r="P131" s="21">
        <v>0</v>
      </c>
      <c r="Q131" s="21">
        <v>27510317249.5</v>
      </c>
      <c r="R131" s="71">
        <v>10418305549717</v>
      </c>
      <c r="S131" s="21">
        <v>0</v>
      </c>
      <c r="T131" s="21">
        <v>10418305549717</v>
      </c>
      <c r="U131" s="71">
        <v>25649896235161.367</v>
      </c>
      <c r="V131" s="21">
        <v>12333331817481</v>
      </c>
      <c r="W131" s="21">
        <v>7441717938456.6699</v>
      </c>
      <c r="X131" s="21">
        <v>9237601362251.5996</v>
      </c>
      <c r="Y131" s="21">
        <v>9649411456068.4004</v>
      </c>
      <c r="Z131" s="21">
        <v>1241659469130.3</v>
      </c>
      <c r="AA131" s="21">
        <v>1799700759152.8999</v>
      </c>
      <c r="AB131" s="21">
        <v>-16053526567379.5</v>
      </c>
      <c r="AC131" s="71">
        <v>0</v>
      </c>
      <c r="AD131" s="21">
        <v>0</v>
      </c>
      <c r="AE131" s="71">
        <v>2477167774266.27</v>
      </c>
      <c r="AF131" s="21">
        <v>0</v>
      </c>
      <c r="AG131" s="21">
        <v>646664235765.44995</v>
      </c>
      <c r="AH131" s="21">
        <v>807268800</v>
      </c>
      <c r="AI131" s="21">
        <v>1829997109584.2</v>
      </c>
      <c r="AJ131" s="21">
        <v>-300839883.38</v>
      </c>
      <c r="AK131" s="70">
        <v>4069786893567.7402</v>
      </c>
      <c r="AL131" s="71">
        <v>695139870910.73999</v>
      </c>
      <c r="AM131" s="21">
        <v>0</v>
      </c>
      <c r="AN131" s="21">
        <v>0</v>
      </c>
      <c r="AO131" s="21">
        <v>0</v>
      </c>
      <c r="AP131" s="21">
        <v>0</v>
      </c>
      <c r="AQ131" s="21">
        <v>18810077627.740002</v>
      </c>
      <c r="AR131" s="21">
        <v>676329793283</v>
      </c>
      <c r="AS131" s="21">
        <v>0</v>
      </c>
      <c r="AT131" s="71">
        <v>3374647022657</v>
      </c>
      <c r="AU131" s="21">
        <v>0</v>
      </c>
      <c r="AV131" s="21">
        <v>0</v>
      </c>
      <c r="AW131" s="21">
        <v>3374647022657</v>
      </c>
      <c r="AX131" s="21">
        <v>0</v>
      </c>
      <c r="AY131" s="70">
        <v>37941265932397</v>
      </c>
      <c r="AZ131" s="71">
        <v>37941265932397</v>
      </c>
      <c r="BA131" s="21">
        <v>37941265932397</v>
      </c>
      <c r="BB131" s="21">
        <v>0</v>
      </c>
      <c r="BC131" s="21">
        <v>0</v>
      </c>
    </row>
    <row r="132" spans="1:55" x14ac:dyDescent="0.25">
      <c r="A132" s="65" t="s">
        <v>339</v>
      </c>
      <c r="B132" s="66" t="s">
        <v>340</v>
      </c>
      <c r="C132" s="70">
        <v>12340924893408.16</v>
      </c>
      <c r="D132" s="71">
        <v>1274337153850.3101</v>
      </c>
      <c r="E132" s="21">
        <v>746015940701.70996</v>
      </c>
      <c r="F132" s="21">
        <v>-574384047285.78003</v>
      </c>
      <c r="G132" s="21">
        <v>2733169858</v>
      </c>
      <c r="H132" s="21">
        <v>148720118538.38</v>
      </c>
      <c r="I132" s="21">
        <v>0</v>
      </c>
      <c r="J132" s="21">
        <v>0</v>
      </c>
      <c r="K132" s="21">
        <v>634046092713</v>
      </c>
      <c r="L132" s="21">
        <v>606292000</v>
      </c>
      <c r="M132" s="21">
        <v>0</v>
      </c>
      <c r="N132" s="21">
        <v>294891052135</v>
      </c>
      <c r="O132" s="21">
        <v>0</v>
      </c>
      <c r="P132" s="21">
        <v>21708535190</v>
      </c>
      <c r="Q132" s="21">
        <v>0</v>
      </c>
      <c r="R132" s="71">
        <v>721500746834.84998</v>
      </c>
      <c r="S132" s="21">
        <v>3500000000</v>
      </c>
      <c r="T132" s="21">
        <v>718000746834.84998</v>
      </c>
      <c r="U132" s="71">
        <v>10195717645825</v>
      </c>
      <c r="V132" s="21">
        <v>4239412363965</v>
      </c>
      <c r="W132" s="21">
        <v>1547573557779</v>
      </c>
      <c r="X132" s="21">
        <v>3270765753776</v>
      </c>
      <c r="Y132" s="21">
        <v>5690791725921</v>
      </c>
      <c r="Z132" s="21">
        <v>328511371603</v>
      </c>
      <c r="AA132" s="21">
        <v>17052843986</v>
      </c>
      <c r="AB132" s="21">
        <v>-4898389971205</v>
      </c>
      <c r="AC132" s="71">
        <v>0</v>
      </c>
      <c r="AD132" s="21">
        <v>0</v>
      </c>
      <c r="AE132" s="71">
        <v>149369346898</v>
      </c>
      <c r="AF132" s="21">
        <v>0</v>
      </c>
      <c r="AG132" s="21">
        <v>43812300000</v>
      </c>
      <c r="AH132" s="21">
        <v>0</v>
      </c>
      <c r="AI132" s="21">
        <v>105557046898</v>
      </c>
      <c r="AJ132" s="21">
        <v>0</v>
      </c>
      <c r="AK132" s="70">
        <v>95861406725.300003</v>
      </c>
      <c r="AL132" s="71">
        <v>95861406725.300003</v>
      </c>
      <c r="AM132" s="21">
        <v>0</v>
      </c>
      <c r="AN132" s="21">
        <v>0</v>
      </c>
      <c r="AO132" s="21">
        <v>0</v>
      </c>
      <c r="AP132" s="21">
        <v>0</v>
      </c>
      <c r="AQ132" s="21">
        <v>3605565276.3000002</v>
      </c>
      <c r="AR132" s="21">
        <v>92226311516</v>
      </c>
      <c r="AS132" s="21">
        <v>29529933</v>
      </c>
      <c r="AT132" s="71">
        <v>0</v>
      </c>
      <c r="AU132" s="21">
        <v>0</v>
      </c>
      <c r="AV132" s="21">
        <v>0</v>
      </c>
      <c r="AW132" s="21">
        <v>0</v>
      </c>
      <c r="AX132" s="21">
        <v>0</v>
      </c>
      <c r="AY132" s="70">
        <v>12245063486683</v>
      </c>
      <c r="AZ132" s="71">
        <v>12245063486683</v>
      </c>
      <c r="BA132" s="21">
        <v>12245063486683</v>
      </c>
      <c r="BB132" s="21">
        <v>0</v>
      </c>
      <c r="BC132" s="21">
        <v>0</v>
      </c>
    </row>
    <row r="133" spans="1:55" x14ac:dyDescent="0.25">
      <c r="A133" s="65" t="s">
        <v>341</v>
      </c>
      <c r="B133" s="66" t="s">
        <v>342</v>
      </c>
      <c r="C133" s="70">
        <v>13956594924949.631</v>
      </c>
      <c r="D133" s="71">
        <v>1658011920794.51</v>
      </c>
      <c r="E133" s="21">
        <v>1056654166506</v>
      </c>
      <c r="F133" s="21">
        <v>-534546670438.65997</v>
      </c>
      <c r="G133" s="21">
        <v>383347593.38</v>
      </c>
      <c r="H133" s="21">
        <v>125846817839.46001</v>
      </c>
      <c r="I133" s="21">
        <v>0</v>
      </c>
      <c r="J133" s="21">
        <v>0</v>
      </c>
      <c r="K133" s="21">
        <v>862259814700.32996</v>
      </c>
      <c r="L133" s="21">
        <v>14023907007</v>
      </c>
      <c r="M133" s="21">
        <v>22586097024</v>
      </c>
      <c r="N133" s="21">
        <v>45981351593</v>
      </c>
      <c r="O133" s="21">
        <v>0</v>
      </c>
      <c r="P133" s="21">
        <v>63867049368</v>
      </c>
      <c r="Q133" s="21">
        <v>956039602</v>
      </c>
      <c r="R133" s="71">
        <v>649184834077.43005</v>
      </c>
      <c r="S133" s="21">
        <v>0</v>
      </c>
      <c r="T133" s="21">
        <v>649184834077.43005</v>
      </c>
      <c r="U133" s="71">
        <v>10869004841657.281</v>
      </c>
      <c r="V133" s="21">
        <v>3738080198172.1001</v>
      </c>
      <c r="W133" s="21">
        <v>1885828151239.3301</v>
      </c>
      <c r="X133" s="21">
        <v>4375754323802.8901</v>
      </c>
      <c r="Y133" s="21">
        <v>5248312516395.9902</v>
      </c>
      <c r="Z133" s="21">
        <v>337258571214.82001</v>
      </c>
      <c r="AA133" s="21">
        <v>45448847956.5</v>
      </c>
      <c r="AB133" s="21">
        <v>-4761677767124.3496</v>
      </c>
      <c r="AC133" s="71">
        <v>0</v>
      </c>
      <c r="AD133" s="21">
        <v>0</v>
      </c>
      <c r="AE133" s="71">
        <v>780393328420.41003</v>
      </c>
      <c r="AF133" s="21">
        <v>156478800</v>
      </c>
      <c r="AG133" s="21">
        <v>111503487600</v>
      </c>
      <c r="AH133" s="21">
        <v>2286904710</v>
      </c>
      <c r="AI133" s="21">
        <v>668370640895.41003</v>
      </c>
      <c r="AJ133" s="21">
        <v>-1924183585</v>
      </c>
      <c r="AK133" s="70">
        <v>77783202514.899994</v>
      </c>
      <c r="AL133" s="71">
        <v>77783202514.899994</v>
      </c>
      <c r="AM133" s="21">
        <v>3536489</v>
      </c>
      <c r="AN133" s="21">
        <v>0</v>
      </c>
      <c r="AO133" s="21">
        <v>0</v>
      </c>
      <c r="AP133" s="21">
        <v>0</v>
      </c>
      <c r="AQ133" s="21">
        <v>18002120888.900002</v>
      </c>
      <c r="AR133" s="21">
        <v>56704531387</v>
      </c>
      <c r="AS133" s="21">
        <v>3073013750</v>
      </c>
      <c r="AT133" s="71">
        <v>0</v>
      </c>
      <c r="AU133" s="21">
        <v>0</v>
      </c>
      <c r="AV133" s="21">
        <v>0</v>
      </c>
      <c r="AW133" s="21">
        <v>0</v>
      </c>
      <c r="AX133" s="21">
        <v>0</v>
      </c>
      <c r="AY133" s="70">
        <v>13878811722435</v>
      </c>
      <c r="AZ133" s="71">
        <v>13878811722435</v>
      </c>
      <c r="BA133" s="21">
        <v>13878811722435</v>
      </c>
      <c r="BB133" s="21">
        <v>0</v>
      </c>
      <c r="BC133" s="21">
        <v>0</v>
      </c>
    </row>
    <row r="134" spans="1:55" x14ac:dyDescent="0.25">
      <c r="A134" s="65" t="s">
        <v>343</v>
      </c>
      <c r="B134" s="66" t="s">
        <v>344</v>
      </c>
      <c r="C134" s="70">
        <v>27721903810018.152</v>
      </c>
      <c r="D134" s="71">
        <v>2068478046542.3401</v>
      </c>
      <c r="E134" s="21">
        <v>803300948208.06995</v>
      </c>
      <c r="F134" s="21">
        <v>-821888863722.41003</v>
      </c>
      <c r="G134" s="21">
        <v>72512501</v>
      </c>
      <c r="H134" s="21">
        <v>159867666546.01999</v>
      </c>
      <c r="I134" s="21">
        <v>0</v>
      </c>
      <c r="J134" s="21">
        <v>0</v>
      </c>
      <c r="K134" s="21">
        <v>1294690597012.6201</v>
      </c>
      <c r="L134" s="21">
        <v>13337952397</v>
      </c>
      <c r="M134" s="21">
        <v>0</v>
      </c>
      <c r="N134" s="21">
        <v>538167004206.03998</v>
      </c>
      <c r="O134" s="21">
        <v>1466746692</v>
      </c>
      <c r="P134" s="21">
        <v>76056464771</v>
      </c>
      <c r="Q134" s="21">
        <v>3407017931</v>
      </c>
      <c r="R134" s="71">
        <v>1232677572319.3</v>
      </c>
      <c r="S134" s="21">
        <v>0</v>
      </c>
      <c r="T134" s="21">
        <v>1232677572319.3</v>
      </c>
      <c r="U134" s="71">
        <v>23431167114549.164</v>
      </c>
      <c r="V134" s="21">
        <v>13629474312186</v>
      </c>
      <c r="W134" s="21">
        <v>3769846717825.3198</v>
      </c>
      <c r="X134" s="21">
        <v>6192400680793.5801</v>
      </c>
      <c r="Y134" s="21">
        <v>6886846914686.4004</v>
      </c>
      <c r="Z134" s="21">
        <v>511734627980.25</v>
      </c>
      <c r="AA134" s="21">
        <v>212152809445.73999</v>
      </c>
      <c r="AB134" s="21">
        <v>-7771288948368.1201</v>
      </c>
      <c r="AC134" s="71">
        <v>0</v>
      </c>
      <c r="AD134" s="21">
        <v>0</v>
      </c>
      <c r="AE134" s="71">
        <v>989581076607.3501</v>
      </c>
      <c r="AF134" s="21">
        <v>0</v>
      </c>
      <c r="AG134" s="21">
        <v>247478646718.70001</v>
      </c>
      <c r="AH134" s="21">
        <v>37342748652.089996</v>
      </c>
      <c r="AI134" s="21">
        <v>733812336736.65002</v>
      </c>
      <c r="AJ134" s="21">
        <v>-29052655500.09</v>
      </c>
      <c r="AK134" s="70">
        <v>318370229732.92999</v>
      </c>
      <c r="AL134" s="71">
        <v>318370229732.92999</v>
      </c>
      <c r="AM134" s="21">
        <v>95038282</v>
      </c>
      <c r="AN134" s="21">
        <v>0</v>
      </c>
      <c r="AO134" s="21">
        <v>0</v>
      </c>
      <c r="AP134" s="21">
        <v>0</v>
      </c>
      <c r="AQ134" s="21">
        <v>10382224725.059999</v>
      </c>
      <c r="AR134" s="21">
        <v>299215273510.87</v>
      </c>
      <c r="AS134" s="21">
        <v>8677693215</v>
      </c>
      <c r="AT134" s="71">
        <v>0</v>
      </c>
      <c r="AU134" s="21">
        <v>0</v>
      </c>
      <c r="AV134" s="21">
        <v>0</v>
      </c>
      <c r="AW134" s="21">
        <v>0</v>
      </c>
      <c r="AX134" s="21">
        <v>0</v>
      </c>
      <c r="AY134" s="70">
        <v>27403533580286</v>
      </c>
      <c r="AZ134" s="71">
        <v>27403533580286</v>
      </c>
      <c r="BA134" s="21">
        <v>27403533580286</v>
      </c>
      <c r="BB134" s="21">
        <v>0</v>
      </c>
      <c r="BC134" s="21">
        <v>0</v>
      </c>
    </row>
    <row r="135" spans="1:55" x14ac:dyDescent="0.25">
      <c r="A135" s="65" t="s">
        <v>345</v>
      </c>
      <c r="B135" s="66" t="s">
        <v>346</v>
      </c>
      <c r="C135" s="70">
        <v>3935252032329.5708</v>
      </c>
      <c r="D135" s="71">
        <v>146711978836.04001</v>
      </c>
      <c r="E135" s="21">
        <v>45499419291.139999</v>
      </c>
      <c r="F135" s="21">
        <v>-23073936137.560001</v>
      </c>
      <c r="G135" s="21">
        <v>255391666.66999999</v>
      </c>
      <c r="H135" s="21">
        <v>37201297872.18</v>
      </c>
      <c r="I135" s="21">
        <v>0</v>
      </c>
      <c r="J135" s="21">
        <v>0</v>
      </c>
      <c r="K135" s="21">
        <v>18000437822.200001</v>
      </c>
      <c r="L135" s="21">
        <v>3533535903</v>
      </c>
      <c r="M135" s="21">
        <v>3794256622</v>
      </c>
      <c r="N135" s="21">
        <v>28987148603</v>
      </c>
      <c r="O135" s="21">
        <v>18869214291</v>
      </c>
      <c r="P135" s="21">
        <v>7260396409</v>
      </c>
      <c r="Q135" s="21">
        <v>6384816493.4099998</v>
      </c>
      <c r="R135" s="71">
        <v>72805275986.100006</v>
      </c>
      <c r="S135" s="21">
        <v>0</v>
      </c>
      <c r="T135" s="21">
        <v>72805275986.100006</v>
      </c>
      <c r="U135" s="71">
        <v>3711362366366.7607</v>
      </c>
      <c r="V135" s="21">
        <v>306123884910.17999</v>
      </c>
      <c r="W135" s="21">
        <v>925871993429.88</v>
      </c>
      <c r="X135" s="21">
        <v>1878193227044.1899</v>
      </c>
      <c r="Y135" s="21">
        <v>3210187960598.6602</v>
      </c>
      <c r="Z135" s="21">
        <v>170253253712.44</v>
      </c>
      <c r="AA135" s="21">
        <v>16958135819.41</v>
      </c>
      <c r="AB135" s="21">
        <v>-2796226089148</v>
      </c>
      <c r="AC135" s="71">
        <v>0</v>
      </c>
      <c r="AD135" s="21">
        <v>0</v>
      </c>
      <c r="AE135" s="71">
        <v>4372411140.6700001</v>
      </c>
      <c r="AF135" s="21">
        <v>0</v>
      </c>
      <c r="AG135" s="21">
        <v>2931074822.1999998</v>
      </c>
      <c r="AH135" s="21">
        <v>1441336318.47</v>
      </c>
      <c r="AI135" s="21">
        <v>0</v>
      </c>
      <c r="AJ135" s="21">
        <v>0</v>
      </c>
      <c r="AK135" s="70">
        <v>143626077969.63</v>
      </c>
      <c r="AL135" s="71">
        <v>142836288232.85001</v>
      </c>
      <c r="AM135" s="21">
        <v>23196278756</v>
      </c>
      <c r="AN135" s="21">
        <v>0</v>
      </c>
      <c r="AO135" s="21">
        <v>0</v>
      </c>
      <c r="AP135" s="21">
        <v>0</v>
      </c>
      <c r="AQ135" s="21">
        <v>602060051</v>
      </c>
      <c r="AR135" s="21">
        <v>89490415341</v>
      </c>
      <c r="AS135" s="21">
        <v>29547534084.849998</v>
      </c>
      <c r="AT135" s="71">
        <v>789789736.77999997</v>
      </c>
      <c r="AU135" s="21">
        <v>0</v>
      </c>
      <c r="AV135" s="21">
        <v>789789736.77999997</v>
      </c>
      <c r="AW135" s="21">
        <v>0</v>
      </c>
      <c r="AX135" s="21">
        <v>0</v>
      </c>
      <c r="AY135" s="70">
        <v>3791625954359.7002</v>
      </c>
      <c r="AZ135" s="71">
        <v>3791625954359.7002</v>
      </c>
      <c r="BA135" s="21">
        <v>3791625954359.7002</v>
      </c>
      <c r="BB135" s="21">
        <v>0</v>
      </c>
      <c r="BC135" s="21">
        <v>0</v>
      </c>
    </row>
    <row r="136" spans="1:55" x14ac:dyDescent="0.25">
      <c r="A136" s="65" t="s">
        <v>347</v>
      </c>
      <c r="B136" s="66" t="s">
        <v>348</v>
      </c>
      <c r="C136" s="70">
        <v>6600577546004.9102</v>
      </c>
      <c r="D136" s="71">
        <v>532872915021.40002</v>
      </c>
      <c r="E136" s="21">
        <v>321398613605.67999</v>
      </c>
      <c r="F136" s="21">
        <v>-179799401892.09</v>
      </c>
      <c r="G136" s="21">
        <v>1005542602.8200001</v>
      </c>
      <c r="H136" s="21">
        <v>77217526263.25</v>
      </c>
      <c r="I136" s="21">
        <v>0</v>
      </c>
      <c r="J136" s="21">
        <v>0</v>
      </c>
      <c r="K136" s="21">
        <v>241776051923.14001</v>
      </c>
      <c r="L136" s="21">
        <v>572159609.48000002</v>
      </c>
      <c r="M136" s="21">
        <v>0</v>
      </c>
      <c r="N136" s="21">
        <v>43624232215.919998</v>
      </c>
      <c r="O136" s="21">
        <v>0</v>
      </c>
      <c r="P136" s="21">
        <v>25372963752</v>
      </c>
      <c r="Q136" s="21">
        <v>1705226941.2</v>
      </c>
      <c r="R136" s="71">
        <v>181790940221.07999</v>
      </c>
      <c r="S136" s="21">
        <v>0</v>
      </c>
      <c r="T136" s="21">
        <v>181790940221.07999</v>
      </c>
      <c r="U136" s="71">
        <v>5816691486041.168</v>
      </c>
      <c r="V136" s="21">
        <v>1270987553193</v>
      </c>
      <c r="W136" s="21">
        <v>1649807590507.25</v>
      </c>
      <c r="X136" s="21">
        <v>2535293178328.6299</v>
      </c>
      <c r="Y136" s="21">
        <v>2973897549243.6201</v>
      </c>
      <c r="Z136" s="21">
        <v>365105739339.31</v>
      </c>
      <c r="AA136" s="21">
        <v>60407504620</v>
      </c>
      <c r="AB136" s="21">
        <v>-3038807629190.6401</v>
      </c>
      <c r="AC136" s="71">
        <v>0</v>
      </c>
      <c r="AD136" s="21">
        <v>0</v>
      </c>
      <c r="AE136" s="71">
        <v>69222204721.26001</v>
      </c>
      <c r="AF136" s="21">
        <v>365641671.5</v>
      </c>
      <c r="AG136" s="21">
        <v>14058784000</v>
      </c>
      <c r="AH136" s="21">
        <v>60385293905.550003</v>
      </c>
      <c r="AI136" s="21">
        <v>30193563006.209999</v>
      </c>
      <c r="AJ136" s="21">
        <v>-35781077862</v>
      </c>
      <c r="AK136" s="70">
        <v>81118065550.139999</v>
      </c>
      <c r="AL136" s="71">
        <v>81118065550.139999</v>
      </c>
      <c r="AM136" s="21">
        <v>352040205</v>
      </c>
      <c r="AN136" s="21">
        <v>0</v>
      </c>
      <c r="AO136" s="21">
        <v>0</v>
      </c>
      <c r="AP136" s="21">
        <v>0</v>
      </c>
      <c r="AQ136" s="21">
        <v>543172390.13999999</v>
      </c>
      <c r="AR136" s="21">
        <v>62178100264</v>
      </c>
      <c r="AS136" s="21">
        <v>18044752691</v>
      </c>
      <c r="AT136" s="71">
        <v>0</v>
      </c>
      <c r="AU136" s="21">
        <v>0</v>
      </c>
      <c r="AV136" s="21">
        <v>0</v>
      </c>
      <c r="AW136" s="21">
        <v>0</v>
      </c>
      <c r="AX136" s="21">
        <v>0</v>
      </c>
      <c r="AY136" s="70">
        <v>6519459480454.7695</v>
      </c>
      <c r="AZ136" s="71">
        <v>6519459480454.7695</v>
      </c>
      <c r="BA136" s="21">
        <v>6519459480454.7695</v>
      </c>
      <c r="BB136" s="21">
        <v>0</v>
      </c>
      <c r="BC136" s="21">
        <v>0</v>
      </c>
    </row>
    <row r="137" spans="1:55" x14ac:dyDescent="0.25">
      <c r="A137" s="65" t="s">
        <v>349</v>
      </c>
      <c r="B137" s="66" t="s">
        <v>350</v>
      </c>
      <c r="C137" s="70">
        <v>4873837700178.1504</v>
      </c>
      <c r="D137" s="71">
        <v>639221492234.57007</v>
      </c>
      <c r="E137" s="21">
        <v>378206410319.34003</v>
      </c>
      <c r="F137" s="21">
        <v>-58487470110.720001</v>
      </c>
      <c r="G137" s="21">
        <v>1477031291.76</v>
      </c>
      <c r="H137" s="21">
        <v>58798705242.690002</v>
      </c>
      <c r="I137" s="21"/>
      <c r="J137" s="21"/>
      <c r="K137" s="21">
        <v>84506640332.5</v>
      </c>
      <c r="L137" s="21">
        <v>1789850250</v>
      </c>
      <c r="M137" s="21">
        <v>4785180999</v>
      </c>
      <c r="N137" s="21">
        <v>110266913540</v>
      </c>
      <c r="O137" s="21">
        <v>27395947433</v>
      </c>
      <c r="P137" s="21">
        <v>29971859887</v>
      </c>
      <c r="Q137" s="21">
        <v>510423050</v>
      </c>
      <c r="R137" s="71">
        <v>163759432430.48001</v>
      </c>
      <c r="S137" s="21">
        <v>7049459198</v>
      </c>
      <c r="T137" s="21">
        <v>156709973232.48001</v>
      </c>
      <c r="U137" s="71">
        <v>3924804466124.0303</v>
      </c>
      <c r="V137" s="21">
        <v>493824718866.5</v>
      </c>
      <c r="W137" s="21">
        <v>1088721689338.16</v>
      </c>
      <c r="X137" s="21">
        <v>1785223134098.46</v>
      </c>
      <c r="Y137" s="21">
        <v>2545083698908.4199</v>
      </c>
      <c r="Z137" s="21">
        <v>293135483628.09003</v>
      </c>
      <c r="AA137" s="21">
        <v>285673596973.35999</v>
      </c>
      <c r="AB137" s="21">
        <v>-2566857855688.96</v>
      </c>
      <c r="AC137" s="71"/>
      <c r="AD137" s="21"/>
      <c r="AE137" s="71">
        <v>146052309389.07001</v>
      </c>
      <c r="AF137" s="21"/>
      <c r="AG137" s="21">
        <v>13287663014</v>
      </c>
      <c r="AH137" s="21">
        <v>40333200494.690002</v>
      </c>
      <c r="AI137" s="21">
        <v>124162298016.07001</v>
      </c>
      <c r="AJ137" s="21">
        <v>-31730852135.689999</v>
      </c>
      <c r="AK137" s="70">
        <v>148247714041.66998</v>
      </c>
      <c r="AL137" s="71">
        <v>148247714041.66998</v>
      </c>
      <c r="AM137" s="21"/>
      <c r="AN137" s="21"/>
      <c r="AO137" s="21"/>
      <c r="AP137" s="21"/>
      <c r="AQ137" s="21">
        <v>3153919179.3299999</v>
      </c>
      <c r="AR137" s="21">
        <v>142936142943.34</v>
      </c>
      <c r="AS137" s="21">
        <v>2157651919</v>
      </c>
      <c r="AT137" s="71"/>
      <c r="AU137" s="21"/>
      <c r="AV137" s="21"/>
      <c r="AW137" s="21"/>
      <c r="AX137" s="21"/>
      <c r="AY137" s="70">
        <v>4725589986136.5</v>
      </c>
      <c r="AZ137" s="71">
        <v>4725589986136.5</v>
      </c>
      <c r="BA137" s="21">
        <v>4725589986136.5</v>
      </c>
      <c r="BB137" s="21"/>
      <c r="BC137" s="21"/>
    </row>
    <row r="138" spans="1:55" x14ac:dyDescent="0.25">
      <c r="A138" s="65" t="s">
        <v>351</v>
      </c>
      <c r="B138" s="66" t="s">
        <v>352</v>
      </c>
      <c r="C138" s="70">
        <v>4821255066076.6504</v>
      </c>
      <c r="D138" s="71">
        <v>348141196118.27002</v>
      </c>
      <c r="E138" s="21">
        <v>264468972440.89999</v>
      </c>
      <c r="F138" s="21">
        <v>-21439742326.900002</v>
      </c>
      <c r="G138" s="21">
        <v>453822101.37</v>
      </c>
      <c r="H138" s="21">
        <v>44491642946.080002</v>
      </c>
      <c r="I138" s="21">
        <v>0</v>
      </c>
      <c r="J138" s="21">
        <v>0</v>
      </c>
      <c r="K138" s="21">
        <v>27541096663.259998</v>
      </c>
      <c r="L138" s="21">
        <v>5760890587</v>
      </c>
      <c r="M138" s="21">
        <v>0</v>
      </c>
      <c r="N138" s="21">
        <v>11966283727.559999</v>
      </c>
      <c r="O138" s="21">
        <v>0</v>
      </c>
      <c r="P138" s="21">
        <v>14898229979</v>
      </c>
      <c r="Q138" s="21">
        <v>0</v>
      </c>
      <c r="R138" s="71">
        <v>122970043852.73</v>
      </c>
      <c r="S138" s="21">
        <v>0</v>
      </c>
      <c r="T138" s="21">
        <v>122970043852.73</v>
      </c>
      <c r="U138" s="71">
        <v>3928619929594.1699</v>
      </c>
      <c r="V138" s="21">
        <v>913245248469.55005</v>
      </c>
      <c r="W138" s="21">
        <v>1133254213793.1201</v>
      </c>
      <c r="X138" s="21">
        <v>1972306275177.0901</v>
      </c>
      <c r="Y138" s="21">
        <v>1549985889907.4099</v>
      </c>
      <c r="Z138" s="21">
        <v>327386193182.25</v>
      </c>
      <c r="AA138" s="21">
        <v>119536041613.75999</v>
      </c>
      <c r="AB138" s="21">
        <v>-2087093932549.01</v>
      </c>
      <c r="AC138" s="71">
        <v>14978884044</v>
      </c>
      <c r="AD138" s="21">
        <v>14978884044</v>
      </c>
      <c r="AE138" s="71">
        <v>406545012467.47998</v>
      </c>
      <c r="AF138" s="21">
        <v>516129500</v>
      </c>
      <c r="AG138" s="21">
        <v>5072506170</v>
      </c>
      <c r="AH138" s="21">
        <v>11345093604.48</v>
      </c>
      <c r="AI138" s="21">
        <v>398869010592.67999</v>
      </c>
      <c r="AJ138" s="21">
        <v>-9257727399.6800003</v>
      </c>
      <c r="AK138" s="70">
        <v>62278155078.560005</v>
      </c>
      <c r="AL138" s="71">
        <v>62278155078.560005</v>
      </c>
      <c r="AM138" s="21">
        <v>171633101</v>
      </c>
      <c r="AN138" s="21">
        <v>0</v>
      </c>
      <c r="AO138" s="21">
        <v>0</v>
      </c>
      <c r="AP138" s="21">
        <v>0</v>
      </c>
      <c r="AQ138" s="21">
        <v>1660584342.01</v>
      </c>
      <c r="AR138" s="21">
        <v>60445937635.550003</v>
      </c>
      <c r="AS138" s="21">
        <v>0</v>
      </c>
      <c r="AT138" s="71">
        <v>0</v>
      </c>
      <c r="AU138" s="21">
        <v>0</v>
      </c>
      <c r="AV138" s="21">
        <v>0</v>
      </c>
      <c r="AW138" s="21">
        <v>0</v>
      </c>
      <c r="AX138" s="21">
        <v>0</v>
      </c>
      <c r="AY138" s="70">
        <v>4758976910998.0996</v>
      </c>
      <c r="AZ138" s="71">
        <v>4758976910998.0996</v>
      </c>
      <c r="BA138" s="21">
        <v>4758976910998.0996</v>
      </c>
      <c r="BB138" s="21">
        <v>0</v>
      </c>
      <c r="BC138" s="21">
        <v>0</v>
      </c>
    </row>
    <row r="139" spans="1:55" x14ac:dyDescent="0.25">
      <c r="A139" s="65" t="s">
        <v>353</v>
      </c>
      <c r="B139" s="66" t="s">
        <v>354</v>
      </c>
      <c r="C139" s="70">
        <v>6080489132533.75</v>
      </c>
      <c r="D139" s="71">
        <v>411530687517.07001</v>
      </c>
      <c r="E139" s="21">
        <v>240019826933</v>
      </c>
      <c r="F139" s="21">
        <v>-163091067683.35001</v>
      </c>
      <c r="G139" s="21">
        <v>376107107.94999999</v>
      </c>
      <c r="H139" s="21">
        <v>45832285157.82</v>
      </c>
      <c r="I139" s="21">
        <v>0</v>
      </c>
      <c r="J139" s="21">
        <v>0</v>
      </c>
      <c r="K139" s="21">
        <v>212861136453</v>
      </c>
      <c r="L139" s="21">
        <v>3611454473.6500001</v>
      </c>
      <c r="M139" s="21">
        <v>0</v>
      </c>
      <c r="N139" s="21">
        <v>47676148637</v>
      </c>
      <c r="O139" s="21">
        <v>0</v>
      </c>
      <c r="P139" s="21">
        <v>24244796438</v>
      </c>
      <c r="Q139" s="21">
        <v>0</v>
      </c>
      <c r="R139" s="71">
        <v>394335002230.23004</v>
      </c>
      <c r="S139" s="21">
        <v>17073129939.030001</v>
      </c>
      <c r="T139" s="21">
        <v>377261872291.20001</v>
      </c>
      <c r="U139" s="71">
        <v>5202432690909.0996</v>
      </c>
      <c r="V139" s="21">
        <v>1194411068719</v>
      </c>
      <c r="W139" s="21">
        <v>1385560179378.0601</v>
      </c>
      <c r="X139" s="21">
        <v>2653721482858.54</v>
      </c>
      <c r="Y139" s="21">
        <v>3899632156855</v>
      </c>
      <c r="Z139" s="21">
        <v>50783163144.019997</v>
      </c>
      <c r="AA139" s="21">
        <v>22506534075</v>
      </c>
      <c r="AB139" s="21">
        <v>-4004181894120.52</v>
      </c>
      <c r="AC139" s="71">
        <v>0</v>
      </c>
      <c r="AD139" s="21">
        <v>0</v>
      </c>
      <c r="AE139" s="71">
        <v>72190751877.350006</v>
      </c>
      <c r="AF139" s="21">
        <v>1324595628.55</v>
      </c>
      <c r="AG139" s="21">
        <v>57876058458</v>
      </c>
      <c r="AH139" s="21">
        <v>70721382.5</v>
      </c>
      <c r="AI139" s="21">
        <v>12919376408.299999</v>
      </c>
      <c r="AJ139" s="21">
        <v>0</v>
      </c>
      <c r="AK139" s="70">
        <v>103809495917.87999</v>
      </c>
      <c r="AL139" s="71">
        <v>103809495917.87999</v>
      </c>
      <c r="AM139" s="21">
        <v>0</v>
      </c>
      <c r="AN139" s="21">
        <v>0</v>
      </c>
      <c r="AO139" s="21">
        <v>0</v>
      </c>
      <c r="AP139" s="21">
        <v>0</v>
      </c>
      <c r="AQ139" s="21">
        <v>1255995769.4300001</v>
      </c>
      <c r="AR139" s="21">
        <v>85046426148.449997</v>
      </c>
      <c r="AS139" s="21">
        <v>17507074000</v>
      </c>
      <c r="AT139" s="71">
        <v>0</v>
      </c>
      <c r="AU139" s="21">
        <v>0</v>
      </c>
      <c r="AV139" s="21">
        <v>0</v>
      </c>
      <c r="AW139" s="21">
        <v>0</v>
      </c>
      <c r="AX139" s="21">
        <v>0</v>
      </c>
      <c r="AY139" s="70">
        <v>5976679636615.8701</v>
      </c>
      <c r="AZ139" s="71">
        <v>5976679636615.8701</v>
      </c>
      <c r="BA139" s="21">
        <v>5976679636615.8701</v>
      </c>
      <c r="BB139" s="21">
        <v>0</v>
      </c>
      <c r="BC139" s="21">
        <v>0</v>
      </c>
    </row>
    <row r="140" spans="1:55" x14ac:dyDescent="0.25">
      <c r="A140" s="65" t="s">
        <v>355</v>
      </c>
      <c r="B140" s="66" t="s">
        <v>356</v>
      </c>
      <c r="C140" s="70">
        <v>6301830965643.4619</v>
      </c>
      <c r="D140" s="71">
        <v>1047892357092.4601</v>
      </c>
      <c r="E140" s="21">
        <v>626581853586</v>
      </c>
      <c r="F140" s="21">
        <v>-492550258456.08002</v>
      </c>
      <c r="G140" s="21">
        <v>519870077.81999999</v>
      </c>
      <c r="H140" s="21">
        <v>187443626625.56</v>
      </c>
      <c r="I140" s="21">
        <v>0</v>
      </c>
      <c r="J140" s="21">
        <v>0</v>
      </c>
      <c r="K140" s="21">
        <v>667017984683.80005</v>
      </c>
      <c r="L140" s="21">
        <v>2859046047</v>
      </c>
      <c r="M140" s="21">
        <v>0</v>
      </c>
      <c r="N140" s="21">
        <v>28400372345.470001</v>
      </c>
      <c r="O140" s="21">
        <v>0</v>
      </c>
      <c r="P140" s="21">
        <v>26194103938</v>
      </c>
      <c r="Q140" s="21">
        <v>1425758244.8900001</v>
      </c>
      <c r="R140" s="71">
        <v>166599121046.75998</v>
      </c>
      <c r="S140" s="21">
        <v>5053770776.3000002</v>
      </c>
      <c r="T140" s="21">
        <v>161545350270.45999</v>
      </c>
      <c r="U140" s="71">
        <v>4782049515375.5293</v>
      </c>
      <c r="V140" s="21">
        <v>1502938224923.2</v>
      </c>
      <c r="W140" s="21">
        <v>1133558562833.47</v>
      </c>
      <c r="X140" s="21">
        <v>1917896273155.3</v>
      </c>
      <c r="Y140" s="21">
        <v>3815883777223.98</v>
      </c>
      <c r="Z140" s="21">
        <v>87677836176.710007</v>
      </c>
      <c r="AA140" s="21">
        <v>108821065186.21001</v>
      </c>
      <c r="AB140" s="21">
        <v>-3784726224123.3398</v>
      </c>
      <c r="AC140" s="71">
        <v>0</v>
      </c>
      <c r="AD140" s="21">
        <v>0</v>
      </c>
      <c r="AE140" s="71">
        <v>305289972128.71002</v>
      </c>
      <c r="AF140" s="21">
        <v>112537361.11</v>
      </c>
      <c r="AG140" s="21">
        <v>55929730159</v>
      </c>
      <c r="AH140" s="21">
        <v>17715392802</v>
      </c>
      <c r="AI140" s="21">
        <v>244359117164.35001</v>
      </c>
      <c r="AJ140" s="21">
        <v>-12826805357.75</v>
      </c>
      <c r="AK140" s="70">
        <v>60696276752.959999</v>
      </c>
      <c r="AL140" s="71">
        <v>60696276752.959999</v>
      </c>
      <c r="AM140" s="21">
        <v>0</v>
      </c>
      <c r="AN140" s="21">
        <v>0</v>
      </c>
      <c r="AO140" s="21">
        <v>0</v>
      </c>
      <c r="AP140" s="21">
        <v>0</v>
      </c>
      <c r="AQ140" s="21">
        <v>9059771826.3500004</v>
      </c>
      <c r="AR140" s="21">
        <v>25063378080</v>
      </c>
      <c r="AS140" s="21">
        <v>26573126846.610001</v>
      </c>
      <c r="AT140" s="71">
        <v>0</v>
      </c>
      <c r="AU140" s="21">
        <v>0</v>
      </c>
      <c r="AV140" s="21">
        <v>0</v>
      </c>
      <c r="AW140" s="21">
        <v>0</v>
      </c>
      <c r="AX140" s="21">
        <v>0</v>
      </c>
      <c r="AY140" s="70">
        <v>6241134688890.5</v>
      </c>
      <c r="AZ140" s="71">
        <v>6241134688890.5</v>
      </c>
      <c r="BA140" s="21">
        <v>6241134688890.5</v>
      </c>
      <c r="BB140" s="21">
        <v>0</v>
      </c>
      <c r="BC140" s="21">
        <v>0</v>
      </c>
    </row>
    <row r="141" spans="1:55" x14ac:dyDescent="0.25">
      <c r="A141" s="65" t="s">
        <v>357</v>
      </c>
      <c r="B141" s="66" t="s">
        <v>358</v>
      </c>
      <c r="C141" s="70">
        <v>2800682920021.1509</v>
      </c>
      <c r="D141" s="71">
        <v>118980815484.18001</v>
      </c>
      <c r="E141" s="21">
        <v>65322987384.470001</v>
      </c>
      <c r="F141" s="21">
        <v>-12526965390.139999</v>
      </c>
      <c r="G141" s="21">
        <v>0</v>
      </c>
      <c r="H141" s="21">
        <v>29158251252.75</v>
      </c>
      <c r="I141" s="21">
        <v>0</v>
      </c>
      <c r="J141" s="21">
        <v>0</v>
      </c>
      <c r="K141" s="21">
        <v>16777164050</v>
      </c>
      <c r="L141" s="21">
        <v>928822378</v>
      </c>
      <c r="M141" s="21">
        <v>0</v>
      </c>
      <c r="N141" s="21">
        <v>9886190632</v>
      </c>
      <c r="O141" s="21">
        <v>4053605308</v>
      </c>
      <c r="P141" s="21">
        <v>5021631810</v>
      </c>
      <c r="Q141" s="21">
        <v>359128059.10000002</v>
      </c>
      <c r="R141" s="71">
        <v>100695095907.38</v>
      </c>
      <c r="S141" s="21">
        <v>0</v>
      </c>
      <c r="T141" s="21">
        <v>100695095907.38</v>
      </c>
      <c r="U141" s="71">
        <v>2509072121109.8501</v>
      </c>
      <c r="V141" s="21">
        <v>679451914910.32996</v>
      </c>
      <c r="W141" s="21">
        <v>807147540129.67004</v>
      </c>
      <c r="X141" s="21">
        <v>1394703186722.3999</v>
      </c>
      <c r="Y141" s="21">
        <v>2107869347256.6001</v>
      </c>
      <c r="Z141" s="21">
        <v>75601680830.699997</v>
      </c>
      <c r="AA141" s="21">
        <v>36991674900</v>
      </c>
      <c r="AB141" s="21">
        <v>-2592693223639.8501</v>
      </c>
      <c r="AC141" s="71">
        <v>0</v>
      </c>
      <c r="AD141" s="21">
        <v>0</v>
      </c>
      <c r="AE141" s="71">
        <v>71934887519.73999</v>
      </c>
      <c r="AF141" s="21">
        <v>0</v>
      </c>
      <c r="AG141" s="21">
        <v>10073344000</v>
      </c>
      <c r="AH141" s="21">
        <v>10529832858</v>
      </c>
      <c r="AI141" s="21">
        <v>52917163602.949997</v>
      </c>
      <c r="AJ141" s="21">
        <v>-1585452941.21</v>
      </c>
      <c r="AK141" s="70">
        <v>78561438465.25</v>
      </c>
      <c r="AL141" s="71">
        <v>78561438465.25</v>
      </c>
      <c r="AM141" s="21">
        <v>56194726</v>
      </c>
      <c r="AN141" s="21">
        <v>0</v>
      </c>
      <c r="AO141" s="21">
        <v>0</v>
      </c>
      <c r="AP141" s="21">
        <v>0</v>
      </c>
      <c r="AQ141" s="21">
        <v>4905511357.25</v>
      </c>
      <c r="AR141" s="21">
        <v>15872722528</v>
      </c>
      <c r="AS141" s="21">
        <v>57727009854</v>
      </c>
      <c r="AT141" s="71">
        <v>0</v>
      </c>
      <c r="AU141" s="21">
        <v>0</v>
      </c>
      <c r="AV141" s="21">
        <v>0</v>
      </c>
      <c r="AW141" s="21">
        <v>0</v>
      </c>
      <c r="AX141" s="21">
        <v>0</v>
      </c>
      <c r="AY141" s="70">
        <v>2722121481543.6602</v>
      </c>
      <c r="AZ141" s="71">
        <v>2722121481543.6602</v>
      </c>
      <c r="BA141" s="21">
        <v>2722121481555.8799</v>
      </c>
      <c r="BB141" s="21">
        <v>32302241866.470001</v>
      </c>
      <c r="BC141" s="21">
        <v>-32302241878.689999</v>
      </c>
    </row>
    <row r="142" spans="1:55" x14ac:dyDescent="0.25">
      <c r="A142" s="65" t="s">
        <v>359</v>
      </c>
      <c r="B142" s="66" t="s">
        <v>360</v>
      </c>
      <c r="C142" s="70">
        <v>5539880556947.9805</v>
      </c>
      <c r="D142" s="71">
        <v>229398338094.53998</v>
      </c>
      <c r="E142" s="21">
        <v>70323303469.369995</v>
      </c>
      <c r="F142" s="21">
        <v>-86049601814.570007</v>
      </c>
      <c r="G142" s="21">
        <v>139572758.33000001</v>
      </c>
      <c r="H142" s="21">
        <v>43371102965.190002</v>
      </c>
      <c r="I142" s="21">
        <v>0</v>
      </c>
      <c r="J142" s="21">
        <v>0</v>
      </c>
      <c r="K142" s="21">
        <v>127462348186.78</v>
      </c>
      <c r="L142" s="21">
        <v>695257400</v>
      </c>
      <c r="M142" s="21">
        <v>0</v>
      </c>
      <c r="N142" s="21">
        <v>0</v>
      </c>
      <c r="O142" s="21">
        <v>0</v>
      </c>
      <c r="P142" s="21">
        <v>8843289423</v>
      </c>
      <c r="Q142" s="21">
        <v>64613065706.440002</v>
      </c>
      <c r="R142" s="71">
        <v>75906578777.429993</v>
      </c>
      <c r="S142" s="21">
        <v>1344960000</v>
      </c>
      <c r="T142" s="21">
        <v>74561618777.429993</v>
      </c>
      <c r="U142" s="71">
        <v>4941121679467.0498</v>
      </c>
      <c r="V142" s="21">
        <v>810646405332.07996</v>
      </c>
      <c r="W142" s="21">
        <v>1103138977237.23</v>
      </c>
      <c r="X142" s="21">
        <v>1762481098724.1599</v>
      </c>
      <c r="Y142" s="21">
        <v>3155861774104.3901</v>
      </c>
      <c r="Z142" s="21">
        <v>159394685519.39999</v>
      </c>
      <c r="AA142" s="21">
        <v>6295998779</v>
      </c>
      <c r="AB142" s="21">
        <v>-2056697260229.21</v>
      </c>
      <c r="AC142" s="71">
        <v>154197245623</v>
      </c>
      <c r="AD142" s="21">
        <v>154197245623</v>
      </c>
      <c r="AE142" s="71">
        <v>139256714985.96002</v>
      </c>
      <c r="AF142" s="21">
        <v>0</v>
      </c>
      <c r="AG142" s="21">
        <v>0</v>
      </c>
      <c r="AH142" s="21">
        <v>18533716800</v>
      </c>
      <c r="AI142" s="21">
        <v>136738407648.46001</v>
      </c>
      <c r="AJ142" s="21">
        <v>-16015409462.5</v>
      </c>
      <c r="AK142" s="70">
        <v>97650969020.330002</v>
      </c>
      <c r="AL142" s="71">
        <v>97650969020.330002</v>
      </c>
      <c r="AM142" s="21">
        <v>85084279607</v>
      </c>
      <c r="AN142" s="21">
        <v>0</v>
      </c>
      <c r="AO142" s="21">
        <v>0</v>
      </c>
      <c r="AP142" s="21">
        <v>0</v>
      </c>
      <c r="AQ142" s="21">
        <v>782747583.33000004</v>
      </c>
      <c r="AR142" s="21">
        <v>10798469393</v>
      </c>
      <c r="AS142" s="21">
        <v>985472437</v>
      </c>
      <c r="AT142" s="71">
        <v>0</v>
      </c>
      <c r="AU142" s="21">
        <v>0</v>
      </c>
      <c r="AV142" s="21">
        <v>0</v>
      </c>
      <c r="AW142" s="21">
        <v>0</v>
      </c>
      <c r="AX142" s="21">
        <v>0</v>
      </c>
      <c r="AY142" s="70">
        <v>5442229587927.6504</v>
      </c>
      <c r="AZ142" s="71">
        <v>5442229587927.6504</v>
      </c>
      <c r="BA142" s="21">
        <v>5367727038835.2803</v>
      </c>
      <c r="BB142" s="21">
        <v>74502549092.369995</v>
      </c>
      <c r="BC142" s="21">
        <v>0</v>
      </c>
    </row>
    <row r="143" spans="1:55" x14ac:dyDescent="0.25">
      <c r="A143" s="65" t="s">
        <v>361</v>
      </c>
      <c r="B143" s="66" t="s">
        <v>362</v>
      </c>
      <c r="C143" s="70">
        <v>2920616705392</v>
      </c>
      <c r="D143" s="71">
        <v>248772616138</v>
      </c>
      <c r="E143" s="21">
        <v>51828569196</v>
      </c>
      <c r="F143" s="21">
        <v>-78125171004</v>
      </c>
      <c r="G143" s="21">
        <v>498821667</v>
      </c>
      <c r="H143" s="21">
        <v>51799278597</v>
      </c>
      <c r="I143" s="21">
        <v>0</v>
      </c>
      <c r="J143" s="21">
        <v>0</v>
      </c>
      <c r="K143" s="21">
        <v>111172840314</v>
      </c>
      <c r="L143" s="21">
        <v>11410020800</v>
      </c>
      <c r="M143" s="21">
        <v>0</v>
      </c>
      <c r="N143" s="21">
        <v>0</v>
      </c>
      <c r="O143" s="21">
        <v>14075011941</v>
      </c>
      <c r="P143" s="21">
        <v>0</v>
      </c>
      <c r="Q143" s="21">
        <v>86113244627</v>
      </c>
      <c r="R143" s="71">
        <v>57554289060</v>
      </c>
      <c r="S143" s="21">
        <v>0</v>
      </c>
      <c r="T143" s="21">
        <v>57554289060</v>
      </c>
      <c r="U143" s="71">
        <v>2602623161859</v>
      </c>
      <c r="V143" s="21">
        <v>294763215238</v>
      </c>
      <c r="W143" s="21">
        <v>1082932791460</v>
      </c>
      <c r="X143" s="21">
        <v>1329615168282</v>
      </c>
      <c r="Y143" s="21">
        <v>1473321515115</v>
      </c>
      <c r="Z143" s="21">
        <v>203635603801</v>
      </c>
      <c r="AA143" s="21">
        <v>14463980084</v>
      </c>
      <c r="AB143" s="21">
        <v>-1796109112121</v>
      </c>
      <c r="AC143" s="71">
        <v>0</v>
      </c>
      <c r="AD143" s="21">
        <v>0</v>
      </c>
      <c r="AE143" s="71">
        <v>11666638335</v>
      </c>
      <c r="AF143" s="21">
        <v>4243097285</v>
      </c>
      <c r="AG143" s="21">
        <v>4507174733</v>
      </c>
      <c r="AH143" s="21">
        <v>0</v>
      </c>
      <c r="AI143" s="21">
        <v>2916366317</v>
      </c>
      <c r="AJ143" s="21">
        <v>0</v>
      </c>
      <c r="AK143" s="70">
        <v>104031813427</v>
      </c>
      <c r="AL143" s="71">
        <v>104031813427</v>
      </c>
      <c r="AM143" s="21">
        <v>59526857</v>
      </c>
      <c r="AN143" s="21">
        <v>0</v>
      </c>
      <c r="AO143" s="21">
        <v>0</v>
      </c>
      <c r="AP143" s="21">
        <v>0</v>
      </c>
      <c r="AQ143" s="21">
        <v>3745980565</v>
      </c>
      <c r="AR143" s="21">
        <v>99000975355</v>
      </c>
      <c r="AS143" s="21">
        <v>1225330650</v>
      </c>
      <c r="AT143" s="71">
        <v>0</v>
      </c>
      <c r="AU143" s="21">
        <v>0</v>
      </c>
      <c r="AV143" s="21">
        <v>0</v>
      </c>
      <c r="AW143" s="21">
        <v>0</v>
      </c>
      <c r="AX143" s="21">
        <v>0</v>
      </c>
      <c r="AY143" s="70">
        <v>2816584891965</v>
      </c>
      <c r="AZ143" s="71">
        <v>2816584891965</v>
      </c>
      <c r="BA143" s="21">
        <v>2816584891965</v>
      </c>
      <c r="BB143" s="21">
        <v>0</v>
      </c>
      <c r="BC143" s="21">
        <v>0</v>
      </c>
    </row>
    <row r="144" spans="1:55" x14ac:dyDescent="0.25">
      <c r="A144" s="65" t="s">
        <v>363</v>
      </c>
      <c r="B144" s="66" t="s">
        <v>364</v>
      </c>
      <c r="C144" s="70">
        <v>4744571126138.6006</v>
      </c>
      <c r="D144" s="71">
        <v>351099100836.96997</v>
      </c>
      <c r="E144" s="21">
        <v>107668595386</v>
      </c>
      <c r="F144" s="21">
        <v>-187078288355.06</v>
      </c>
      <c r="G144" s="21">
        <v>111579845</v>
      </c>
      <c r="H144" s="21">
        <v>51246863459.620003</v>
      </c>
      <c r="I144" s="21">
        <v>0</v>
      </c>
      <c r="J144" s="21">
        <v>0</v>
      </c>
      <c r="K144" s="21">
        <v>274938008502</v>
      </c>
      <c r="L144" s="21">
        <v>314241608.67000002</v>
      </c>
      <c r="M144" s="21">
        <v>0</v>
      </c>
      <c r="N144" s="21">
        <v>32131394977</v>
      </c>
      <c r="O144" s="21">
        <v>41334058419</v>
      </c>
      <c r="P144" s="21">
        <v>10268334789</v>
      </c>
      <c r="Q144" s="21">
        <v>20164312205.740002</v>
      </c>
      <c r="R144" s="71">
        <v>258125043225</v>
      </c>
      <c r="S144" s="21">
        <v>-14457497997.620001</v>
      </c>
      <c r="T144" s="21">
        <v>272582541222.62</v>
      </c>
      <c r="U144" s="71">
        <v>3712376196741.9497</v>
      </c>
      <c r="V144" s="21">
        <v>1151598925462</v>
      </c>
      <c r="W144" s="21">
        <v>928941931276.98999</v>
      </c>
      <c r="X144" s="21">
        <v>1721160512999</v>
      </c>
      <c r="Y144" s="21">
        <v>2267738288043.0298</v>
      </c>
      <c r="Z144" s="21">
        <v>8673440201</v>
      </c>
      <c r="AA144" s="21">
        <v>16789839244</v>
      </c>
      <c r="AB144" s="21">
        <v>-2382526740484.0698</v>
      </c>
      <c r="AC144" s="71">
        <v>0</v>
      </c>
      <c r="AD144" s="21">
        <v>0</v>
      </c>
      <c r="AE144" s="71">
        <v>422970785334.67999</v>
      </c>
      <c r="AF144" s="21">
        <v>15534758044.08</v>
      </c>
      <c r="AG144" s="21">
        <v>40896165800</v>
      </c>
      <c r="AH144" s="21">
        <v>1045925011.67</v>
      </c>
      <c r="AI144" s="21">
        <v>365493936478.92999</v>
      </c>
      <c r="AJ144" s="21">
        <v>0</v>
      </c>
      <c r="AK144" s="70">
        <v>63395644336.149994</v>
      </c>
      <c r="AL144" s="71">
        <v>63395644336.149994</v>
      </c>
      <c r="AM144" s="21">
        <v>0</v>
      </c>
      <c r="AN144" s="21">
        <v>0</v>
      </c>
      <c r="AO144" s="21">
        <v>0</v>
      </c>
      <c r="AP144" s="21">
        <v>0</v>
      </c>
      <c r="AQ144" s="21">
        <v>3108845231.3800001</v>
      </c>
      <c r="AR144" s="21">
        <v>38650466780.769997</v>
      </c>
      <c r="AS144" s="21">
        <v>21636332324</v>
      </c>
      <c r="AT144" s="71">
        <v>0</v>
      </c>
      <c r="AU144" s="21">
        <v>0</v>
      </c>
      <c r="AV144" s="21">
        <v>0</v>
      </c>
      <c r="AW144" s="21">
        <v>0</v>
      </c>
      <c r="AX144" s="21">
        <v>0</v>
      </c>
      <c r="AY144" s="70">
        <v>4681175481802.4502</v>
      </c>
      <c r="AZ144" s="71">
        <v>4681175481802.4502</v>
      </c>
      <c r="BA144" s="21">
        <v>4699180837013.2002</v>
      </c>
      <c r="BB144" s="21">
        <v>0</v>
      </c>
      <c r="BC144" s="21">
        <v>-18005355210.75</v>
      </c>
    </row>
    <row r="145" spans="1:55" x14ac:dyDescent="0.25">
      <c r="A145" s="65" t="s">
        <v>365</v>
      </c>
      <c r="B145" s="66" t="s">
        <v>366</v>
      </c>
      <c r="C145" s="70">
        <v>5271461249614.9287</v>
      </c>
      <c r="D145" s="71">
        <v>339528368188.64001</v>
      </c>
      <c r="E145" s="21">
        <v>178320817616.54001</v>
      </c>
      <c r="F145" s="21">
        <v>-182352237026.54999</v>
      </c>
      <c r="G145" s="21">
        <v>0</v>
      </c>
      <c r="H145" s="21">
        <v>71472848511.240005</v>
      </c>
      <c r="I145" s="21">
        <v>0</v>
      </c>
      <c r="J145" s="21">
        <v>0</v>
      </c>
      <c r="K145" s="21">
        <v>218595078835.39999</v>
      </c>
      <c r="L145" s="21">
        <v>0</v>
      </c>
      <c r="M145" s="21">
        <v>0</v>
      </c>
      <c r="N145" s="21">
        <v>27226295478</v>
      </c>
      <c r="O145" s="21">
        <v>0</v>
      </c>
      <c r="P145" s="21">
        <v>25030502257</v>
      </c>
      <c r="Q145" s="21">
        <v>1235062517.01</v>
      </c>
      <c r="R145" s="71">
        <v>264807644340.39001</v>
      </c>
      <c r="S145" s="21">
        <v>0</v>
      </c>
      <c r="T145" s="21">
        <v>264807644340.39001</v>
      </c>
      <c r="U145" s="71">
        <v>3810295155688.2603</v>
      </c>
      <c r="V145" s="21">
        <v>764815156818.43994</v>
      </c>
      <c r="W145" s="21">
        <v>1394421882554.6201</v>
      </c>
      <c r="X145" s="21">
        <v>1965312826146.6201</v>
      </c>
      <c r="Y145" s="21">
        <v>2490912074197.4502</v>
      </c>
      <c r="Z145" s="21">
        <v>259929883860.60001</v>
      </c>
      <c r="AA145" s="21">
        <v>210216909000.34</v>
      </c>
      <c r="AB145" s="21">
        <v>-3275313576889.8101</v>
      </c>
      <c r="AC145" s="71">
        <v>311899526</v>
      </c>
      <c r="AD145" s="21">
        <v>311899526</v>
      </c>
      <c r="AE145" s="71">
        <v>856518181871.64001</v>
      </c>
      <c r="AF145" s="21">
        <v>463864000</v>
      </c>
      <c r="AG145" s="21">
        <v>24199789107</v>
      </c>
      <c r="AH145" s="21">
        <v>14577618880.389999</v>
      </c>
      <c r="AI145" s="21">
        <v>819207416808.25</v>
      </c>
      <c r="AJ145" s="21">
        <v>-1930506924</v>
      </c>
      <c r="AK145" s="70">
        <v>22485654691.919998</v>
      </c>
      <c r="AL145" s="71">
        <v>22485654691.919998</v>
      </c>
      <c r="AM145" s="21">
        <v>324655695</v>
      </c>
      <c r="AN145" s="21">
        <v>0</v>
      </c>
      <c r="AO145" s="21">
        <v>0</v>
      </c>
      <c r="AP145" s="21">
        <v>0</v>
      </c>
      <c r="AQ145" s="21">
        <v>2871853008.9200001</v>
      </c>
      <c r="AR145" s="21">
        <v>2298127210</v>
      </c>
      <c r="AS145" s="21">
        <v>16991018778</v>
      </c>
      <c r="AT145" s="71">
        <v>0</v>
      </c>
      <c r="AU145" s="21">
        <v>0</v>
      </c>
      <c r="AV145" s="21">
        <v>0</v>
      </c>
      <c r="AW145" s="21">
        <v>0</v>
      </c>
      <c r="AX145" s="21">
        <v>0</v>
      </c>
      <c r="AY145" s="70">
        <v>5248975594923.0098</v>
      </c>
      <c r="AZ145" s="71">
        <v>5248975594923.0098</v>
      </c>
      <c r="BA145" s="21">
        <v>5248975594923.0098</v>
      </c>
      <c r="BB145" s="21">
        <v>0</v>
      </c>
      <c r="BC145" s="21">
        <v>0</v>
      </c>
    </row>
    <row r="146" spans="1:55" x14ac:dyDescent="0.25">
      <c r="A146" s="65" t="s">
        <v>367</v>
      </c>
      <c r="B146" s="66" t="s">
        <v>368</v>
      </c>
      <c r="C146" s="70">
        <v>3527810909720.7485</v>
      </c>
      <c r="D146" s="71">
        <v>325915892336.95996</v>
      </c>
      <c r="E146" s="21">
        <v>232029252155.89999</v>
      </c>
      <c r="F146" s="21">
        <v>-35964394510.669998</v>
      </c>
      <c r="G146" s="21">
        <v>259198630.13999999</v>
      </c>
      <c r="H146" s="21">
        <v>31784298112.59</v>
      </c>
      <c r="I146" s="21">
        <v>0</v>
      </c>
      <c r="J146" s="21">
        <v>0</v>
      </c>
      <c r="K146" s="21">
        <v>77885557703</v>
      </c>
      <c r="L146" s="21">
        <v>185319851</v>
      </c>
      <c r="M146" s="21">
        <v>0</v>
      </c>
      <c r="N146" s="21">
        <v>8413345522</v>
      </c>
      <c r="O146" s="21">
        <v>0</v>
      </c>
      <c r="P146" s="21">
        <v>11200898173</v>
      </c>
      <c r="Q146" s="21">
        <v>122416700</v>
      </c>
      <c r="R146" s="71">
        <v>138049272383.72998</v>
      </c>
      <c r="S146" s="21">
        <v>1013282596</v>
      </c>
      <c r="T146" s="21">
        <v>137035989787.73</v>
      </c>
      <c r="U146" s="71">
        <v>3026864587799.0088</v>
      </c>
      <c r="V146" s="21">
        <v>433690528646.72998</v>
      </c>
      <c r="W146" s="21">
        <v>1359768122700.8899</v>
      </c>
      <c r="X146" s="21">
        <v>1372194664552.3</v>
      </c>
      <c r="Y146" s="21">
        <v>2850481458311.1099</v>
      </c>
      <c r="Z146" s="21">
        <v>196060575980.47</v>
      </c>
      <c r="AA146" s="21">
        <v>83336411117</v>
      </c>
      <c r="AB146" s="21">
        <v>-3268667173509.4902</v>
      </c>
      <c r="AC146" s="71">
        <v>0</v>
      </c>
      <c r="AD146" s="21">
        <v>0</v>
      </c>
      <c r="AE146" s="71">
        <v>36981157201.050003</v>
      </c>
      <c r="AF146" s="21">
        <v>254472912</v>
      </c>
      <c r="AG146" s="21">
        <v>69173543</v>
      </c>
      <c r="AH146" s="21">
        <v>44753675421.889999</v>
      </c>
      <c r="AI146" s="21">
        <v>33378205820.490002</v>
      </c>
      <c r="AJ146" s="21">
        <v>-41474370496.330002</v>
      </c>
      <c r="AK146" s="70">
        <v>45767985652.150002</v>
      </c>
      <c r="AL146" s="71">
        <v>45767985652.150002</v>
      </c>
      <c r="AM146" s="21">
        <v>9987632008</v>
      </c>
      <c r="AN146" s="21">
        <v>0</v>
      </c>
      <c r="AO146" s="21">
        <v>0</v>
      </c>
      <c r="AP146" s="21">
        <v>0</v>
      </c>
      <c r="AQ146" s="21">
        <v>1202786157.1500001</v>
      </c>
      <c r="AR146" s="21">
        <v>34329288637</v>
      </c>
      <c r="AS146" s="21">
        <v>248278850</v>
      </c>
      <c r="AT146" s="71">
        <v>0</v>
      </c>
      <c r="AU146" s="21">
        <v>0</v>
      </c>
      <c r="AV146" s="21">
        <v>0</v>
      </c>
      <c r="AW146" s="21">
        <v>0</v>
      </c>
      <c r="AX146" s="21">
        <v>0</v>
      </c>
      <c r="AY146" s="70">
        <v>3482042924068.6001</v>
      </c>
      <c r="AZ146" s="71">
        <v>3482042924068.6001</v>
      </c>
      <c r="BA146" s="21">
        <v>3482042924068.6001</v>
      </c>
      <c r="BB146" s="21">
        <v>0</v>
      </c>
      <c r="BC146" s="21">
        <v>0</v>
      </c>
    </row>
    <row r="147" spans="1:55" x14ac:dyDescent="0.25">
      <c r="A147" s="65" t="s">
        <v>369</v>
      </c>
      <c r="B147" s="66" t="s">
        <v>370</v>
      </c>
      <c r="C147" s="70">
        <v>4709417259624.6914</v>
      </c>
      <c r="D147" s="71">
        <v>247379139092.28</v>
      </c>
      <c r="E147" s="21">
        <v>198566495133.45999</v>
      </c>
      <c r="F147" s="21">
        <v>-1853757646.9400001</v>
      </c>
      <c r="G147" s="21">
        <v>169471802.28999999</v>
      </c>
      <c r="H147" s="21">
        <v>30957880516</v>
      </c>
      <c r="I147" s="21">
        <v>0</v>
      </c>
      <c r="J147" s="21">
        <v>0</v>
      </c>
      <c r="K147" s="21">
        <v>3222734969.4699998</v>
      </c>
      <c r="L147" s="21">
        <v>411590961</v>
      </c>
      <c r="M147" s="21">
        <v>560746007</v>
      </c>
      <c r="N147" s="21">
        <v>8714394806</v>
      </c>
      <c r="O147" s="21">
        <v>0</v>
      </c>
      <c r="P147" s="21">
        <v>6551289544</v>
      </c>
      <c r="Q147" s="21">
        <v>78293000</v>
      </c>
      <c r="R147" s="71">
        <v>168669725263.12</v>
      </c>
      <c r="S147" s="21">
        <v>1566675692.5</v>
      </c>
      <c r="T147" s="21">
        <v>167103049570.62</v>
      </c>
      <c r="U147" s="71">
        <v>4132237318577.9209</v>
      </c>
      <c r="V147" s="21">
        <v>522955401516.71997</v>
      </c>
      <c r="W147" s="21">
        <v>1508051830898.3701</v>
      </c>
      <c r="X147" s="21">
        <v>1548502889684.8999</v>
      </c>
      <c r="Y147" s="21">
        <v>2716050159538.1602</v>
      </c>
      <c r="Z147" s="21">
        <v>217677645550.98001</v>
      </c>
      <c r="AA147" s="21">
        <v>189782473874.67001</v>
      </c>
      <c r="AB147" s="21">
        <v>-2570783082485.8799</v>
      </c>
      <c r="AC147" s="71">
        <v>0</v>
      </c>
      <c r="AD147" s="21">
        <v>0</v>
      </c>
      <c r="AE147" s="71">
        <v>161131076691.37</v>
      </c>
      <c r="AF147" s="21">
        <v>286244638.75</v>
      </c>
      <c r="AG147" s="21">
        <v>0</v>
      </c>
      <c r="AH147" s="21">
        <v>120596644569.5</v>
      </c>
      <c r="AI147" s="21">
        <v>158938441166</v>
      </c>
      <c r="AJ147" s="21">
        <v>-118690253682.88</v>
      </c>
      <c r="AK147" s="70">
        <v>18524490188.330002</v>
      </c>
      <c r="AL147" s="71">
        <v>18524490188.330002</v>
      </c>
      <c r="AM147" s="21">
        <v>632526454</v>
      </c>
      <c r="AN147" s="21">
        <v>0</v>
      </c>
      <c r="AO147" s="21">
        <v>0</v>
      </c>
      <c r="AP147" s="21">
        <v>0</v>
      </c>
      <c r="AQ147" s="21">
        <v>832165246.33000004</v>
      </c>
      <c r="AR147" s="21">
        <v>13478887044</v>
      </c>
      <c r="AS147" s="21">
        <v>3580911444</v>
      </c>
      <c r="AT147" s="71">
        <v>0</v>
      </c>
      <c r="AU147" s="21">
        <v>0</v>
      </c>
      <c r="AV147" s="21">
        <v>0</v>
      </c>
      <c r="AW147" s="21">
        <v>0</v>
      </c>
      <c r="AX147" s="21">
        <v>0</v>
      </c>
      <c r="AY147" s="70">
        <v>4690892769436.3604</v>
      </c>
      <c r="AZ147" s="71">
        <v>4690892769436.3604</v>
      </c>
      <c r="BA147" s="21">
        <v>4690892769436.3604</v>
      </c>
      <c r="BB147" s="21">
        <v>0</v>
      </c>
      <c r="BC147" s="21">
        <v>0</v>
      </c>
    </row>
    <row r="148" spans="1:55" x14ac:dyDescent="0.25">
      <c r="A148" s="65" t="s">
        <v>371</v>
      </c>
      <c r="B148" s="66" t="s">
        <v>372</v>
      </c>
      <c r="C148" s="70">
        <v>43728314285726.422</v>
      </c>
      <c r="D148" s="71">
        <v>1218817120993.22</v>
      </c>
      <c r="E148" s="21">
        <v>599481935980.90002</v>
      </c>
      <c r="F148" s="21">
        <v>-951927555950.94995</v>
      </c>
      <c r="G148" s="21">
        <v>6562142173.3299999</v>
      </c>
      <c r="H148" s="21">
        <v>123767172007.25999</v>
      </c>
      <c r="I148" s="21">
        <v>0</v>
      </c>
      <c r="J148" s="21">
        <v>0</v>
      </c>
      <c r="K148" s="21">
        <v>1269815661415.6299</v>
      </c>
      <c r="L148" s="21">
        <v>11637357054</v>
      </c>
      <c r="M148" s="21">
        <v>2331423052</v>
      </c>
      <c r="N148" s="21">
        <v>91258904241.050003</v>
      </c>
      <c r="O148" s="21">
        <v>0</v>
      </c>
      <c r="P148" s="21">
        <v>65890081020</v>
      </c>
      <c r="Q148" s="21">
        <v>0</v>
      </c>
      <c r="R148" s="71">
        <v>2258743284261</v>
      </c>
      <c r="S148" s="21">
        <v>4650000</v>
      </c>
      <c r="T148" s="21">
        <v>2258738634261</v>
      </c>
      <c r="U148" s="71">
        <v>40205893828145.141</v>
      </c>
      <c r="V148" s="21">
        <v>33526083221082</v>
      </c>
      <c r="W148" s="21">
        <v>3309442770642.6099</v>
      </c>
      <c r="X148" s="21">
        <v>4058426579996.2002</v>
      </c>
      <c r="Y148" s="21">
        <v>3887477968488.9199</v>
      </c>
      <c r="Z148" s="21">
        <v>253566419877.54999</v>
      </c>
      <c r="AA148" s="21">
        <v>195918680267.57001</v>
      </c>
      <c r="AB148" s="21">
        <v>-5025021812209.71</v>
      </c>
      <c r="AC148" s="71">
        <v>0</v>
      </c>
      <c r="AD148" s="21">
        <v>0</v>
      </c>
      <c r="AE148" s="71">
        <v>44860052327.059998</v>
      </c>
      <c r="AF148" s="21">
        <v>520114428</v>
      </c>
      <c r="AG148" s="21">
        <v>0</v>
      </c>
      <c r="AH148" s="21">
        <v>28472385060</v>
      </c>
      <c r="AI148" s="21">
        <v>43196651059.059998</v>
      </c>
      <c r="AJ148" s="21">
        <v>-27329098220</v>
      </c>
      <c r="AK148" s="70">
        <v>169540346440.70001</v>
      </c>
      <c r="AL148" s="71">
        <v>169540346440.70001</v>
      </c>
      <c r="AM148" s="21">
        <v>0</v>
      </c>
      <c r="AN148" s="21">
        <v>0</v>
      </c>
      <c r="AO148" s="21">
        <v>0</v>
      </c>
      <c r="AP148" s="21">
        <v>0</v>
      </c>
      <c r="AQ148" s="21">
        <v>47766574032.099998</v>
      </c>
      <c r="AR148" s="21">
        <v>117600839634.60001</v>
      </c>
      <c r="AS148" s="21">
        <v>4172932774</v>
      </c>
      <c r="AT148" s="71">
        <v>0</v>
      </c>
      <c r="AU148" s="21">
        <v>0</v>
      </c>
      <c r="AV148" s="21">
        <v>0</v>
      </c>
      <c r="AW148" s="21">
        <v>0</v>
      </c>
      <c r="AX148" s="21">
        <v>0</v>
      </c>
      <c r="AY148" s="70">
        <v>43558773939285.703</v>
      </c>
      <c r="AZ148" s="71">
        <v>43558773939285.703</v>
      </c>
      <c r="BA148" s="21">
        <v>43558773939285.703</v>
      </c>
      <c r="BB148" s="21">
        <v>0</v>
      </c>
      <c r="BC148" s="21">
        <v>0</v>
      </c>
    </row>
    <row r="149" spans="1:55" x14ac:dyDescent="0.25">
      <c r="A149" s="65" t="s">
        <v>373</v>
      </c>
      <c r="B149" s="66" t="s">
        <v>374</v>
      </c>
      <c r="C149" s="70">
        <v>15153838224882.592</v>
      </c>
      <c r="D149" s="71">
        <v>1576934601918.6399</v>
      </c>
      <c r="E149" s="21">
        <v>826691266869</v>
      </c>
      <c r="F149" s="21">
        <v>-530384222818.03003</v>
      </c>
      <c r="G149" s="21">
        <v>1178343474.9200001</v>
      </c>
      <c r="H149" s="21">
        <v>172619305744.75</v>
      </c>
      <c r="I149" s="21">
        <v>0</v>
      </c>
      <c r="J149" s="21">
        <v>0</v>
      </c>
      <c r="K149" s="21">
        <v>902539677317</v>
      </c>
      <c r="L149" s="21">
        <v>18355598544</v>
      </c>
      <c r="M149" s="21">
        <v>14210901007</v>
      </c>
      <c r="N149" s="21">
        <v>100332175037</v>
      </c>
      <c r="O149" s="21">
        <v>4391054096</v>
      </c>
      <c r="P149" s="21">
        <v>65720615245</v>
      </c>
      <c r="Q149" s="21">
        <v>1279887402</v>
      </c>
      <c r="R149" s="71">
        <v>452630158016.50995</v>
      </c>
      <c r="S149" s="21">
        <v>19309914876.41</v>
      </c>
      <c r="T149" s="21">
        <v>433320243140.09998</v>
      </c>
      <c r="U149" s="71">
        <v>12962459447774.82</v>
      </c>
      <c r="V149" s="21">
        <v>7234326593141</v>
      </c>
      <c r="W149" s="21">
        <v>2151290348904.97</v>
      </c>
      <c r="X149" s="21">
        <v>3186007944099.3999</v>
      </c>
      <c r="Y149" s="21">
        <v>6113986520015.8203</v>
      </c>
      <c r="Z149" s="21">
        <v>71961742694.130005</v>
      </c>
      <c r="AA149" s="21">
        <v>143657337571</v>
      </c>
      <c r="AB149" s="21">
        <v>-5938771038651.5</v>
      </c>
      <c r="AC149" s="71">
        <v>0</v>
      </c>
      <c r="AD149" s="21">
        <v>0</v>
      </c>
      <c r="AE149" s="71">
        <v>161814017172.62</v>
      </c>
      <c r="AF149" s="21">
        <v>172525940</v>
      </c>
      <c r="AG149" s="21">
        <v>75030000000</v>
      </c>
      <c r="AH149" s="21">
        <v>51228968791</v>
      </c>
      <c r="AI149" s="21">
        <v>77568505593.619995</v>
      </c>
      <c r="AJ149" s="21">
        <v>-42185983152</v>
      </c>
      <c r="AK149" s="70">
        <v>104733347230</v>
      </c>
      <c r="AL149" s="71">
        <v>104733347230</v>
      </c>
      <c r="AM149" s="21">
        <v>0</v>
      </c>
      <c r="AN149" s="21">
        <v>0</v>
      </c>
      <c r="AO149" s="21">
        <v>0</v>
      </c>
      <c r="AP149" s="21">
        <v>0</v>
      </c>
      <c r="AQ149" s="21">
        <v>44458742651</v>
      </c>
      <c r="AR149" s="21">
        <v>52355074868</v>
      </c>
      <c r="AS149" s="21">
        <v>7919529711</v>
      </c>
      <c r="AT149" s="71">
        <v>0</v>
      </c>
      <c r="AU149" s="21">
        <v>0</v>
      </c>
      <c r="AV149" s="21">
        <v>0</v>
      </c>
      <c r="AW149" s="21">
        <v>0</v>
      </c>
      <c r="AX149" s="21">
        <v>0</v>
      </c>
      <c r="AY149" s="70">
        <v>15049104877652</v>
      </c>
      <c r="AZ149" s="71">
        <v>15049104877652</v>
      </c>
      <c r="BA149" s="21">
        <v>15049104877652</v>
      </c>
      <c r="BB149" s="21">
        <v>0</v>
      </c>
      <c r="BC149" s="21">
        <v>0</v>
      </c>
    </row>
    <row r="150" spans="1:55" x14ac:dyDescent="0.25">
      <c r="A150" s="65" t="s">
        <v>375</v>
      </c>
      <c r="B150" s="66" t="s">
        <v>376</v>
      </c>
      <c r="C150" s="70">
        <v>9913070916181.3711</v>
      </c>
      <c r="D150" s="71">
        <v>900180538843.03003</v>
      </c>
      <c r="E150" s="21">
        <v>365047806990.41998</v>
      </c>
      <c r="F150" s="21">
        <v>-246794451502.85001</v>
      </c>
      <c r="G150" s="21">
        <v>557238076.72000003</v>
      </c>
      <c r="H150" s="21">
        <v>44896845499.739998</v>
      </c>
      <c r="I150" s="21">
        <v>0</v>
      </c>
      <c r="J150" s="21">
        <v>0</v>
      </c>
      <c r="K150" s="21">
        <v>406475104945</v>
      </c>
      <c r="L150" s="21">
        <v>5039743107</v>
      </c>
      <c r="M150" s="21">
        <v>4953584699</v>
      </c>
      <c r="N150" s="21">
        <v>190302631024</v>
      </c>
      <c r="O150" s="21">
        <v>29913293315</v>
      </c>
      <c r="P150" s="21">
        <v>23737520885</v>
      </c>
      <c r="Q150" s="21">
        <v>76051221804</v>
      </c>
      <c r="R150" s="71">
        <v>547014085809.34998</v>
      </c>
      <c r="S150" s="21">
        <v>0</v>
      </c>
      <c r="T150" s="21">
        <v>547014085809.34998</v>
      </c>
      <c r="U150" s="71">
        <v>8280289199224.709</v>
      </c>
      <c r="V150" s="21">
        <v>5517251620522.5996</v>
      </c>
      <c r="W150" s="21">
        <v>968486651160.85999</v>
      </c>
      <c r="X150" s="21">
        <v>1258734833812.21</v>
      </c>
      <c r="Y150" s="21">
        <v>2943360774448.4102</v>
      </c>
      <c r="Z150" s="21">
        <v>8810740200.8700008</v>
      </c>
      <c r="AA150" s="21">
        <v>142128833375.25</v>
      </c>
      <c r="AB150" s="21">
        <v>-2558484254295.4902</v>
      </c>
      <c r="AC150" s="71">
        <v>0</v>
      </c>
      <c r="AD150" s="21">
        <v>0</v>
      </c>
      <c r="AE150" s="71">
        <v>185587092304.27997</v>
      </c>
      <c r="AF150" s="21">
        <v>3254915012</v>
      </c>
      <c r="AG150" s="21">
        <v>11014184310</v>
      </c>
      <c r="AH150" s="21">
        <v>15209471381.799999</v>
      </c>
      <c r="AI150" s="21">
        <v>170118925126.04999</v>
      </c>
      <c r="AJ150" s="21">
        <v>-14010403525.57</v>
      </c>
      <c r="AK150" s="70">
        <v>161721270045.45001</v>
      </c>
      <c r="AL150" s="71">
        <v>70983427347.449997</v>
      </c>
      <c r="AM150" s="21">
        <v>45871292</v>
      </c>
      <c r="AN150" s="21">
        <v>0</v>
      </c>
      <c r="AO150" s="21">
        <v>0</v>
      </c>
      <c r="AP150" s="21">
        <v>5484766176</v>
      </c>
      <c r="AQ150" s="21">
        <v>940091752.45000005</v>
      </c>
      <c r="AR150" s="21">
        <v>64449665375</v>
      </c>
      <c r="AS150" s="21">
        <v>63032752</v>
      </c>
      <c r="AT150" s="71">
        <v>90737842698</v>
      </c>
      <c r="AU150" s="21">
        <v>60332427947</v>
      </c>
      <c r="AV150" s="21">
        <v>0</v>
      </c>
      <c r="AW150" s="21">
        <v>30405414751</v>
      </c>
      <c r="AX150" s="21">
        <v>0</v>
      </c>
      <c r="AY150" s="70">
        <v>9751349646135.9199</v>
      </c>
      <c r="AZ150" s="71">
        <v>9751349646135.9199</v>
      </c>
      <c r="BA150" s="21">
        <v>9751349646135.9199</v>
      </c>
      <c r="BB150" s="21">
        <v>0</v>
      </c>
      <c r="BC150" s="21">
        <v>0</v>
      </c>
    </row>
    <row r="151" spans="1:55" x14ac:dyDescent="0.25">
      <c r="A151" s="65" t="s">
        <v>377</v>
      </c>
      <c r="B151" s="66" t="s">
        <v>378</v>
      </c>
      <c r="C151" s="70">
        <v>3907635496638.73</v>
      </c>
      <c r="D151" s="71">
        <v>263980314710.57999</v>
      </c>
      <c r="E151" s="21">
        <v>57645807341</v>
      </c>
      <c r="F151" s="21">
        <v>-48944902668.839996</v>
      </c>
      <c r="G151" s="21">
        <v>400485447.74000001</v>
      </c>
      <c r="H151" s="21">
        <v>34935387997</v>
      </c>
      <c r="I151" s="21">
        <v>0</v>
      </c>
      <c r="J151" s="21">
        <v>0</v>
      </c>
      <c r="K151" s="21">
        <v>61043753538</v>
      </c>
      <c r="L151" s="21">
        <v>14408478294.68</v>
      </c>
      <c r="M151" s="21">
        <v>0</v>
      </c>
      <c r="N151" s="21">
        <v>13470000</v>
      </c>
      <c r="O151" s="21">
        <v>0</v>
      </c>
      <c r="P151" s="21">
        <v>0</v>
      </c>
      <c r="Q151" s="21">
        <v>144477834761</v>
      </c>
      <c r="R151" s="71">
        <v>109562101630.69</v>
      </c>
      <c r="S151" s="21">
        <v>0</v>
      </c>
      <c r="T151" s="21">
        <v>109562101630.69</v>
      </c>
      <c r="U151" s="71">
        <v>3481039986723.4805</v>
      </c>
      <c r="V151" s="21">
        <v>2031648817015.77</v>
      </c>
      <c r="W151" s="21">
        <v>1008326783117.5</v>
      </c>
      <c r="X151" s="21">
        <v>1065183891718.1801</v>
      </c>
      <c r="Y151" s="21">
        <v>927284537814.60999</v>
      </c>
      <c r="Z151" s="21">
        <v>8983579877</v>
      </c>
      <c r="AA151" s="21">
        <v>142252959858.92001</v>
      </c>
      <c r="AB151" s="21">
        <v>-1702640582678.5</v>
      </c>
      <c r="AC151" s="71">
        <v>0</v>
      </c>
      <c r="AD151" s="21">
        <v>0</v>
      </c>
      <c r="AE151" s="71">
        <v>53053093573.979996</v>
      </c>
      <c r="AF151" s="21">
        <v>0</v>
      </c>
      <c r="AG151" s="21">
        <v>17354498500</v>
      </c>
      <c r="AH151" s="21">
        <v>28821525283</v>
      </c>
      <c r="AI151" s="21">
        <v>33019672436.98</v>
      </c>
      <c r="AJ151" s="21">
        <v>-26142602646</v>
      </c>
      <c r="AK151" s="70">
        <v>56478925253.339996</v>
      </c>
      <c r="AL151" s="71">
        <v>56478925253.339996</v>
      </c>
      <c r="AM151" s="21">
        <v>128416143</v>
      </c>
      <c r="AN151" s="21">
        <v>0</v>
      </c>
      <c r="AO151" s="21">
        <v>0</v>
      </c>
      <c r="AP151" s="21">
        <v>68709000</v>
      </c>
      <c r="AQ151" s="21">
        <v>2664289127.3400002</v>
      </c>
      <c r="AR151" s="21">
        <v>53617510983</v>
      </c>
      <c r="AS151" s="21">
        <v>0</v>
      </c>
      <c r="AT151" s="71">
        <v>0</v>
      </c>
      <c r="AU151" s="21">
        <v>0</v>
      </c>
      <c r="AV151" s="21">
        <v>0</v>
      </c>
      <c r="AW151" s="21">
        <v>0</v>
      </c>
      <c r="AX151" s="21">
        <v>0</v>
      </c>
      <c r="AY151" s="70">
        <v>3851156571385.3901</v>
      </c>
      <c r="AZ151" s="71">
        <v>3851156571385.3901</v>
      </c>
      <c r="BA151" s="21">
        <v>3851156571385.3901</v>
      </c>
      <c r="BB151" s="21">
        <v>0</v>
      </c>
      <c r="BC151" s="21">
        <v>0</v>
      </c>
    </row>
    <row r="152" spans="1:55" x14ac:dyDescent="0.25">
      <c r="A152" s="65" t="s">
        <v>379</v>
      </c>
      <c r="B152" s="66" t="s">
        <v>380</v>
      </c>
      <c r="C152" s="70">
        <v>15794807979867</v>
      </c>
      <c r="D152" s="71">
        <v>1372933468114</v>
      </c>
      <c r="E152" s="21">
        <v>585549450898</v>
      </c>
      <c r="F152" s="21">
        <v>-434674501688</v>
      </c>
      <c r="G152" s="21">
        <v>471723284</v>
      </c>
      <c r="H152" s="21">
        <v>81661040502</v>
      </c>
      <c r="I152" s="21">
        <v>0</v>
      </c>
      <c r="J152" s="21">
        <v>0</v>
      </c>
      <c r="K152" s="21">
        <v>1061130780550</v>
      </c>
      <c r="L152" s="21">
        <v>801129250</v>
      </c>
      <c r="M152" s="21">
        <v>0</v>
      </c>
      <c r="N152" s="21">
        <v>0</v>
      </c>
      <c r="O152" s="21">
        <v>0</v>
      </c>
      <c r="P152" s="21">
        <v>42951445412</v>
      </c>
      <c r="Q152" s="21">
        <v>35042399906</v>
      </c>
      <c r="R152" s="71">
        <v>666195844342</v>
      </c>
      <c r="S152" s="21">
        <v>0</v>
      </c>
      <c r="T152" s="21">
        <v>666195844342</v>
      </c>
      <c r="U152" s="71">
        <v>13501138981464</v>
      </c>
      <c r="V152" s="21">
        <v>7069701959063</v>
      </c>
      <c r="W152" s="21">
        <v>1549862027378</v>
      </c>
      <c r="X152" s="21">
        <v>2581253333304</v>
      </c>
      <c r="Y152" s="21">
        <v>7134577060307</v>
      </c>
      <c r="Z152" s="21">
        <v>154438721512</v>
      </c>
      <c r="AA152" s="21">
        <v>14249090504</v>
      </c>
      <c r="AB152" s="21">
        <v>-5002943210604</v>
      </c>
      <c r="AC152" s="71">
        <v>0</v>
      </c>
      <c r="AD152" s="21">
        <v>0</v>
      </c>
      <c r="AE152" s="71">
        <v>254539685947</v>
      </c>
      <c r="AF152" s="21">
        <v>0</v>
      </c>
      <c r="AG152" s="21">
        <v>112406440000</v>
      </c>
      <c r="AH152" s="21">
        <v>14177648430</v>
      </c>
      <c r="AI152" s="21">
        <v>140944906567</v>
      </c>
      <c r="AJ152" s="21">
        <v>-12989309050</v>
      </c>
      <c r="AK152" s="70">
        <v>123654908794</v>
      </c>
      <c r="AL152" s="71">
        <v>122782800055</v>
      </c>
      <c r="AM152" s="21">
        <v>12640500</v>
      </c>
      <c r="AN152" s="21">
        <v>0</v>
      </c>
      <c r="AO152" s="21">
        <v>0</v>
      </c>
      <c r="AP152" s="21">
        <v>0</v>
      </c>
      <c r="AQ152" s="21">
        <v>10593763907</v>
      </c>
      <c r="AR152" s="21">
        <v>54598910952</v>
      </c>
      <c r="AS152" s="21">
        <v>57577484696</v>
      </c>
      <c r="AT152" s="71">
        <v>872108739</v>
      </c>
      <c r="AU152" s="21">
        <v>872108739</v>
      </c>
      <c r="AV152" s="21">
        <v>0</v>
      </c>
      <c r="AW152" s="21">
        <v>0</v>
      </c>
      <c r="AX152" s="21">
        <v>0</v>
      </c>
      <c r="AY152" s="70">
        <v>15671153071073</v>
      </c>
      <c r="AZ152" s="71">
        <v>15671153071073</v>
      </c>
      <c r="BA152" s="21">
        <v>15671153071073</v>
      </c>
      <c r="BB152" s="21">
        <v>0</v>
      </c>
      <c r="BC152" s="21">
        <v>0</v>
      </c>
    </row>
    <row r="153" spans="1:55" x14ac:dyDescent="0.25">
      <c r="A153" s="65" t="s">
        <v>381</v>
      </c>
      <c r="B153" s="66" t="s">
        <v>382</v>
      </c>
      <c r="C153" s="70">
        <v>1784603926885</v>
      </c>
      <c r="D153" s="71">
        <v>214076162579</v>
      </c>
      <c r="E153" s="21">
        <v>120843335373</v>
      </c>
      <c r="F153" s="21">
        <v>-38286143869</v>
      </c>
      <c r="G153" s="21">
        <v>295546605</v>
      </c>
      <c r="H153" s="21">
        <v>21084322143</v>
      </c>
      <c r="I153" s="21">
        <v>0</v>
      </c>
      <c r="J153" s="21">
        <v>0</v>
      </c>
      <c r="K153" s="21">
        <v>28514833441</v>
      </c>
      <c r="L153" s="21">
        <v>142086465</v>
      </c>
      <c r="M153" s="21">
        <v>0</v>
      </c>
      <c r="N153" s="21">
        <v>74155881650</v>
      </c>
      <c r="O153" s="21">
        <v>0</v>
      </c>
      <c r="P153" s="21">
        <v>6589565189</v>
      </c>
      <c r="Q153" s="21">
        <v>736735582</v>
      </c>
      <c r="R153" s="71">
        <v>90245845969</v>
      </c>
      <c r="S153" s="21">
        <v>945000000</v>
      </c>
      <c r="T153" s="21">
        <v>89300845969</v>
      </c>
      <c r="U153" s="71">
        <v>1430133009406</v>
      </c>
      <c r="V153" s="21">
        <v>414125493713</v>
      </c>
      <c r="W153" s="21">
        <v>668384199785</v>
      </c>
      <c r="X153" s="21">
        <v>676895143482</v>
      </c>
      <c r="Y153" s="21">
        <v>923251758044</v>
      </c>
      <c r="Z153" s="21">
        <v>61648932718</v>
      </c>
      <c r="AA153" s="21">
        <v>9108371033</v>
      </c>
      <c r="AB153" s="21">
        <v>-1323280889369</v>
      </c>
      <c r="AC153" s="71">
        <v>0</v>
      </c>
      <c r="AD153" s="21">
        <v>0</v>
      </c>
      <c r="AE153" s="71">
        <v>50148908931</v>
      </c>
      <c r="AF153" s="21">
        <v>0</v>
      </c>
      <c r="AG153" s="21">
        <v>7028805000</v>
      </c>
      <c r="AH153" s="21">
        <v>19285454940</v>
      </c>
      <c r="AI153" s="21">
        <v>23834648991</v>
      </c>
      <c r="AJ153" s="21">
        <v>0</v>
      </c>
      <c r="AK153" s="70">
        <v>15709779342</v>
      </c>
      <c r="AL153" s="71">
        <v>15709779342</v>
      </c>
      <c r="AM153" s="21">
        <v>0</v>
      </c>
      <c r="AN153" s="21">
        <v>0</v>
      </c>
      <c r="AO153" s="21">
        <v>0</v>
      </c>
      <c r="AP153" s="21">
        <v>0</v>
      </c>
      <c r="AQ153" s="21">
        <v>738231152</v>
      </c>
      <c r="AR153" s="21">
        <v>14971548190</v>
      </c>
      <c r="AS153" s="21">
        <v>0</v>
      </c>
      <c r="AT153" s="71">
        <v>0</v>
      </c>
      <c r="AU153" s="21">
        <v>0</v>
      </c>
      <c r="AV153" s="21">
        <v>0</v>
      </c>
      <c r="AW153" s="21">
        <v>0</v>
      </c>
      <c r="AX153" s="21">
        <v>0</v>
      </c>
      <c r="AY153" s="70">
        <v>1768894147543</v>
      </c>
      <c r="AZ153" s="71">
        <v>1768894147543</v>
      </c>
      <c r="BA153" s="21">
        <v>1768894147543</v>
      </c>
      <c r="BB153" s="21">
        <v>0</v>
      </c>
      <c r="BC153" s="21">
        <v>0</v>
      </c>
    </row>
    <row r="154" spans="1:55" x14ac:dyDescent="0.25">
      <c r="A154" s="65" t="s">
        <v>383</v>
      </c>
      <c r="B154" s="66" t="s">
        <v>384</v>
      </c>
      <c r="C154" s="70">
        <v>3835441937661.3403</v>
      </c>
      <c r="D154" s="71">
        <v>141272500767.14999</v>
      </c>
      <c r="E154" s="21">
        <v>49899057812.400002</v>
      </c>
      <c r="F154" s="21">
        <v>-31505595528.790001</v>
      </c>
      <c r="G154" s="21">
        <v>890310781.42999995</v>
      </c>
      <c r="H154" s="21">
        <v>29083578869.110001</v>
      </c>
      <c r="I154" s="21">
        <v>0</v>
      </c>
      <c r="J154" s="21">
        <v>0</v>
      </c>
      <c r="K154" s="21">
        <v>69119258976</v>
      </c>
      <c r="L154" s="21">
        <v>1681623398</v>
      </c>
      <c r="M154" s="21">
        <v>0</v>
      </c>
      <c r="N154" s="21">
        <v>10593728626</v>
      </c>
      <c r="O154" s="21">
        <v>0</v>
      </c>
      <c r="P154" s="21">
        <v>10915812891</v>
      </c>
      <c r="Q154" s="21">
        <v>594724942</v>
      </c>
      <c r="R154" s="71">
        <v>34962203350.099998</v>
      </c>
      <c r="S154" s="21">
        <v>1093581226.21</v>
      </c>
      <c r="T154" s="21">
        <v>33868622123.889999</v>
      </c>
      <c r="U154" s="71">
        <v>3595345493641.23</v>
      </c>
      <c r="V154" s="21">
        <v>1365170638881.0601</v>
      </c>
      <c r="W154" s="21">
        <v>924755110919.55005</v>
      </c>
      <c r="X154" s="21">
        <v>977699113553.52002</v>
      </c>
      <c r="Y154" s="21">
        <v>2779946879678.1299</v>
      </c>
      <c r="Z154" s="21">
        <v>38338088926.900002</v>
      </c>
      <c r="AA154" s="21">
        <v>186907045690.01001</v>
      </c>
      <c r="AB154" s="21">
        <v>-2677471384007.9399</v>
      </c>
      <c r="AC154" s="71">
        <v>0</v>
      </c>
      <c r="AD154" s="21">
        <v>0</v>
      </c>
      <c r="AE154" s="71">
        <v>63861739902.860001</v>
      </c>
      <c r="AF154" s="21">
        <v>12000000</v>
      </c>
      <c r="AG154" s="21">
        <v>0</v>
      </c>
      <c r="AH154" s="21">
        <v>53769203547</v>
      </c>
      <c r="AI154" s="21">
        <v>54958489582.660004</v>
      </c>
      <c r="AJ154" s="21">
        <v>-44877953226.800003</v>
      </c>
      <c r="AK154" s="70">
        <v>35743115587</v>
      </c>
      <c r="AL154" s="71">
        <v>35743115587</v>
      </c>
      <c r="AM154" s="21">
        <v>32156374</v>
      </c>
      <c r="AN154" s="21">
        <v>0</v>
      </c>
      <c r="AO154" s="21">
        <v>0</v>
      </c>
      <c r="AP154" s="21">
        <v>0</v>
      </c>
      <c r="AQ154" s="21">
        <v>1642899837</v>
      </c>
      <c r="AR154" s="21">
        <v>34068059376</v>
      </c>
      <c r="AS154" s="21">
        <v>0</v>
      </c>
      <c r="AT154" s="71">
        <v>0</v>
      </c>
      <c r="AU154" s="21">
        <v>0</v>
      </c>
      <c r="AV154" s="21">
        <v>0</v>
      </c>
      <c r="AW154" s="21">
        <v>0</v>
      </c>
      <c r="AX154" s="21">
        <v>0</v>
      </c>
      <c r="AY154" s="70">
        <v>3799698822074.3398</v>
      </c>
      <c r="AZ154" s="71">
        <v>3799698822074.3398</v>
      </c>
      <c r="BA154" s="21">
        <v>3799698822074.3398</v>
      </c>
      <c r="BB154" s="21">
        <v>0</v>
      </c>
      <c r="BC154" s="21">
        <v>0</v>
      </c>
    </row>
    <row r="155" spans="1:55" x14ac:dyDescent="0.25">
      <c r="A155" s="65" t="s">
        <v>385</v>
      </c>
      <c r="B155" s="66" t="s">
        <v>386</v>
      </c>
      <c r="C155" s="70">
        <v>2937388102759.2202</v>
      </c>
      <c r="D155" s="71">
        <v>445823435406.89001</v>
      </c>
      <c r="E155" s="21">
        <v>309256158331.64001</v>
      </c>
      <c r="F155" s="21">
        <v>-50772633949.440002</v>
      </c>
      <c r="G155" s="21">
        <v>4576692589.29</v>
      </c>
      <c r="H155" s="21">
        <v>32019657874.93</v>
      </c>
      <c r="I155" s="21">
        <v>0</v>
      </c>
      <c r="J155" s="21">
        <v>0</v>
      </c>
      <c r="K155" s="21">
        <v>128892710993</v>
      </c>
      <c r="L155" s="21">
        <v>2271651667</v>
      </c>
      <c r="M155" s="21">
        <v>0</v>
      </c>
      <c r="N155" s="21">
        <v>9567340661.4699993</v>
      </c>
      <c r="O155" s="21">
        <v>0</v>
      </c>
      <c r="P155" s="21">
        <v>9794305571</v>
      </c>
      <c r="Q155" s="21">
        <v>217551668</v>
      </c>
      <c r="R155" s="71">
        <v>68544583899.5</v>
      </c>
      <c r="S155" s="21">
        <v>50591536</v>
      </c>
      <c r="T155" s="21">
        <v>68493992363.5</v>
      </c>
      <c r="U155" s="71">
        <v>2401012973312.9102</v>
      </c>
      <c r="V155" s="21">
        <v>1056705806799</v>
      </c>
      <c r="W155" s="21">
        <v>694191726346.97998</v>
      </c>
      <c r="X155" s="21">
        <v>772624864228.52002</v>
      </c>
      <c r="Y155" s="21">
        <v>826964855561.52002</v>
      </c>
      <c r="Z155" s="21">
        <v>70405620977.470001</v>
      </c>
      <c r="AA155" s="21">
        <v>211996377038.35999</v>
      </c>
      <c r="AB155" s="21">
        <v>-1231876277638.9399</v>
      </c>
      <c r="AC155" s="71">
        <v>0</v>
      </c>
      <c r="AD155" s="21">
        <v>0</v>
      </c>
      <c r="AE155" s="71">
        <v>22007110139.919998</v>
      </c>
      <c r="AF155" s="21">
        <v>0</v>
      </c>
      <c r="AG155" s="21">
        <v>3348345000</v>
      </c>
      <c r="AH155" s="21">
        <v>9932562034.8999996</v>
      </c>
      <c r="AI155" s="21">
        <v>16955466977.42</v>
      </c>
      <c r="AJ155" s="21">
        <v>-8229263872.3999996</v>
      </c>
      <c r="AK155" s="70">
        <v>21363885165.170002</v>
      </c>
      <c r="AL155" s="71">
        <v>18797360506.470001</v>
      </c>
      <c r="AM155" s="21">
        <v>48276595</v>
      </c>
      <c r="AN155" s="21">
        <v>129039156.47</v>
      </c>
      <c r="AO155" s="21">
        <v>855508220</v>
      </c>
      <c r="AP155" s="21">
        <v>0</v>
      </c>
      <c r="AQ155" s="21">
        <v>0</v>
      </c>
      <c r="AR155" s="21">
        <v>4141620812</v>
      </c>
      <c r="AS155" s="21">
        <v>13622915723</v>
      </c>
      <c r="AT155" s="71">
        <v>2566524658.6999998</v>
      </c>
      <c r="AU155" s="21">
        <v>2566524658.6999998</v>
      </c>
      <c r="AV155" s="21">
        <v>0</v>
      </c>
      <c r="AW155" s="21">
        <v>0</v>
      </c>
      <c r="AX155" s="21">
        <v>0</v>
      </c>
      <c r="AY155" s="70">
        <v>2916024217594.0498</v>
      </c>
      <c r="AZ155" s="71">
        <v>2916024217594.0498</v>
      </c>
      <c r="BA155" s="21">
        <v>2916024217594.0498</v>
      </c>
      <c r="BB155" s="21">
        <v>0</v>
      </c>
      <c r="BC155" s="21">
        <v>0</v>
      </c>
    </row>
    <row r="156" spans="1:55" x14ac:dyDescent="0.25">
      <c r="A156" s="65" t="s">
        <v>387</v>
      </c>
      <c r="B156" s="66" t="s">
        <v>388</v>
      </c>
      <c r="C156" s="70">
        <v>1596075644645.9399</v>
      </c>
      <c r="D156" s="71">
        <v>79119136727.310013</v>
      </c>
      <c r="E156" s="21">
        <v>54731635315</v>
      </c>
      <c r="F156" s="21">
        <v>-5979650984.7299995</v>
      </c>
      <c r="G156" s="21">
        <v>1359799156.55</v>
      </c>
      <c r="H156" s="21">
        <v>16099082444.030001</v>
      </c>
      <c r="I156" s="21">
        <v>0</v>
      </c>
      <c r="J156" s="21">
        <v>0</v>
      </c>
      <c r="K156" s="21">
        <v>3699355482</v>
      </c>
      <c r="L156" s="21">
        <v>1844371015.5</v>
      </c>
      <c r="M156" s="21">
        <v>0</v>
      </c>
      <c r="N156" s="21">
        <v>4324235402.96</v>
      </c>
      <c r="O156" s="21">
        <v>0</v>
      </c>
      <c r="P156" s="21">
        <v>3040308896</v>
      </c>
      <c r="Q156" s="21">
        <v>0</v>
      </c>
      <c r="R156" s="71">
        <v>40859753407.300003</v>
      </c>
      <c r="S156" s="21">
        <v>0</v>
      </c>
      <c r="T156" s="21">
        <v>40859753407.300003</v>
      </c>
      <c r="U156" s="71">
        <v>1457135353036.8506</v>
      </c>
      <c r="V156" s="21">
        <v>161733320662.70999</v>
      </c>
      <c r="W156" s="21">
        <v>440872612306.90002</v>
      </c>
      <c r="X156" s="21">
        <v>697793994956.19995</v>
      </c>
      <c r="Y156" s="21">
        <v>1302468377856.8401</v>
      </c>
      <c r="Z156" s="21">
        <v>1795952331.0799999</v>
      </c>
      <c r="AA156" s="21">
        <v>5106709656.79</v>
      </c>
      <c r="AB156" s="21">
        <v>-1152635614733.6699</v>
      </c>
      <c r="AC156" s="71">
        <v>0</v>
      </c>
      <c r="AD156" s="21">
        <v>0</v>
      </c>
      <c r="AE156" s="71">
        <v>18961401474.48</v>
      </c>
      <c r="AF156" s="21">
        <v>0</v>
      </c>
      <c r="AG156" s="21">
        <v>0</v>
      </c>
      <c r="AH156" s="21">
        <v>6225147655.5900002</v>
      </c>
      <c r="AI156" s="21">
        <v>18956426474.48</v>
      </c>
      <c r="AJ156" s="21">
        <v>-6220172655.5900002</v>
      </c>
      <c r="AK156" s="70">
        <v>11937477226.23</v>
      </c>
      <c r="AL156" s="71">
        <v>11937477226.23</v>
      </c>
      <c r="AM156" s="21">
        <v>0</v>
      </c>
      <c r="AN156" s="21">
        <v>0</v>
      </c>
      <c r="AO156" s="21">
        <v>0</v>
      </c>
      <c r="AP156" s="21">
        <v>0</v>
      </c>
      <c r="AQ156" s="21">
        <v>211373302.16999999</v>
      </c>
      <c r="AR156" s="21">
        <v>628469889</v>
      </c>
      <c r="AS156" s="21">
        <v>11097634035.059999</v>
      </c>
      <c r="AT156" s="71">
        <v>0</v>
      </c>
      <c r="AU156" s="21">
        <v>0</v>
      </c>
      <c r="AV156" s="21">
        <v>0</v>
      </c>
      <c r="AW156" s="21">
        <v>0</v>
      </c>
      <c r="AX156" s="21">
        <v>0</v>
      </c>
      <c r="AY156" s="70">
        <v>1584138167419.6899</v>
      </c>
      <c r="AZ156" s="71">
        <v>1584138167419.6899</v>
      </c>
      <c r="BA156" s="21">
        <v>1584138167419.6899</v>
      </c>
      <c r="BB156" s="21">
        <v>0</v>
      </c>
      <c r="BC156" s="21">
        <v>0</v>
      </c>
    </row>
    <row r="157" spans="1:55" x14ac:dyDescent="0.25">
      <c r="A157" s="65" t="s">
        <v>389</v>
      </c>
      <c r="B157" s="66" t="s">
        <v>390</v>
      </c>
      <c r="C157" s="70">
        <v>4049068994950.0303</v>
      </c>
      <c r="D157" s="71">
        <v>528077896817.59998</v>
      </c>
      <c r="E157" s="21">
        <v>84838126905.940002</v>
      </c>
      <c r="F157" s="21">
        <v>-247781500122.89001</v>
      </c>
      <c r="G157" s="21">
        <v>707274795.75</v>
      </c>
      <c r="H157" s="21">
        <v>47130618483.260002</v>
      </c>
      <c r="I157" s="21">
        <v>0</v>
      </c>
      <c r="J157" s="21">
        <v>0</v>
      </c>
      <c r="K157" s="21">
        <v>426403418173.78998</v>
      </c>
      <c r="L157" s="21">
        <v>129863500</v>
      </c>
      <c r="M157" s="21">
        <v>428429158.94</v>
      </c>
      <c r="N157" s="21">
        <v>74258805381</v>
      </c>
      <c r="O157" s="21">
        <v>0</v>
      </c>
      <c r="P157" s="21">
        <v>12394235494</v>
      </c>
      <c r="Q157" s="21">
        <v>129568625047.81</v>
      </c>
      <c r="R157" s="71">
        <v>44643258291.029999</v>
      </c>
      <c r="S157" s="21">
        <v>0</v>
      </c>
      <c r="T157" s="21">
        <v>44643258291.029999</v>
      </c>
      <c r="U157" s="71">
        <v>3314214765796.9492</v>
      </c>
      <c r="V157" s="21">
        <v>772112294808</v>
      </c>
      <c r="W157" s="21">
        <v>1154442613077.3201</v>
      </c>
      <c r="X157" s="21">
        <v>1644975612471.4399</v>
      </c>
      <c r="Y157" s="21">
        <v>1102324488742.5901</v>
      </c>
      <c r="Z157" s="21">
        <v>230234306085.63</v>
      </c>
      <c r="AA157" s="21">
        <v>238175519435.29999</v>
      </c>
      <c r="AB157" s="21">
        <v>-1828050068823.3301</v>
      </c>
      <c r="AC157" s="71">
        <v>0</v>
      </c>
      <c r="AD157" s="21">
        <v>0</v>
      </c>
      <c r="AE157" s="71">
        <v>162133074044.45001</v>
      </c>
      <c r="AF157" s="21">
        <v>15046214047.35</v>
      </c>
      <c r="AG157" s="21">
        <v>53999373530</v>
      </c>
      <c r="AH157" s="21">
        <v>17104983458</v>
      </c>
      <c r="AI157" s="21">
        <v>77616280895.100006</v>
      </c>
      <c r="AJ157" s="21">
        <v>-1633777886</v>
      </c>
      <c r="AK157" s="70">
        <v>105958290114.66</v>
      </c>
      <c r="AL157" s="71">
        <v>48520110838.660004</v>
      </c>
      <c r="AM157" s="21">
        <v>44315296</v>
      </c>
      <c r="AN157" s="21">
        <v>101577574</v>
      </c>
      <c r="AO157" s="21">
        <v>0</v>
      </c>
      <c r="AP157" s="21">
        <v>16410908364</v>
      </c>
      <c r="AQ157" s="21">
        <v>2801009735.3299999</v>
      </c>
      <c r="AR157" s="21">
        <v>22015602619.959999</v>
      </c>
      <c r="AS157" s="21">
        <v>7146697249.3699999</v>
      </c>
      <c r="AT157" s="71">
        <v>57438179276</v>
      </c>
      <c r="AU157" s="21">
        <v>0</v>
      </c>
      <c r="AV157" s="21">
        <v>0</v>
      </c>
      <c r="AW157" s="21">
        <v>57438179276</v>
      </c>
      <c r="AX157" s="21">
        <v>0</v>
      </c>
      <c r="AY157" s="70">
        <v>3943110704835.3999</v>
      </c>
      <c r="AZ157" s="71">
        <v>3943110704835.3999</v>
      </c>
      <c r="BA157" s="21">
        <v>3943110704835.3999</v>
      </c>
      <c r="BB157" s="21">
        <v>0</v>
      </c>
      <c r="BC157" s="21">
        <v>0</v>
      </c>
    </row>
    <row r="158" spans="1:55" x14ac:dyDescent="0.25">
      <c r="A158" s="65" t="s">
        <v>391</v>
      </c>
      <c r="B158" s="66" t="s">
        <v>392</v>
      </c>
      <c r="C158" s="70">
        <v>2530471322747.8701</v>
      </c>
      <c r="D158" s="71">
        <v>159242699215.66</v>
      </c>
      <c r="E158" s="21">
        <v>5425312896.0500002</v>
      </c>
      <c r="F158" s="21">
        <v>-4241695804.8899999</v>
      </c>
      <c r="G158" s="21">
        <v>8729855906.3299999</v>
      </c>
      <c r="H158" s="21">
        <v>129702791986.03999</v>
      </c>
      <c r="I158" s="21">
        <v>0</v>
      </c>
      <c r="J158" s="21">
        <v>0</v>
      </c>
      <c r="K158" s="21">
        <v>14194768266.73</v>
      </c>
      <c r="L158" s="21">
        <v>58231970.399999999</v>
      </c>
      <c r="M158" s="21">
        <v>0</v>
      </c>
      <c r="N158" s="21">
        <v>212700000</v>
      </c>
      <c r="O158" s="21">
        <v>5148082995</v>
      </c>
      <c r="P158" s="21">
        <v>0</v>
      </c>
      <c r="Q158" s="21">
        <v>12651000</v>
      </c>
      <c r="R158" s="71">
        <v>27287559933.400002</v>
      </c>
      <c r="S158" s="21">
        <v>0</v>
      </c>
      <c r="T158" s="21">
        <v>27287559933.400002</v>
      </c>
      <c r="U158" s="71">
        <v>2223765891527.3604</v>
      </c>
      <c r="V158" s="21">
        <v>163601820863.81</v>
      </c>
      <c r="W158" s="21">
        <v>710246430014.29004</v>
      </c>
      <c r="X158" s="21">
        <v>1046477387989.35</v>
      </c>
      <c r="Y158" s="21">
        <v>1828999895569.03</v>
      </c>
      <c r="Z158" s="21">
        <v>50854898920.230003</v>
      </c>
      <c r="AA158" s="21">
        <v>15139146000</v>
      </c>
      <c r="AB158" s="21">
        <v>-1591553687829.3501</v>
      </c>
      <c r="AC158" s="71">
        <v>0</v>
      </c>
      <c r="AD158" s="21">
        <v>0</v>
      </c>
      <c r="AE158" s="71">
        <v>120175172071.45</v>
      </c>
      <c r="AF158" s="21">
        <v>0</v>
      </c>
      <c r="AG158" s="21">
        <v>0</v>
      </c>
      <c r="AH158" s="21">
        <v>10934812217</v>
      </c>
      <c r="AI158" s="21">
        <v>115963334161.12</v>
      </c>
      <c r="AJ158" s="21">
        <v>-6722974306.6700001</v>
      </c>
      <c r="AK158" s="70">
        <v>305835147712.70001</v>
      </c>
      <c r="AL158" s="71">
        <v>305835147712.70001</v>
      </c>
      <c r="AM158" s="21">
        <v>727273</v>
      </c>
      <c r="AN158" s="21">
        <v>0</v>
      </c>
      <c r="AO158" s="21">
        <v>0</v>
      </c>
      <c r="AP158" s="21">
        <v>0</v>
      </c>
      <c r="AQ158" s="21">
        <v>644493.6</v>
      </c>
      <c r="AR158" s="21">
        <v>246616754033</v>
      </c>
      <c r="AS158" s="21">
        <v>59217021913.099998</v>
      </c>
      <c r="AT158" s="71">
        <v>0</v>
      </c>
      <c r="AU158" s="21">
        <v>0</v>
      </c>
      <c r="AV158" s="21">
        <v>0</v>
      </c>
      <c r="AW158" s="21">
        <v>0</v>
      </c>
      <c r="AX158" s="21">
        <v>0</v>
      </c>
      <c r="AY158" s="70">
        <v>2224636175035.1699</v>
      </c>
      <c r="AZ158" s="71">
        <v>2224636175035.1699</v>
      </c>
      <c r="BA158" s="21">
        <v>2224636175035.1699</v>
      </c>
      <c r="BB158" s="21">
        <v>0</v>
      </c>
      <c r="BC158" s="21">
        <v>0</v>
      </c>
    </row>
    <row r="159" spans="1:55" x14ac:dyDescent="0.25">
      <c r="A159" s="65" t="s">
        <v>393</v>
      </c>
      <c r="B159" s="66" t="s">
        <v>1163</v>
      </c>
      <c r="C159" s="70">
        <v>39291945337206.148</v>
      </c>
      <c r="D159" s="71">
        <v>3791840781045.5</v>
      </c>
      <c r="E159" s="21">
        <v>1436740557457</v>
      </c>
      <c r="F159" s="21">
        <v>-642081528398.57996</v>
      </c>
      <c r="G159" s="21">
        <v>5756838225.8999996</v>
      </c>
      <c r="H159" s="21">
        <v>513729554970.09003</v>
      </c>
      <c r="I159" s="21">
        <v>0</v>
      </c>
      <c r="J159" s="21">
        <v>0</v>
      </c>
      <c r="K159" s="21">
        <v>2116395701783</v>
      </c>
      <c r="L159" s="21">
        <v>1188953671</v>
      </c>
      <c r="M159" s="21">
        <v>0</v>
      </c>
      <c r="N159" s="21">
        <v>344393176499.09003</v>
      </c>
      <c r="O159" s="21">
        <v>0</v>
      </c>
      <c r="P159" s="21">
        <v>0</v>
      </c>
      <c r="Q159" s="21">
        <v>15717526838</v>
      </c>
      <c r="R159" s="71">
        <v>7454908269377.9199</v>
      </c>
      <c r="S159" s="21">
        <v>0</v>
      </c>
      <c r="T159" s="21">
        <v>7454908269377.9199</v>
      </c>
      <c r="U159" s="71">
        <v>26005989138314</v>
      </c>
      <c r="V159" s="21">
        <v>13583627731544</v>
      </c>
      <c r="W159" s="21">
        <v>7529773129658</v>
      </c>
      <c r="X159" s="21">
        <v>7920921189200</v>
      </c>
      <c r="Y159" s="21">
        <v>10585831733218</v>
      </c>
      <c r="Z159" s="21">
        <v>1472453852706</v>
      </c>
      <c r="AA159" s="21">
        <v>788310129085</v>
      </c>
      <c r="AB159" s="21">
        <v>-15874928627097</v>
      </c>
      <c r="AC159" s="71">
        <v>200000000000</v>
      </c>
      <c r="AD159" s="21">
        <v>200000000000</v>
      </c>
      <c r="AE159" s="71">
        <v>1839207148468.73</v>
      </c>
      <c r="AF159" s="21">
        <v>0</v>
      </c>
      <c r="AG159" s="21">
        <v>74906991293</v>
      </c>
      <c r="AH159" s="21">
        <v>28936052970</v>
      </c>
      <c r="AI159" s="21">
        <v>1756554545840</v>
      </c>
      <c r="AJ159" s="21">
        <v>-21190441634.27</v>
      </c>
      <c r="AK159" s="70">
        <v>383270068724.08002</v>
      </c>
      <c r="AL159" s="71">
        <v>383270068724.08002</v>
      </c>
      <c r="AM159" s="21">
        <v>281977193</v>
      </c>
      <c r="AN159" s="21">
        <v>0</v>
      </c>
      <c r="AO159" s="21">
        <v>0</v>
      </c>
      <c r="AP159" s="21">
        <v>0</v>
      </c>
      <c r="AQ159" s="21">
        <v>39251892013.580002</v>
      </c>
      <c r="AR159" s="21">
        <v>245563172024.5</v>
      </c>
      <c r="AS159" s="21">
        <v>98173027493</v>
      </c>
      <c r="AT159" s="71">
        <v>0</v>
      </c>
      <c r="AU159" s="21">
        <v>0</v>
      </c>
      <c r="AV159" s="21">
        <v>0</v>
      </c>
      <c r="AW159" s="21">
        <v>0</v>
      </c>
      <c r="AX159" s="21">
        <v>0</v>
      </c>
      <c r="AY159" s="70">
        <v>38908675268489</v>
      </c>
      <c r="AZ159" s="71">
        <v>38908675268489</v>
      </c>
      <c r="BA159" s="21">
        <v>38908675268489</v>
      </c>
      <c r="BB159" s="21">
        <v>0</v>
      </c>
      <c r="BC159" s="21">
        <v>0</v>
      </c>
    </row>
    <row r="160" spans="1:55" x14ac:dyDescent="0.25">
      <c r="A160" s="65" t="s">
        <v>396</v>
      </c>
      <c r="B160" s="66" t="s">
        <v>397</v>
      </c>
      <c r="C160" s="70">
        <v>7258283031630.041</v>
      </c>
      <c r="D160" s="71">
        <v>540897867968.85004</v>
      </c>
      <c r="E160" s="21">
        <v>370834616627</v>
      </c>
      <c r="F160" s="21">
        <v>-87710501874</v>
      </c>
      <c r="G160" s="21">
        <v>175561357.5</v>
      </c>
      <c r="H160" s="21">
        <v>52039125588</v>
      </c>
      <c r="I160" s="21">
        <v>0</v>
      </c>
      <c r="J160" s="21">
        <v>0</v>
      </c>
      <c r="K160" s="21">
        <v>107116128772.2</v>
      </c>
      <c r="L160" s="21">
        <v>2117023536</v>
      </c>
      <c r="M160" s="21">
        <v>378058239.14999998</v>
      </c>
      <c r="N160" s="21">
        <v>78460102653</v>
      </c>
      <c r="O160" s="21">
        <v>8628957788</v>
      </c>
      <c r="P160" s="21">
        <v>3058195354</v>
      </c>
      <c r="Q160" s="21">
        <v>5800599928</v>
      </c>
      <c r="R160" s="71">
        <v>393551925711.96997</v>
      </c>
      <c r="S160" s="21">
        <v>7378054838.3500004</v>
      </c>
      <c r="T160" s="21">
        <v>386173870873.62</v>
      </c>
      <c r="U160" s="71">
        <v>6128277750854.4004</v>
      </c>
      <c r="V160" s="21">
        <v>3450040187351.8701</v>
      </c>
      <c r="W160" s="21">
        <v>1236320901236.1101</v>
      </c>
      <c r="X160" s="21">
        <v>1850601192656.1399</v>
      </c>
      <c r="Y160" s="21">
        <v>2676435728540</v>
      </c>
      <c r="Z160" s="21">
        <v>100876757746.27</v>
      </c>
      <c r="AA160" s="21">
        <v>206555843236</v>
      </c>
      <c r="AB160" s="21">
        <v>-3392552859911.9902</v>
      </c>
      <c r="AC160" s="71">
        <v>20000000000</v>
      </c>
      <c r="AD160" s="21">
        <v>20000000000</v>
      </c>
      <c r="AE160" s="71">
        <v>175555487094.82001</v>
      </c>
      <c r="AF160" s="21">
        <v>758550000</v>
      </c>
      <c r="AG160" s="21">
        <v>82767544715</v>
      </c>
      <c r="AH160" s="21">
        <v>2590171144</v>
      </c>
      <c r="AI160" s="21">
        <v>91973019469.820007</v>
      </c>
      <c r="AJ160" s="21">
        <v>-2533798234</v>
      </c>
      <c r="AK160" s="70">
        <v>226020632393</v>
      </c>
      <c r="AL160" s="71">
        <v>157445030773</v>
      </c>
      <c r="AM160" s="21">
        <v>599803097</v>
      </c>
      <c r="AN160" s="21">
        <v>792987786</v>
      </c>
      <c r="AO160" s="21">
        <v>0</v>
      </c>
      <c r="AP160" s="21">
        <v>11500000000</v>
      </c>
      <c r="AQ160" s="21">
        <v>825003177</v>
      </c>
      <c r="AR160" s="21">
        <v>141396400421</v>
      </c>
      <c r="AS160" s="21">
        <v>2330836292</v>
      </c>
      <c r="AT160" s="71">
        <v>68575601620</v>
      </c>
      <c r="AU160" s="21">
        <v>0</v>
      </c>
      <c r="AV160" s="21">
        <v>0</v>
      </c>
      <c r="AW160" s="21">
        <v>68575601620</v>
      </c>
      <c r="AX160" s="21">
        <v>0</v>
      </c>
      <c r="AY160" s="70">
        <v>7032262399237.04</v>
      </c>
      <c r="AZ160" s="71">
        <v>7032262399237.04</v>
      </c>
      <c r="BA160" s="21">
        <v>7032262399237.04</v>
      </c>
      <c r="BB160" s="21">
        <v>0</v>
      </c>
      <c r="BC160" s="21">
        <v>0</v>
      </c>
    </row>
    <row r="161" spans="1:55" x14ac:dyDescent="0.25">
      <c r="A161" s="65" t="s">
        <v>400</v>
      </c>
      <c r="B161" s="66" t="s">
        <v>401</v>
      </c>
      <c r="C161" s="70">
        <v>3536211050648.7803</v>
      </c>
      <c r="D161" s="71">
        <v>274217703199.10999</v>
      </c>
      <c r="E161" s="21">
        <v>225500192382</v>
      </c>
      <c r="F161" s="21">
        <v>-42569738831.639999</v>
      </c>
      <c r="G161" s="21">
        <v>0</v>
      </c>
      <c r="H161" s="21">
        <v>15117530076.290001</v>
      </c>
      <c r="I161" s="21">
        <v>0</v>
      </c>
      <c r="J161" s="21">
        <v>0</v>
      </c>
      <c r="K161" s="21">
        <v>15997033378.24</v>
      </c>
      <c r="L161" s="21">
        <v>3786719906</v>
      </c>
      <c r="M161" s="21">
        <v>0</v>
      </c>
      <c r="N161" s="21">
        <v>54854578652.220001</v>
      </c>
      <c r="O161" s="21">
        <v>0</v>
      </c>
      <c r="P161" s="21">
        <v>1531387636</v>
      </c>
      <c r="Q161" s="21">
        <v>0</v>
      </c>
      <c r="R161" s="71">
        <v>114070874840.42</v>
      </c>
      <c r="S161" s="21">
        <v>0</v>
      </c>
      <c r="T161" s="21">
        <v>114070874840.42</v>
      </c>
      <c r="U161" s="71">
        <v>3070737291858.46</v>
      </c>
      <c r="V161" s="21">
        <v>667484296976</v>
      </c>
      <c r="W161" s="21">
        <v>701126598777.33997</v>
      </c>
      <c r="X161" s="21">
        <v>1369172675497.1799</v>
      </c>
      <c r="Y161" s="21">
        <v>2212231935581.9502</v>
      </c>
      <c r="Z161" s="21">
        <v>92009324069.199997</v>
      </c>
      <c r="AA161" s="21">
        <v>2190543809</v>
      </c>
      <c r="AB161" s="21">
        <v>-1973478082852.21</v>
      </c>
      <c r="AC161" s="71">
        <v>0</v>
      </c>
      <c r="AD161" s="21">
        <v>0</v>
      </c>
      <c r="AE161" s="71">
        <v>77185180750.789993</v>
      </c>
      <c r="AF161" s="21">
        <v>0</v>
      </c>
      <c r="AG161" s="21">
        <v>0</v>
      </c>
      <c r="AH161" s="21">
        <v>12516918421</v>
      </c>
      <c r="AI161" s="21">
        <v>73250718540.839996</v>
      </c>
      <c r="AJ161" s="21">
        <v>-8582456211.0500002</v>
      </c>
      <c r="AK161" s="70">
        <v>35472435129.809998</v>
      </c>
      <c r="AL161" s="71">
        <v>35472435129.809998</v>
      </c>
      <c r="AM161" s="21">
        <v>6164593</v>
      </c>
      <c r="AN161" s="21">
        <v>0</v>
      </c>
      <c r="AO161" s="21">
        <v>0</v>
      </c>
      <c r="AP161" s="21">
        <v>0</v>
      </c>
      <c r="AQ161" s="21">
        <v>2047382578</v>
      </c>
      <c r="AR161" s="21">
        <v>33418887958.810001</v>
      </c>
      <c r="AS161" s="21">
        <v>0</v>
      </c>
      <c r="AT161" s="71">
        <v>0</v>
      </c>
      <c r="AU161" s="21">
        <v>0</v>
      </c>
      <c r="AV161" s="21">
        <v>0</v>
      </c>
      <c r="AW161" s="21">
        <v>0</v>
      </c>
      <c r="AX161" s="21">
        <v>0</v>
      </c>
      <c r="AY161" s="70">
        <v>3500738615519.9702</v>
      </c>
      <c r="AZ161" s="71">
        <v>3500738615519.9702</v>
      </c>
      <c r="BA161" s="21">
        <v>3500738615519.9702</v>
      </c>
      <c r="BB161" s="21">
        <v>0</v>
      </c>
      <c r="BC161" s="21">
        <v>0</v>
      </c>
    </row>
    <row r="162" spans="1:55" x14ac:dyDescent="0.25">
      <c r="A162" s="65" t="s">
        <v>404</v>
      </c>
      <c r="B162" s="66" t="s">
        <v>405</v>
      </c>
      <c r="C162" s="70">
        <v>3838478619191.2202</v>
      </c>
      <c r="D162" s="71">
        <v>288235125275.73999</v>
      </c>
      <c r="E162" s="21">
        <v>185800877936.29001</v>
      </c>
      <c r="F162" s="21">
        <v>-19270568755.279999</v>
      </c>
      <c r="G162" s="21">
        <v>461169090.33999997</v>
      </c>
      <c r="H162" s="21">
        <v>50724297957.449997</v>
      </c>
      <c r="I162" s="21">
        <v>0</v>
      </c>
      <c r="J162" s="21">
        <v>0</v>
      </c>
      <c r="K162" s="21">
        <v>28472033647.5</v>
      </c>
      <c r="L162" s="21">
        <v>550307311</v>
      </c>
      <c r="M162" s="21">
        <v>11893682145</v>
      </c>
      <c r="N162" s="21">
        <v>27211603336.439999</v>
      </c>
      <c r="O162" s="21">
        <v>0</v>
      </c>
      <c r="P162" s="21">
        <v>2391722607</v>
      </c>
      <c r="Q162" s="21">
        <v>0</v>
      </c>
      <c r="R162" s="71">
        <v>175115022611.23999</v>
      </c>
      <c r="S162" s="21">
        <v>0</v>
      </c>
      <c r="T162" s="21">
        <v>175115022611.23999</v>
      </c>
      <c r="U162" s="71">
        <v>3274474813029.5996</v>
      </c>
      <c r="V162" s="21">
        <v>347443206886</v>
      </c>
      <c r="W162" s="21">
        <v>879736034897.27002</v>
      </c>
      <c r="X162" s="21">
        <v>1703755136266</v>
      </c>
      <c r="Y162" s="21">
        <v>2650871374736</v>
      </c>
      <c r="Z162" s="21">
        <v>229593410483.32999</v>
      </c>
      <c r="AA162" s="21">
        <v>152423989001</v>
      </c>
      <c r="AB162" s="21">
        <v>-2689348339240</v>
      </c>
      <c r="AC162" s="71">
        <v>0</v>
      </c>
      <c r="AD162" s="21">
        <v>0</v>
      </c>
      <c r="AE162" s="71">
        <v>100653658274.64</v>
      </c>
      <c r="AF162" s="21">
        <v>426758424</v>
      </c>
      <c r="AG162" s="21">
        <v>242975500</v>
      </c>
      <c r="AH162" s="21">
        <v>6793566959</v>
      </c>
      <c r="AI162" s="21">
        <v>98156424208.639999</v>
      </c>
      <c r="AJ162" s="21">
        <v>-4966066817</v>
      </c>
      <c r="AK162" s="70">
        <v>27054183626.740002</v>
      </c>
      <c r="AL162" s="71">
        <v>27054183626.740002</v>
      </c>
      <c r="AM162" s="21">
        <v>51441381</v>
      </c>
      <c r="AN162" s="21">
        <v>0</v>
      </c>
      <c r="AO162" s="21">
        <v>0</v>
      </c>
      <c r="AP162" s="21">
        <v>0</v>
      </c>
      <c r="AQ162" s="21">
        <v>1559494899.74</v>
      </c>
      <c r="AR162" s="21">
        <v>25169440075</v>
      </c>
      <c r="AS162" s="21">
        <v>273807271</v>
      </c>
      <c r="AT162" s="71">
        <v>0</v>
      </c>
      <c r="AU162" s="21">
        <v>0</v>
      </c>
      <c r="AV162" s="21">
        <v>0</v>
      </c>
      <c r="AW162" s="21">
        <v>0</v>
      </c>
      <c r="AX162" s="21">
        <v>0</v>
      </c>
      <c r="AY162" s="70">
        <v>3811424435564.4902</v>
      </c>
      <c r="AZ162" s="71">
        <v>3811424435564.4902</v>
      </c>
      <c r="BA162" s="21">
        <v>3811424435564.4902</v>
      </c>
      <c r="BB162" s="21">
        <v>0</v>
      </c>
      <c r="BC162" s="21">
        <v>0</v>
      </c>
    </row>
    <row r="163" spans="1:55" x14ac:dyDescent="0.25">
      <c r="A163" s="65" t="s">
        <v>406</v>
      </c>
      <c r="B163" s="66" t="s">
        <v>407</v>
      </c>
      <c r="C163" s="70">
        <v>6345078297174.1904</v>
      </c>
      <c r="D163" s="71">
        <v>415912943987.39001</v>
      </c>
      <c r="E163" s="21">
        <v>314168685775.78998</v>
      </c>
      <c r="F163" s="21">
        <v>-24208375464.75</v>
      </c>
      <c r="G163" s="21">
        <v>210952418.33000001</v>
      </c>
      <c r="H163" s="21">
        <v>47398925407.940002</v>
      </c>
      <c r="I163" s="21">
        <v>0</v>
      </c>
      <c r="J163" s="21">
        <v>0</v>
      </c>
      <c r="K163" s="21">
        <v>14374249282.879999</v>
      </c>
      <c r="L163" s="21">
        <v>732060670</v>
      </c>
      <c r="M163" s="21">
        <v>0</v>
      </c>
      <c r="N163" s="21">
        <v>60066849290.199997</v>
      </c>
      <c r="O163" s="21">
        <v>0</v>
      </c>
      <c r="P163" s="21">
        <v>3115063277</v>
      </c>
      <c r="Q163" s="21">
        <v>54533330</v>
      </c>
      <c r="R163" s="71">
        <v>1339287250902.3</v>
      </c>
      <c r="S163" s="21">
        <v>0</v>
      </c>
      <c r="T163" s="21">
        <v>1339287250902.3</v>
      </c>
      <c r="U163" s="71">
        <v>4477105727236.4189</v>
      </c>
      <c r="V163" s="21">
        <v>739961572372.43005</v>
      </c>
      <c r="W163" s="21">
        <v>1098568084821.24</v>
      </c>
      <c r="X163" s="21">
        <v>1833874397102.3</v>
      </c>
      <c r="Y163" s="21">
        <v>2836798917947.8101</v>
      </c>
      <c r="Z163" s="21">
        <v>139415162132.42001</v>
      </c>
      <c r="AA163" s="21">
        <v>10033542649</v>
      </c>
      <c r="AB163" s="21">
        <v>-2181545949788.78</v>
      </c>
      <c r="AC163" s="71">
        <v>0</v>
      </c>
      <c r="AD163" s="21">
        <v>0</v>
      </c>
      <c r="AE163" s="71">
        <v>112772375048.08</v>
      </c>
      <c r="AF163" s="21">
        <v>0</v>
      </c>
      <c r="AG163" s="21">
        <v>17237186000</v>
      </c>
      <c r="AH163" s="21">
        <v>14073099832</v>
      </c>
      <c r="AI163" s="21">
        <v>90692898108.490005</v>
      </c>
      <c r="AJ163" s="21">
        <v>-9230808892.4099998</v>
      </c>
      <c r="AK163" s="70">
        <v>63918905131.740005</v>
      </c>
      <c r="AL163" s="71">
        <v>63918905131.740005</v>
      </c>
      <c r="AM163" s="21">
        <v>101530290</v>
      </c>
      <c r="AN163" s="21">
        <v>0</v>
      </c>
      <c r="AO163" s="21">
        <v>0</v>
      </c>
      <c r="AP163" s="21">
        <v>0</v>
      </c>
      <c r="AQ163" s="21">
        <v>1257496577.9400001</v>
      </c>
      <c r="AR163" s="21">
        <v>51440452785.800003</v>
      </c>
      <c r="AS163" s="21">
        <v>11119425478</v>
      </c>
      <c r="AT163" s="71">
        <v>0</v>
      </c>
      <c r="AU163" s="21">
        <v>0</v>
      </c>
      <c r="AV163" s="21">
        <v>0</v>
      </c>
      <c r="AW163" s="21">
        <v>0</v>
      </c>
      <c r="AX163" s="21">
        <v>0</v>
      </c>
      <c r="AY163" s="70">
        <v>6281159392042.4004</v>
      </c>
      <c r="AZ163" s="71">
        <v>6281159392042.4004</v>
      </c>
      <c r="BA163" s="21">
        <v>6281159392042.4004</v>
      </c>
      <c r="BB163" s="21">
        <v>0</v>
      </c>
      <c r="BC163" s="21">
        <v>0</v>
      </c>
    </row>
    <row r="164" spans="1:55" x14ac:dyDescent="0.25">
      <c r="A164" s="65" t="s">
        <v>408</v>
      </c>
      <c r="B164" s="66" t="s">
        <v>409</v>
      </c>
      <c r="C164" s="70">
        <v>5914642693556.0801</v>
      </c>
      <c r="D164" s="71">
        <v>355662480943.89001</v>
      </c>
      <c r="E164" s="21">
        <v>259644003642.29001</v>
      </c>
      <c r="F164" s="21">
        <v>-31946598752.43</v>
      </c>
      <c r="G164" s="21">
        <v>318983348.47000003</v>
      </c>
      <c r="H164" s="21">
        <v>40390824759.779999</v>
      </c>
      <c r="I164" s="21">
        <v>0</v>
      </c>
      <c r="J164" s="21">
        <v>0</v>
      </c>
      <c r="K164" s="21">
        <v>38125386605</v>
      </c>
      <c r="L164" s="21">
        <v>3131888167</v>
      </c>
      <c r="M164" s="21">
        <v>0</v>
      </c>
      <c r="N164" s="21">
        <v>41291312260.779999</v>
      </c>
      <c r="O164" s="21">
        <v>0</v>
      </c>
      <c r="P164" s="21">
        <v>4706680913</v>
      </c>
      <c r="Q164" s="21">
        <v>0</v>
      </c>
      <c r="R164" s="71">
        <v>340918859827.12</v>
      </c>
      <c r="S164" s="21">
        <v>0</v>
      </c>
      <c r="T164" s="21">
        <v>340918859827.12</v>
      </c>
      <c r="U164" s="71">
        <v>5197799560905.3398</v>
      </c>
      <c r="V164" s="21">
        <v>1658719429887</v>
      </c>
      <c r="W164" s="21">
        <v>759003789717.68994</v>
      </c>
      <c r="X164" s="21">
        <v>1516087048343.24</v>
      </c>
      <c r="Y164" s="21">
        <v>3083935667432.6099</v>
      </c>
      <c r="Z164" s="21">
        <v>74986700504.990005</v>
      </c>
      <c r="AA164" s="21">
        <v>20978591350</v>
      </c>
      <c r="AB164" s="21">
        <v>-1915911666330.1899</v>
      </c>
      <c r="AC164" s="71">
        <v>0</v>
      </c>
      <c r="AD164" s="21">
        <v>0</v>
      </c>
      <c r="AE164" s="71">
        <v>20261791879.73</v>
      </c>
      <c r="AF164" s="21">
        <v>0</v>
      </c>
      <c r="AG164" s="21">
        <v>2578130302.23</v>
      </c>
      <c r="AH164" s="21">
        <v>9457146856</v>
      </c>
      <c r="AI164" s="21">
        <v>11070858643.84</v>
      </c>
      <c r="AJ164" s="21">
        <v>-2844343922.3400002</v>
      </c>
      <c r="AK164" s="70">
        <v>35012322028.630005</v>
      </c>
      <c r="AL164" s="71">
        <v>35012322028.630005</v>
      </c>
      <c r="AM164" s="21">
        <v>17385066000</v>
      </c>
      <c r="AN164" s="21">
        <v>0</v>
      </c>
      <c r="AO164" s="21">
        <v>0</v>
      </c>
      <c r="AP164" s="21">
        <v>0</v>
      </c>
      <c r="AQ164" s="21">
        <v>4244204431.6300001</v>
      </c>
      <c r="AR164" s="21">
        <v>13383051597</v>
      </c>
      <c r="AS164" s="21">
        <v>0</v>
      </c>
      <c r="AT164" s="71">
        <v>0</v>
      </c>
      <c r="AU164" s="21">
        <v>0</v>
      </c>
      <c r="AV164" s="21">
        <v>0</v>
      </c>
      <c r="AW164" s="21">
        <v>0</v>
      </c>
      <c r="AX164" s="21">
        <v>0</v>
      </c>
      <c r="AY164" s="70">
        <v>5879630371527.4502</v>
      </c>
      <c r="AZ164" s="71">
        <v>5879630371527.4502</v>
      </c>
      <c r="BA164" s="21">
        <v>5879630371527.4502</v>
      </c>
      <c r="BB164" s="21">
        <v>0</v>
      </c>
      <c r="BC164" s="21">
        <v>0</v>
      </c>
    </row>
    <row r="165" spans="1:55" x14ac:dyDescent="0.25">
      <c r="A165" s="65" t="s">
        <v>410</v>
      </c>
      <c r="B165" s="66" t="s">
        <v>411</v>
      </c>
      <c r="C165" s="70">
        <v>4133213033678.6401</v>
      </c>
      <c r="D165" s="71">
        <v>351359871146.66998</v>
      </c>
      <c r="E165" s="21">
        <v>236782238163</v>
      </c>
      <c r="F165" s="21">
        <v>-14980579839.09</v>
      </c>
      <c r="G165" s="21">
        <v>0</v>
      </c>
      <c r="H165" s="21">
        <v>44124423856.160004</v>
      </c>
      <c r="I165" s="21">
        <v>0</v>
      </c>
      <c r="J165" s="21">
        <v>0</v>
      </c>
      <c r="K165" s="21">
        <v>4155282051</v>
      </c>
      <c r="L165" s="21">
        <v>1138413625</v>
      </c>
      <c r="M165" s="21">
        <v>16288698238</v>
      </c>
      <c r="N165" s="21">
        <v>50351426252</v>
      </c>
      <c r="O165" s="21">
        <v>0</v>
      </c>
      <c r="P165" s="21">
        <v>3502871496</v>
      </c>
      <c r="Q165" s="21">
        <v>9997097304.6000004</v>
      </c>
      <c r="R165" s="71">
        <v>277795874715.72998</v>
      </c>
      <c r="S165" s="21">
        <v>0</v>
      </c>
      <c r="T165" s="21">
        <v>277795874715.72998</v>
      </c>
      <c r="U165" s="71">
        <v>3485877597751.6396</v>
      </c>
      <c r="V165" s="21">
        <v>697123951432</v>
      </c>
      <c r="W165" s="21">
        <v>757790873673.79004</v>
      </c>
      <c r="X165" s="21">
        <v>1529054915094.01</v>
      </c>
      <c r="Y165" s="21">
        <v>2637132640371.9902</v>
      </c>
      <c r="Z165" s="21">
        <v>190444067474.01001</v>
      </c>
      <c r="AA165" s="21">
        <v>18676129350</v>
      </c>
      <c r="AB165" s="21">
        <v>-2344344979644.1602</v>
      </c>
      <c r="AC165" s="71">
        <v>0</v>
      </c>
      <c r="AD165" s="21">
        <v>0</v>
      </c>
      <c r="AE165" s="71">
        <v>18179690064.599998</v>
      </c>
      <c r="AF165" s="21">
        <v>1200755000</v>
      </c>
      <c r="AG165" s="21">
        <v>0</v>
      </c>
      <c r="AH165" s="21">
        <v>5595303968</v>
      </c>
      <c r="AI165" s="21">
        <v>15739350781</v>
      </c>
      <c r="AJ165" s="21">
        <v>-4355719684.3999996</v>
      </c>
      <c r="AK165" s="70">
        <v>25801938073.82</v>
      </c>
      <c r="AL165" s="71">
        <v>25801938073.82</v>
      </c>
      <c r="AM165" s="21">
        <v>3449736</v>
      </c>
      <c r="AN165" s="21">
        <v>0</v>
      </c>
      <c r="AO165" s="21">
        <v>0</v>
      </c>
      <c r="AP165" s="21">
        <v>0</v>
      </c>
      <c r="AQ165" s="21">
        <v>795365340.82000005</v>
      </c>
      <c r="AR165" s="21">
        <v>24359122997</v>
      </c>
      <c r="AS165" s="21">
        <v>644000000</v>
      </c>
      <c r="AT165" s="71">
        <v>0</v>
      </c>
      <c r="AU165" s="21">
        <v>0</v>
      </c>
      <c r="AV165" s="21">
        <v>0</v>
      </c>
      <c r="AW165" s="21">
        <v>0</v>
      </c>
      <c r="AX165" s="21">
        <v>0</v>
      </c>
      <c r="AY165" s="70">
        <v>4107411095604.8198</v>
      </c>
      <c r="AZ165" s="71">
        <v>4107411095604.8198</v>
      </c>
      <c r="BA165" s="21">
        <v>4107411095604.8198</v>
      </c>
      <c r="BB165" s="21">
        <v>0</v>
      </c>
      <c r="BC165" s="21">
        <v>0</v>
      </c>
    </row>
    <row r="166" spans="1:55" x14ac:dyDescent="0.25">
      <c r="A166" s="65" t="s">
        <v>412</v>
      </c>
      <c r="B166" s="66" t="s">
        <v>413</v>
      </c>
      <c r="C166" s="70">
        <v>6674428413016</v>
      </c>
      <c r="D166" s="71">
        <v>328892636495</v>
      </c>
      <c r="E166" s="21">
        <v>269511564999</v>
      </c>
      <c r="F166" s="21">
        <v>-24572470356</v>
      </c>
      <c r="G166" s="21">
        <v>245575687</v>
      </c>
      <c r="H166" s="21">
        <v>30857438358</v>
      </c>
      <c r="I166" s="21"/>
      <c r="J166" s="21">
        <v>0</v>
      </c>
      <c r="K166" s="21">
        <v>26525899104</v>
      </c>
      <c r="L166" s="21">
        <v>2311267157</v>
      </c>
      <c r="M166" s="21">
        <v>0</v>
      </c>
      <c r="N166" s="21">
        <v>19811758565</v>
      </c>
      <c r="O166" s="21">
        <v>0</v>
      </c>
      <c r="P166" s="21">
        <v>4201602981</v>
      </c>
      <c r="Q166" s="21">
        <v>0</v>
      </c>
      <c r="R166" s="71">
        <v>185673635336</v>
      </c>
      <c r="S166" s="21">
        <v>0</v>
      </c>
      <c r="T166" s="21">
        <v>185673635336</v>
      </c>
      <c r="U166" s="71">
        <v>5988101955206</v>
      </c>
      <c r="V166" s="21">
        <v>2549175139907</v>
      </c>
      <c r="W166" s="21">
        <v>764536128480</v>
      </c>
      <c r="X166" s="21">
        <v>1427936838287</v>
      </c>
      <c r="Y166" s="21">
        <v>2581361241751</v>
      </c>
      <c r="Z166" s="21">
        <v>101278717413</v>
      </c>
      <c r="AA166" s="21">
        <v>47365352000</v>
      </c>
      <c r="AB166" s="21">
        <v>-1483551462632</v>
      </c>
      <c r="AC166" s="71">
        <v>0</v>
      </c>
      <c r="AD166" s="21">
        <v>0</v>
      </c>
      <c r="AE166" s="71">
        <v>171760185979</v>
      </c>
      <c r="AF166" s="21">
        <v>0</v>
      </c>
      <c r="AG166" s="21">
        <v>27112186265</v>
      </c>
      <c r="AH166" s="21">
        <v>7913447554</v>
      </c>
      <c r="AI166" s="21">
        <v>142694013572</v>
      </c>
      <c r="AJ166" s="21">
        <v>-5959461412</v>
      </c>
      <c r="AK166" s="70">
        <v>45133876472</v>
      </c>
      <c r="AL166" s="71">
        <v>45133876472</v>
      </c>
      <c r="AM166" s="21">
        <v>191229458</v>
      </c>
      <c r="AN166" s="21">
        <v>0</v>
      </c>
      <c r="AO166" s="21">
        <v>0</v>
      </c>
      <c r="AP166" s="21">
        <v>0</v>
      </c>
      <c r="AQ166" s="21">
        <v>11669879655</v>
      </c>
      <c r="AR166" s="21">
        <v>33150277359</v>
      </c>
      <c r="AS166" s="21">
        <v>122490000</v>
      </c>
      <c r="AT166" s="71"/>
      <c r="AU166" s="21"/>
      <c r="AV166" s="21"/>
      <c r="AW166" s="21"/>
      <c r="AX166" s="21"/>
      <c r="AY166" s="70">
        <v>6629294536543</v>
      </c>
      <c r="AZ166" s="71">
        <v>6629294536543</v>
      </c>
      <c r="BA166" s="21">
        <v>6629294536543</v>
      </c>
      <c r="BB166" s="21"/>
      <c r="BC166" s="21"/>
    </row>
    <row r="167" spans="1:55" x14ac:dyDescent="0.25">
      <c r="A167" s="65" t="s">
        <v>414</v>
      </c>
      <c r="B167" s="66" t="s">
        <v>415</v>
      </c>
      <c r="C167" s="70">
        <v>4882484122308.3594</v>
      </c>
      <c r="D167" s="71">
        <v>331385482796.37</v>
      </c>
      <c r="E167" s="21">
        <v>175426932048.95001</v>
      </c>
      <c r="F167" s="21">
        <v>-58879540250.239998</v>
      </c>
      <c r="G167" s="21">
        <v>35982625</v>
      </c>
      <c r="H167" s="21">
        <v>34077908051.66</v>
      </c>
      <c r="I167" s="21">
        <v>0</v>
      </c>
      <c r="J167" s="21">
        <v>0</v>
      </c>
      <c r="K167" s="21">
        <v>79580738896</v>
      </c>
      <c r="L167" s="21">
        <v>121840097</v>
      </c>
      <c r="M167" s="21">
        <v>0</v>
      </c>
      <c r="N167" s="21">
        <v>735746666</v>
      </c>
      <c r="O167" s="21">
        <v>7464313834</v>
      </c>
      <c r="P167" s="21">
        <v>1933153948</v>
      </c>
      <c r="Q167" s="21">
        <v>90888406880</v>
      </c>
      <c r="R167" s="71">
        <v>272139957956.03</v>
      </c>
      <c r="S167" s="21">
        <v>0</v>
      </c>
      <c r="T167" s="21">
        <v>272139957956.03</v>
      </c>
      <c r="U167" s="71">
        <v>4259859187011.75</v>
      </c>
      <c r="V167" s="21">
        <v>2091664208604</v>
      </c>
      <c r="W167" s="21">
        <v>632376000093.31995</v>
      </c>
      <c r="X167" s="21">
        <v>1172436497948</v>
      </c>
      <c r="Y167" s="21">
        <v>1142909415757</v>
      </c>
      <c r="Z167" s="21">
        <v>387899091353.92999</v>
      </c>
      <c r="AA167" s="21">
        <v>93287315803</v>
      </c>
      <c r="AB167" s="21">
        <v>-1260713342547.5</v>
      </c>
      <c r="AC167" s="71">
        <v>0</v>
      </c>
      <c r="AD167" s="21">
        <v>0</v>
      </c>
      <c r="AE167" s="71">
        <v>19099494544.209999</v>
      </c>
      <c r="AF167" s="21">
        <v>1189073649</v>
      </c>
      <c r="AG167" s="21">
        <v>6457500000</v>
      </c>
      <c r="AH167" s="21">
        <v>5282452637</v>
      </c>
      <c r="AI167" s="21">
        <v>10115188741.209999</v>
      </c>
      <c r="AJ167" s="21">
        <v>-3944720483</v>
      </c>
      <c r="AK167" s="70">
        <v>69520026740.529999</v>
      </c>
      <c r="AL167" s="71">
        <v>69520026740.529999</v>
      </c>
      <c r="AM167" s="21">
        <v>1882234</v>
      </c>
      <c r="AN167" s="21">
        <v>26876212</v>
      </c>
      <c r="AO167" s="21">
        <v>0</v>
      </c>
      <c r="AP167" s="21">
        <v>28457159600</v>
      </c>
      <c r="AQ167" s="21">
        <v>2795245687.3499999</v>
      </c>
      <c r="AR167" s="21">
        <v>36592395174.18</v>
      </c>
      <c r="AS167" s="21">
        <v>1646467833</v>
      </c>
      <c r="AT167" s="71">
        <v>0</v>
      </c>
      <c r="AU167" s="21">
        <v>0</v>
      </c>
      <c r="AV167" s="21">
        <v>0</v>
      </c>
      <c r="AW167" s="21">
        <v>0</v>
      </c>
      <c r="AX167" s="21">
        <v>0</v>
      </c>
      <c r="AY167" s="70">
        <v>4812964095567.8398</v>
      </c>
      <c r="AZ167" s="71">
        <v>4812964095567.8398</v>
      </c>
      <c r="BA167" s="21">
        <v>4812964095567.8398</v>
      </c>
      <c r="BB167" s="21">
        <v>0</v>
      </c>
      <c r="BC167" s="21">
        <v>0</v>
      </c>
    </row>
    <row r="168" spans="1:55" x14ac:dyDescent="0.25">
      <c r="A168" s="65" t="s">
        <v>416</v>
      </c>
      <c r="B168" s="66" t="s">
        <v>417</v>
      </c>
      <c r="C168" s="70">
        <v>4678346895120.9395</v>
      </c>
      <c r="D168" s="71">
        <v>413565396043.89001</v>
      </c>
      <c r="E168" s="21">
        <v>269179627198.98001</v>
      </c>
      <c r="F168" s="21">
        <v>-10027551584</v>
      </c>
      <c r="G168" s="21">
        <v>71466181.859999999</v>
      </c>
      <c r="H168" s="21">
        <v>46743460481.050003</v>
      </c>
      <c r="I168" s="21">
        <v>0</v>
      </c>
      <c r="J168" s="21">
        <v>0</v>
      </c>
      <c r="K168" s="21">
        <v>7474389558</v>
      </c>
      <c r="L168" s="21">
        <v>3453384530</v>
      </c>
      <c r="M168" s="21">
        <v>0</v>
      </c>
      <c r="N168" s="21">
        <v>91899678013</v>
      </c>
      <c r="O168" s="21">
        <v>0</v>
      </c>
      <c r="P168" s="21">
        <v>4770941665</v>
      </c>
      <c r="Q168" s="21">
        <v>0</v>
      </c>
      <c r="R168" s="71">
        <v>156628976512.60999</v>
      </c>
      <c r="S168" s="21">
        <v>0</v>
      </c>
      <c r="T168" s="21">
        <v>156628976512.60999</v>
      </c>
      <c r="U168" s="71">
        <v>3985548772976.2598</v>
      </c>
      <c r="V168" s="21">
        <v>797931995264.55005</v>
      </c>
      <c r="W168" s="21">
        <v>990208063048</v>
      </c>
      <c r="X168" s="21">
        <v>1633214003010</v>
      </c>
      <c r="Y168" s="21">
        <v>2662665223709.25</v>
      </c>
      <c r="Z168" s="21">
        <v>138004707625</v>
      </c>
      <c r="AA168" s="21">
        <v>4355619173</v>
      </c>
      <c r="AB168" s="21">
        <v>-2240830838853.54</v>
      </c>
      <c r="AC168" s="71">
        <v>0</v>
      </c>
      <c r="AD168" s="21">
        <v>0</v>
      </c>
      <c r="AE168" s="71">
        <v>122603749588.17999</v>
      </c>
      <c r="AF168" s="21">
        <v>0</v>
      </c>
      <c r="AG168" s="21">
        <v>16134562688</v>
      </c>
      <c r="AH168" s="21">
        <v>5253586030</v>
      </c>
      <c r="AI168" s="21">
        <v>103407577455</v>
      </c>
      <c r="AJ168" s="21">
        <v>-2191976584.8200002</v>
      </c>
      <c r="AK168" s="70">
        <v>63997463892.830002</v>
      </c>
      <c r="AL168" s="71">
        <v>63997463892.830002</v>
      </c>
      <c r="AM168" s="21">
        <v>0</v>
      </c>
      <c r="AN168" s="21">
        <v>0</v>
      </c>
      <c r="AO168" s="21">
        <v>0</v>
      </c>
      <c r="AP168" s="21">
        <v>0</v>
      </c>
      <c r="AQ168" s="21">
        <v>917294717.83000004</v>
      </c>
      <c r="AR168" s="21">
        <v>63080169175</v>
      </c>
      <c r="AS168" s="21">
        <v>0</v>
      </c>
      <c r="AT168" s="71">
        <v>0</v>
      </c>
      <c r="AU168" s="21">
        <v>0</v>
      </c>
      <c r="AV168" s="21">
        <v>0</v>
      </c>
      <c r="AW168" s="21">
        <v>0</v>
      </c>
      <c r="AX168" s="21">
        <v>0</v>
      </c>
      <c r="AY168" s="70">
        <v>4614349431228.1104</v>
      </c>
      <c r="AZ168" s="71">
        <v>4614349431228.1104</v>
      </c>
      <c r="BA168" s="21">
        <v>4614349431228.1104</v>
      </c>
      <c r="BB168" s="21">
        <v>0</v>
      </c>
      <c r="BC168" s="21">
        <v>0</v>
      </c>
    </row>
    <row r="169" spans="1:55" x14ac:dyDescent="0.25">
      <c r="A169" s="65" t="s">
        <v>418</v>
      </c>
      <c r="B169" s="66" t="s">
        <v>419</v>
      </c>
      <c r="C169" s="70">
        <v>3626991028095.3506</v>
      </c>
      <c r="D169" s="71">
        <v>491554979974.29004</v>
      </c>
      <c r="E169" s="21">
        <v>415802117392</v>
      </c>
      <c r="F169" s="21">
        <v>-110232229937.12</v>
      </c>
      <c r="G169" s="21">
        <v>177275000</v>
      </c>
      <c r="H169" s="21">
        <v>36911863241.940002</v>
      </c>
      <c r="I169" s="21">
        <v>0</v>
      </c>
      <c r="J169" s="21">
        <v>0</v>
      </c>
      <c r="K169" s="21">
        <v>82071557665</v>
      </c>
      <c r="L169" s="21">
        <v>3636983425</v>
      </c>
      <c r="M169" s="21">
        <v>0</v>
      </c>
      <c r="N169" s="21">
        <v>55362251465.470001</v>
      </c>
      <c r="O169" s="21">
        <v>0</v>
      </c>
      <c r="P169" s="21">
        <v>1851541694</v>
      </c>
      <c r="Q169" s="21">
        <v>5973620028</v>
      </c>
      <c r="R169" s="71">
        <v>207624543469.45001</v>
      </c>
      <c r="S169" s="21">
        <v>0</v>
      </c>
      <c r="T169" s="21">
        <v>207624543469.45001</v>
      </c>
      <c r="U169" s="71">
        <v>2858586792311.4102</v>
      </c>
      <c r="V169" s="21">
        <v>943699467666</v>
      </c>
      <c r="W169" s="21">
        <v>700421961000</v>
      </c>
      <c r="X169" s="21">
        <v>1379338018271</v>
      </c>
      <c r="Y169" s="21">
        <v>1418017863746</v>
      </c>
      <c r="Z169" s="21">
        <v>260254011583</v>
      </c>
      <c r="AA169" s="21">
        <v>9518321055</v>
      </c>
      <c r="AB169" s="21">
        <v>-1852662851009.5901</v>
      </c>
      <c r="AC169" s="71">
        <v>0</v>
      </c>
      <c r="AD169" s="21">
        <v>0</v>
      </c>
      <c r="AE169" s="71">
        <v>69224712340.199997</v>
      </c>
      <c r="AF169" s="21">
        <v>628995810</v>
      </c>
      <c r="AG169" s="21">
        <v>11567666650</v>
      </c>
      <c r="AH169" s="21">
        <v>13517372025</v>
      </c>
      <c r="AI169" s="21">
        <v>56608928306</v>
      </c>
      <c r="AJ169" s="21">
        <v>-13098250450.799999</v>
      </c>
      <c r="AK169" s="70">
        <v>25264383021.299999</v>
      </c>
      <c r="AL169" s="71">
        <v>25264383021.299999</v>
      </c>
      <c r="AM169" s="21">
        <v>0</v>
      </c>
      <c r="AN169" s="21">
        <v>0</v>
      </c>
      <c r="AO169" s="21">
        <v>0</v>
      </c>
      <c r="AP169" s="21">
        <v>0</v>
      </c>
      <c r="AQ169" s="21">
        <v>2670781114</v>
      </c>
      <c r="AR169" s="21">
        <v>21193446920.299999</v>
      </c>
      <c r="AS169" s="21">
        <v>1400154987</v>
      </c>
      <c r="AT169" s="71">
        <v>0</v>
      </c>
      <c r="AU169" s="21">
        <v>0</v>
      </c>
      <c r="AV169" s="21">
        <v>0</v>
      </c>
      <c r="AW169" s="21">
        <v>0</v>
      </c>
      <c r="AX169" s="21">
        <v>0</v>
      </c>
      <c r="AY169" s="70">
        <v>3601726645074.0601</v>
      </c>
      <c r="AZ169" s="71">
        <v>3601726645074.0601</v>
      </c>
      <c r="BA169" s="21">
        <v>3601726645074.0601</v>
      </c>
      <c r="BB169" s="21">
        <v>0</v>
      </c>
      <c r="BC169" s="21">
        <v>0</v>
      </c>
    </row>
    <row r="170" spans="1:55" x14ac:dyDescent="0.25">
      <c r="A170" s="65" t="s">
        <v>420</v>
      </c>
      <c r="B170" s="66" t="s">
        <v>421</v>
      </c>
      <c r="C170" s="70">
        <v>3515210562463.7197</v>
      </c>
      <c r="D170" s="71">
        <v>684293757924.31995</v>
      </c>
      <c r="E170" s="21">
        <v>493767700841.28003</v>
      </c>
      <c r="F170" s="21">
        <v>-45253631315.150002</v>
      </c>
      <c r="G170" s="21">
        <v>340702216</v>
      </c>
      <c r="H170" s="21">
        <v>84183162728.029999</v>
      </c>
      <c r="I170" s="21">
        <v>0</v>
      </c>
      <c r="J170" s="21">
        <v>0</v>
      </c>
      <c r="K170" s="21">
        <v>48494367965</v>
      </c>
      <c r="L170" s="21">
        <v>586814359</v>
      </c>
      <c r="M170" s="21">
        <v>19990555249.700001</v>
      </c>
      <c r="N170" s="21">
        <v>63845037797.459999</v>
      </c>
      <c r="O170" s="21">
        <v>11984447171</v>
      </c>
      <c r="P170" s="21">
        <v>2776175889</v>
      </c>
      <c r="Q170" s="21">
        <v>3578425023</v>
      </c>
      <c r="R170" s="71">
        <v>187445272695</v>
      </c>
      <c r="S170" s="21">
        <v>0</v>
      </c>
      <c r="T170" s="21">
        <v>187445272695</v>
      </c>
      <c r="U170" s="71">
        <v>2475251271057.5103</v>
      </c>
      <c r="V170" s="21">
        <v>872759316356</v>
      </c>
      <c r="W170" s="21">
        <v>854480555825</v>
      </c>
      <c r="X170" s="21">
        <v>1001172413563</v>
      </c>
      <c r="Y170" s="21">
        <v>1614799656227.0701</v>
      </c>
      <c r="Z170" s="21">
        <v>285230432895.91998</v>
      </c>
      <c r="AA170" s="21">
        <v>68515490490</v>
      </c>
      <c r="AB170" s="21">
        <v>-2221706594299.48</v>
      </c>
      <c r="AC170" s="71">
        <v>15000000000</v>
      </c>
      <c r="AD170" s="21">
        <v>15000000000</v>
      </c>
      <c r="AE170" s="71">
        <v>153220260786.89001</v>
      </c>
      <c r="AF170" s="21">
        <v>0</v>
      </c>
      <c r="AG170" s="21">
        <v>9532430760</v>
      </c>
      <c r="AH170" s="21">
        <v>11915835753</v>
      </c>
      <c r="AI170" s="21">
        <v>141321821332.22</v>
      </c>
      <c r="AJ170" s="21">
        <v>-9549827058.3299999</v>
      </c>
      <c r="AK170" s="70">
        <v>8288867845</v>
      </c>
      <c r="AL170" s="71">
        <v>8288867845</v>
      </c>
      <c r="AM170" s="21">
        <v>0</v>
      </c>
      <c r="AN170" s="21">
        <v>0</v>
      </c>
      <c r="AO170" s="21">
        <v>0</v>
      </c>
      <c r="AP170" s="21">
        <v>0</v>
      </c>
      <c r="AQ170" s="21">
        <v>1010639032</v>
      </c>
      <c r="AR170" s="21">
        <v>7273021055</v>
      </c>
      <c r="AS170" s="21">
        <v>5207758</v>
      </c>
      <c r="AT170" s="71">
        <v>0</v>
      </c>
      <c r="AU170" s="21">
        <v>0</v>
      </c>
      <c r="AV170" s="21">
        <v>0</v>
      </c>
      <c r="AW170" s="21">
        <v>0</v>
      </c>
      <c r="AX170" s="21">
        <v>0</v>
      </c>
      <c r="AY170" s="70">
        <v>3506874599618.7202</v>
      </c>
      <c r="AZ170" s="71">
        <v>3506874599618.7202</v>
      </c>
      <c r="BA170" s="21">
        <v>3506874599618.7202</v>
      </c>
      <c r="BB170" s="21">
        <v>0</v>
      </c>
      <c r="BC170" s="21">
        <v>0</v>
      </c>
    </row>
    <row r="171" spans="1:55" x14ac:dyDescent="0.25">
      <c r="A171" s="65" t="s">
        <v>422</v>
      </c>
      <c r="B171" s="66" t="s">
        <v>423</v>
      </c>
      <c r="C171" s="70">
        <v>4850177080997.8994</v>
      </c>
      <c r="D171" s="71">
        <v>640520390478.06006</v>
      </c>
      <c r="E171" s="21">
        <v>546899449695</v>
      </c>
      <c r="F171" s="21">
        <v>-22638965580.290001</v>
      </c>
      <c r="G171" s="21">
        <v>511800070.37</v>
      </c>
      <c r="H171" s="21">
        <v>58073666395.199997</v>
      </c>
      <c r="I171" s="21">
        <v>0</v>
      </c>
      <c r="J171" s="21">
        <v>0</v>
      </c>
      <c r="K171" s="21">
        <v>30754457789</v>
      </c>
      <c r="L171" s="21">
        <v>9848906427.7800007</v>
      </c>
      <c r="M171" s="21">
        <v>0</v>
      </c>
      <c r="N171" s="21">
        <v>13844351627</v>
      </c>
      <c r="O171" s="21">
        <v>0</v>
      </c>
      <c r="P171" s="21">
        <v>2152434208</v>
      </c>
      <c r="Q171" s="21">
        <v>1074289846</v>
      </c>
      <c r="R171" s="71">
        <v>170982834788.28</v>
      </c>
      <c r="S171" s="21">
        <v>335486211</v>
      </c>
      <c r="T171" s="21">
        <v>170647348577.28</v>
      </c>
      <c r="U171" s="71">
        <v>4013073581868.5596</v>
      </c>
      <c r="V171" s="21">
        <v>1124039405940.5</v>
      </c>
      <c r="W171" s="21">
        <v>809749536999.45996</v>
      </c>
      <c r="X171" s="21">
        <v>1831554558743.3</v>
      </c>
      <c r="Y171" s="21">
        <v>2221257241549.7598</v>
      </c>
      <c r="Z171" s="21">
        <v>69604210544</v>
      </c>
      <c r="AA171" s="21">
        <v>8775060872</v>
      </c>
      <c r="AB171" s="21">
        <v>-2051906432780.46</v>
      </c>
      <c r="AC171" s="71">
        <v>0</v>
      </c>
      <c r="AD171" s="21">
        <v>0</v>
      </c>
      <c r="AE171" s="71">
        <v>25600273863</v>
      </c>
      <c r="AF171" s="21">
        <v>7700000</v>
      </c>
      <c r="AG171" s="21">
        <v>8959250435</v>
      </c>
      <c r="AH171" s="21">
        <v>8741941049</v>
      </c>
      <c r="AI171" s="21">
        <v>15812447208</v>
      </c>
      <c r="AJ171" s="21">
        <v>-7921064829</v>
      </c>
      <c r="AK171" s="70">
        <v>33554417697.470001</v>
      </c>
      <c r="AL171" s="71">
        <v>33554417697.470001</v>
      </c>
      <c r="AM171" s="21">
        <v>2217000</v>
      </c>
      <c r="AN171" s="21">
        <v>0</v>
      </c>
      <c r="AO171" s="21">
        <v>0</v>
      </c>
      <c r="AP171" s="21">
        <v>0</v>
      </c>
      <c r="AQ171" s="21">
        <v>1424220632.47</v>
      </c>
      <c r="AR171" s="21">
        <v>31911821148</v>
      </c>
      <c r="AS171" s="21">
        <v>216158917</v>
      </c>
      <c r="AT171" s="71">
        <v>0</v>
      </c>
      <c r="AU171" s="21">
        <v>0</v>
      </c>
      <c r="AV171" s="21">
        <v>0</v>
      </c>
      <c r="AW171" s="21">
        <v>0</v>
      </c>
      <c r="AX171" s="21">
        <v>0</v>
      </c>
      <c r="AY171" s="70">
        <v>4816622662300.4199</v>
      </c>
      <c r="AZ171" s="71">
        <v>4816622662300.4199</v>
      </c>
      <c r="BA171" s="21">
        <v>4816622662300.4199</v>
      </c>
      <c r="BB171" s="21">
        <v>0</v>
      </c>
      <c r="BC171" s="21">
        <v>0</v>
      </c>
    </row>
    <row r="172" spans="1:55" x14ac:dyDescent="0.25">
      <c r="A172" s="65" t="s">
        <v>424</v>
      </c>
      <c r="B172" s="66" t="s">
        <v>425</v>
      </c>
      <c r="C172" s="70">
        <v>3597390329880.2798</v>
      </c>
      <c r="D172" s="71">
        <v>434949246968.58997</v>
      </c>
      <c r="E172" s="21">
        <v>328692599697</v>
      </c>
      <c r="F172" s="21">
        <v>-28384317241.389999</v>
      </c>
      <c r="G172" s="21">
        <v>151359583</v>
      </c>
      <c r="H172" s="21">
        <v>27643323161</v>
      </c>
      <c r="I172" s="21">
        <v>0</v>
      </c>
      <c r="J172" s="21">
        <v>0</v>
      </c>
      <c r="K172" s="21">
        <v>39238587125.480003</v>
      </c>
      <c r="L172" s="21">
        <v>4079812308</v>
      </c>
      <c r="M172" s="21">
        <v>0</v>
      </c>
      <c r="N172" s="21">
        <v>54830552833.5</v>
      </c>
      <c r="O172" s="21">
        <v>5244567273</v>
      </c>
      <c r="P172" s="21">
        <v>2061704229</v>
      </c>
      <c r="Q172" s="21">
        <v>1391058000</v>
      </c>
      <c r="R172" s="71">
        <v>296272614677.53998</v>
      </c>
      <c r="S172" s="21">
        <v>0</v>
      </c>
      <c r="T172" s="21">
        <v>296272614677.53998</v>
      </c>
      <c r="U172" s="71">
        <v>2791324045754.8999</v>
      </c>
      <c r="V172" s="21">
        <v>650993188376</v>
      </c>
      <c r="W172" s="21">
        <v>913640024098</v>
      </c>
      <c r="X172" s="21">
        <v>1766836199780</v>
      </c>
      <c r="Y172" s="21">
        <v>1598870007823</v>
      </c>
      <c r="Z172" s="21">
        <v>142944513213</v>
      </c>
      <c r="AA172" s="21">
        <v>6820345889</v>
      </c>
      <c r="AB172" s="21">
        <v>-2288780233424.1001</v>
      </c>
      <c r="AC172" s="71">
        <v>10000000000</v>
      </c>
      <c r="AD172" s="21">
        <v>10000000000</v>
      </c>
      <c r="AE172" s="71">
        <v>64844422479.25</v>
      </c>
      <c r="AF172" s="21">
        <v>0</v>
      </c>
      <c r="AG172" s="21">
        <v>1964640000</v>
      </c>
      <c r="AH172" s="21">
        <v>15901909922</v>
      </c>
      <c r="AI172" s="21">
        <v>60650581400</v>
      </c>
      <c r="AJ172" s="21">
        <v>-13672708842.75</v>
      </c>
      <c r="AK172" s="70">
        <v>37025724121.75</v>
      </c>
      <c r="AL172" s="71">
        <v>37025724121.75</v>
      </c>
      <c r="AM172" s="21">
        <v>112344560</v>
      </c>
      <c r="AN172" s="21">
        <v>0</v>
      </c>
      <c r="AO172" s="21">
        <v>0</v>
      </c>
      <c r="AP172" s="21">
        <v>0</v>
      </c>
      <c r="AQ172" s="21">
        <v>7714775159.3400002</v>
      </c>
      <c r="AR172" s="21">
        <v>27063398085.41</v>
      </c>
      <c r="AS172" s="21">
        <v>2135206317</v>
      </c>
      <c r="AT172" s="71">
        <v>0</v>
      </c>
      <c r="AU172" s="21">
        <v>0</v>
      </c>
      <c r="AV172" s="21">
        <v>0</v>
      </c>
      <c r="AW172" s="21">
        <v>0</v>
      </c>
      <c r="AX172" s="21">
        <v>0</v>
      </c>
      <c r="AY172" s="70">
        <v>3560364605758.5298</v>
      </c>
      <c r="AZ172" s="71">
        <v>3560364605758.5298</v>
      </c>
      <c r="BA172" s="21">
        <v>3560364605758.5298</v>
      </c>
      <c r="BB172" s="21">
        <v>0</v>
      </c>
      <c r="BC172" s="21">
        <v>0</v>
      </c>
    </row>
    <row r="173" spans="1:55" x14ac:dyDescent="0.25">
      <c r="A173" s="65" t="s">
        <v>426</v>
      </c>
      <c r="B173" s="66" t="s">
        <v>427</v>
      </c>
      <c r="C173" s="70">
        <v>6356447372037.2803</v>
      </c>
      <c r="D173" s="71">
        <v>267941360427</v>
      </c>
      <c r="E173" s="21">
        <v>202689749176</v>
      </c>
      <c r="F173" s="21">
        <v>-8200939657</v>
      </c>
      <c r="G173" s="21">
        <v>204075554</v>
      </c>
      <c r="H173" s="21">
        <v>30332604817</v>
      </c>
      <c r="I173" s="21">
        <v>0</v>
      </c>
      <c r="J173" s="21">
        <v>0</v>
      </c>
      <c r="K173" s="21">
        <v>2008045610</v>
      </c>
      <c r="L173" s="21">
        <v>1676591698</v>
      </c>
      <c r="M173" s="21">
        <v>0</v>
      </c>
      <c r="N173" s="21">
        <v>23725509867</v>
      </c>
      <c r="O173" s="21">
        <v>6857213705</v>
      </c>
      <c r="P173" s="21">
        <v>5954775300</v>
      </c>
      <c r="Q173" s="21">
        <v>2693734357</v>
      </c>
      <c r="R173" s="71">
        <v>249259037542.73001</v>
      </c>
      <c r="S173" s="21">
        <v>0</v>
      </c>
      <c r="T173" s="21">
        <v>249259037542.73001</v>
      </c>
      <c r="U173" s="71">
        <v>5819036914306.5508</v>
      </c>
      <c r="V173" s="21">
        <v>3236280537571</v>
      </c>
      <c r="W173" s="21">
        <v>862710949088.31006</v>
      </c>
      <c r="X173" s="21">
        <v>1371350848891</v>
      </c>
      <c r="Y173" s="21">
        <v>1900342391290</v>
      </c>
      <c r="Z173" s="21">
        <v>102464942371</v>
      </c>
      <c r="AA173" s="21">
        <v>41675031723</v>
      </c>
      <c r="AB173" s="21">
        <v>-1695787786627.76</v>
      </c>
      <c r="AC173" s="71">
        <v>0</v>
      </c>
      <c r="AD173" s="21">
        <v>0</v>
      </c>
      <c r="AE173" s="71">
        <v>20210059761</v>
      </c>
      <c r="AF173" s="21">
        <v>2023863960</v>
      </c>
      <c r="AG173" s="21">
        <v>6390918286</v>
      </c>
      <c r="AH173" s="21">
        <v>11400443211</v>
      </c>
      <c r="AI173" s="21">
        <v>8899168873</v>
      </c>
      <c r="AJ173" s="21">
        <v>-8504334569</v>
      </c>
      <c r="AK173" s="70">
        <v>40904701137</v>
      </c>
      <c r="AL173" s="71">
        <v>40904701137</v>
      </c>
      <c r="AM173" s="21">
        <v>3355550</v>
      </c>
      <c r="AN173" s="21">
        <v>0</v>
      </c>
      <c r="AO173" s="21">
        <v>0</v>
      </c>
      <c r="AP173" s="21">
        <v>0</v>
      </c>
      <c r="AQ173" s="21">
        <v>1176721729</v>
      </c>
      <c r="AR173" s="21">
        <v>39724623858</v>
      </c>
      <c r="AS173" s="21">
        <v>0</v>
      </c>
      <c r="AT173" s="71">
        <v>0</v>
      </c>
      <c r="AU173" s="21">
        <v>0</v>
      </c>
      <c r="AV173" s="21">
        <v>0</v>
      </c>
      <c r="AW173" s="21">
        <v>0</v>
      </c>
      <c r="AX173" s="21">
        <v>0</v>
      </c>
      <c r="AY173" s="70">
        <v>6315542670900.1602</v>
      </c>
      <c r="AZ173" s="71">
        <v>6315542670900.1602</v>
      </c>
      <c r="BA173" s="21">
        <v>6315542670900.1602</v>
      </c>
      <c r="BB173" s="21">
        <v>0</v>
      </c>
      <c r="BC173" s="21">
        <v>0</v>
      </c>
    </row>
    <row r="174" spans="1:55" x14ac:dyDescent="0.25">
      <c r="A174" s="65" t="s">
        <v>428</v>
      </c>
      <c r="B174" s="66" t="s">
        <v>429</v>
      </c>
      <c r="C174" s="70">
        <v>3140697646888.5</v>
      </c>
      <c r="D174" s="71">
        <v>261666653697.11002</v>
      </c>
      <c r="E174" s="21">
        <v>161260112626.81</v>
      </c>
      <c r="F174" s="21">
        <v>-24555641097.27</v>
      </c>
      <c r="G174" s="21">
        <v>676151901</v>
      </c>
      <c r="H174" s="21">
        <v>67016007918.529999</v>
      </c>
      <c r="I174" s="21">
        <v>0</v>
      </c>
      <c r="J174" s="21">
        <v>0</v>
      </c>
      <c r="K174" s="21">
        <v>27310984331</v>
      </c>
      <c r="L174" s="21">
        <v>87569200</v>
      </c>
      <c r="M174" s="21">
        <v>2014904274</v>
      </c>
      <c r="N174" s="21">
        <v>24377714929.040001</v>
      </c>
      <c r="O174" s="21">
        <v>0</v>
      </c>
      <c r="P174" s="21">
        <v>2737657114</v>
      </c>
      <c r="Q174" s="21">
        <v>741192500</v>
      </c>
      <c r="R174" s="71">
        <v>83830396200.899994</v>
      </c>
      <c r="S174" s="21">
        <v>0</v>
      </c>
      <c r="T174" s="21">
        <v>83830396200.899994</v>
      </c>
      <c r="U174" s="71">
        <v>2744248133315.4707</v>
      </c>
      <c r="V174" s="21">
        <v>885516603310.62</v>
      </c>
      <c r="W174" s="21">
        <v>749984462912.18005</v>
      </c>
      <c r="X174" s="21">
        <v>1123169816585.0701</v>
      </c>
      <c r="Y174" s="21">
        <v>1544993361873.45</v>
      </c>
      <c r="Z174" s="21">
        <v>143243113119.48999</v>
      </c>
      <c r="AA174" s="21">
        <v>3818761089.96</v>
      </c>
      <c r="AB174" s="21">
        <v>-1706477985575.3</v>
      </c>
      <c r="AC174" s="71">
        <v>0</v>
      </c>
      <c r="AD174" s="21">
        <v>0</v>
      </c>
      <c r="AE174" s="71">
        <v>50952463675.020004</v>
      </c>
      <c r="AF174" s="21">
        <v>153050000</v>
      </c>
      <c r="AG174" s="21">
        <v>979000000</v>
      </c>
      <c r="AH174" s="21">
        <v>8980015836.0100002</v>
      </c>
      <c r="AI174" s="21">
        <v>47888606821.980003</v>
      </c>
      <c r="AJ174" s="21">
        <v>-7048208982.9700003</v>
      </c>
      <c r="AK174" s="70">
        <v>20070938664.459999</v>
      </c>
      <c r="AL174" s="71">
        <v>20070938664.459999</v>
      </c>
      <c r="AM174" s="21">
        <v>0</v>
      </c>
      <c r="AN174" s="21">
        <v>0</v>
      </c>
      <c r="AO174" s="21">
        <v>0</v>
      </c>
      <c r="AP174" s="21">
        <v>0</v>
      </c>
      <c r="AQ174" s="21">
        <v>765652930.66999996</v>
      </c>
      <c r="AR174" s="21">
        <v>19305285733.790001</v>
      </c>
      <c r="AS174" s="21">
        <v>0</v>
      </c>
      <c r="AT174" s="71">
        <v>0</v>
      </c>
      <c r="AU174" s="21">
        <v>0</v>
      </c>
      <c r="AV174" s="21">
        <v>0</v>
      </c>
      <c r="AW174" s="21">
        <v>0</v>
      </c>
      <c r="AX174" s="21">
        <v>0</v>
      </c>
      <c r="AY174" s="70">
        <v>3120626708224.02</v>
      </c>
      <c r="AZ174" s="71">
        <v>3120626708224.02</v>
      </c>
      <c r="BA174" s="21">
        <v>3120626708224.02</v>
      </c>
      <c r="BB174" s="21">
        <v>0</v>
      </c>
      <c r="BC174" s="21">
        <v>0</v>
      </c>
    </row>
    <row r="175" spans="1:55" x14ac:dyDescent="0.25">
      <c r="A175" s="65" t="s">
        <v>432</v>
      </c>
      <c r="B175" s="66" t="s">
        <v>433</v>
      </c>
      <c r="C175" s="70">
        <v>2857441202742.8301</v>
      </c>
      <c r="D175" s="71">
        <v>282254459745.66998</v>
      </c>
      <c r="E175" s="21">
        <v>225112021673</v>
      </c>
      <c r="F175" s="21">
        <v>-1779153952.1500001</v>
      </c>
      <c r="G175" s="21">
        <v>429722637.11000001</v>
      </c>
      <c r="H175" s="21">
        <v>30420569522.419998</v>
      </c>
      <c r="I175" s="21"/>
      <c r="J175" s="21">
        <v>0</v>
      </c>
      <c r="K175" s="21">
        <v>2920939786</v>
      </c>
      <c r="L175" s="21">
        <v>2131168139.47</v>
      </c>
      <c r="M175" s="21"/>
      <c r="N175" s="21">
        <v>21217597050.82</v>
      </c>
      <c r="O175" s="21">
        <v>251125273</v>
      </c>
      <c r="P175" s="21">
        <v>1550469616</v>
      </c>
      <c r="Q175" s="21">
        <v>0</v>
      </c>
      <c r="R175" s="71">
        <v>296344705533.21002</v>
      </c>
      <c r="S175" s="21">
        <v>0</v>
      </c>
      <c r="T175" s="21">
        <v>296344705533.21002</v>
      </c>
      <c r="U175" s="71">
        <v>2275399338522.0801</v>
      </c>
      <c r="V175" s="21">
        <v>597663109129</v>
      </c>
      <c r="W175" s="21">
        <v>555379598026</v>
      </c>
      <c r="X175" s="21">
        <v>1116937109949</v>
      </c>
      <c r="Y175" s="21">
        <v>1475176025662</v>
      </c>
      <c r="Z175" s="21">
        <v>94219745125</v>
      </c>
      <c r="AA175" s="21">
        <v>49317991000</v>
      </c>
      <c r="AB175" s="21">
        <v>-1613294240368.9199</v>
      </c>
      <c r="AC175" s="71">
        <v>0</v>
      </c>
      <c r="AD175" s="21">
        <v>0</v>
      </c>
      <c r="AE175" s="71">
        <v>3442698941.8699999</v>
      </c>
      <c r="AF175" s="21">
        <v>25638189</v>
      </c>
      <c r="AG175" s="21">
        <v>0</v>
      </c>
      <c r="AH175" s="21">
        <v>751495343.75</v>
      </c>
      <c r="AI175" s="21">
        <v>2665565409.1199999</v>
      </c>
      <c r="AJ175" s="21"/>
      <c r="AK175" s="70">
        <v>37443869103.959999</v>
      </c>
      <c r="AL175" s="71">
        <v>32775967986.080002</v>
      </c>
      <c r="AM175" s="21">
        <v>865510301</v>
      </c>
      <c r="AN175" s="21">
        <v>0</v>
      </c>
      <c r="AO175" s="21">
        <v>0</v>
      </c>
      <c r="AP175" s="21">
        <v>0</v>
      </c>
      <c r="AQ175" s="21">
        <v>942656479.33000004</v>
      </c>
      <c r="AR175" s="21">
        <v>30483720607</v>
      </c>
      <c r="AS175" s="21">
        <v>484080598.75</v>
      </c>
      <c r="AT175" s="71">
        <v>4667901117.8800001</v>
      </c>
      <c r="AU175" s="21"/>
      <c r="AV175" s="21"/>
      <c r="AW175" s="21">
        <v>4667901117.8800001</v>
      </c>
      <c r="AX175" s="21"/>
      <c r="AY175" s="70">
        <v>2819997333638.8701</v>
      </c>
      <c r="AZ175" s="71">
        <v>2819997333638.8701</v>
      </c>
      <c r="BA175" s="21">
        <v>2819997333638.8701</v>
      </c>
      <c r="BB175" s="21"/>
      <c r="BC175" s="21"/>
    </row>
    <row r="176" spans="1:55" x14ac:dyDescent="0.25">
      <c r="A176" s="65" t="s">
        <v>434</v>
      </c>
      <c r="B176" s="66" t="s">
        <v>435</v>
      </c>
      <c r="C176" s="70">
        <v>3303359268867.5693</v>
      </c>
      <c r="D176" s="71">
        <v>349919711239.72998</v>
      </c>
      <c r="E176" s="21">
        <v>284268636800.83002</v>
      </c>
      <c r="F176" s="21">
        <v>-19874112088.48</v>
      </c>
      <c r="G176" s="21">
        <v>1181583647</v>
      </c>
      <c r="H176" s="21">
        <v>37384726334.459999</v>
      </c>
      <c r="I176" s="21">
        <v>0</v>
      </c>
      <c r="J176" s="21">
        <v>0</v>
      </c>
      <c r="K176" s="21">
        <v>15330279634</v>
      </c>
      <c r="L176" s="21">
        <v>4682083861</v>
      </c>
      <c r="M176" s="21">
        <v>184197701.63999999</v>
      </c>
      <c r="N176" s="21">
        <v>22860084917.279999</v>
      </c>
      <c r="O176" s="21">
        <v>0</v>
      </c>
      <c r="P176" s="21">
        <v>1420788321</v>
      </c>
      <c r="Q176" s="21">
        <v>2481442111</v>
      </c>
      <c r="R176" s="71">
        <v>101411121723.11</v>
      </c>
      <c r="S176" s="21">
        <v>0</v>
      </c>
      <c r="T176" s="21">
        <v>101411121723.11</v>
      </c>
      <c r="U176" s="71">
        <v>2794289834009.4395</v>
      </c>
      <c r="V176" s="21">
        <v>402974717257.56</v>
      </c>
      <c r="W176" s="21">
        <v>708710340082.63</v>
      </c>
      <c r="X176" s="21">
        <v>1565142576955.7</v>
      </c>
      <c r="Y176" s="21">
        <v>1497544535538.3401</v>
      </c>
      <c r="Z176" s="21">
        <v>94392982959.360001</v>
      </c>
      <c r="AA176" s="21">
        <v>5921446423.9700003</v>
      </c>
      <c r="AB176" s="21">
        <v>-1480396765208.1201</v>
      </c>
      <c r="AC176" s="71">
        <v>0</v>
      </c>
      <c r="AD176" s="21">
        <v>0</v>
      </c>
      <c r="AE176" s="71">
        <v>57738601895.289993</v>
      </c>
      <c r="AF176" s="21">
        <v>0</v>
      </c>
      <c r="AG176" s="21">
        <v>52745991533</v>
      </c>
      <c r="AH176" s="21">
        <v>12728890302.24</v>
      </c>
      <c r="AI176" s="21">
        <v>457328794.38</v>
      </c>
      <c r="AJ176" s="21">
        <v>-8193608734.3299999</v>
      </c>
      <c r="AK176" s="70">
        <v>40729600868.399994</v>
      </c>
      <c r="AL176" s="71">
        <v>40729600868.399994</v>
      </c>
      <c r="AM176" s="21">
        <v>29228</v>
      </c>
      <c r="AN176" s="21">
        <v>0</v>
      </c>
      <c r="AO176" s="21">
        <v>0</v>
      </c>
      <c r="AP176" s="21">
        <v>0</v>
      </c>
      <c r="AQ176" s="21">
        <v>993571578.70000005</v>
      </c>
      <c r="AR176" s="21">
        <v>39495415590.699997</v>
      </c>
      <c r="AS176" s="21">
        <v>240584471</v>
      </c>
      <c r="AT176" s="71">
        <v>0</v>
      </c>
      <c r="AU176" s="21">
        <v>0</v>
      </c>
      <c r="AV176" s="21">
        <v>0</v>
      </c>
      <c r="AW176" s="21">
        <v>0</v>
      </c>
      <c r="AX176" s="21">
        <v>0</v>
      </c>
      <c r="AY176" s="70">
        <v>3262629667999.2002</v>
      </c>
      <c r="AZ176" s="71">
        <v>3262629667999.2002</v>
      </c>
      <c r="BA176" s="21">
        <v>3262629667999.2002</v>
      </c>
      <c r="BB176" s="21">
        <v>0</v>
      </c>
      <c r="BC176" s="21">
        <v>0</v>
      </c>
    </row>
    <row r="177" spans="1:55" x14ac:dyDescent="0.25">
      <c r="A177" s="65" t="s">
        <v>436</v>
      </c>
      <c r="B177" s="66" t="s">
        <v>437</v>
      </c>
      <c r="C177" s="70">
        <v>2504076268459.9595</v>
      </c>
      <c r="D177" s="71">
        <v>237358085990.23001</v>
      </c>
      <c r="E177" s="21">
        <v>133414290942.56</v>
      </c>
      <c r="F177" s="21">
        <v>-25511946056.970001</v>
      </c>
      <c r="G177" s="21">
        <v>313746575.95999998</v>
      </c>
      <c r="H177" s="21">
        <v>24439390871.68</v>
      </c>
      <c r="I177" s="21">
        <v>0</v>
      </c>
      <c r="J177" s="21">
        <v>0</v>
      </c>
      <c r="K177" s="21">
        <v>31813792759</v>
      </c>
      <c r="L177" s="21">
        <v>1759878682</v>
      </c>
      <c r="M177" s="21">
        <v>0</v>
      </c>
      <c r="N177" s="21">
        <v>66624825919</v>
      </c>
      <c r="O177" s="21">
        <v>673841211</v>
      </c>
      <c r="P177" s="21">
        <v>1439443520</v>
      </c>
      <c r="Q177" s="21">
        <v>2390821566</v>
      </c>
      <c r="R177" s="71">
        <v>168540046294.87</v>
      </c>
      <c r="S177" s="21">
        <v>0</v>
      </c>
      <c r="T177" s="21">
        <v>168540046294.87</v>
      </c>
      <c r="U177" s="71">
        <v>1972193019830.8801</v>
      </c>
      <c r="V177" s="21">
        <v>250018713860</v>
      </c>
      <c r="W177" s="21">
        <v>565447713207.53003</v>
      </c>
      <c r="X177" s="21">
        <v>968063115858.60999</v>
      </c>
      <c r="Y177" s="21">
        <v>1274436861458</v>
      </c>
      <c r="Z177" s="21">
        <v>73003178909.080002</v>
      </c>
      <c r="AA177" s="21">
        <v>3649122969</v>
      </c>
      <c r="AB177" s="21">
        <v>-1162425686431.3401</v>
      </c>
      <c r="AC177" s="71">
        <v>0</v>
      </c>
      <c r="AD177" s="21">
        <v>0</v>
      </c>
      <c r="AE177" s="71">
        <v>125985116343.98</v>
      </c>
      <c r="AF177" s="21">
        <v>3385901623</v>
      </c>
      <c r="AG177" s="21">
        <v>0</v>
      </c>
      <c r="AH177" s="21">
        <v>2969115207</v>
      </c>
      <c r="AI177" s="21">
        <v>121866086360.97</v>
      </c>
      <c r="AJ177" s="21">
        <v>-2235986846.9899998</v>
      </c>
      <c r="AK177" s="70">
        <v>30243474358.860001</v>
      </c>
      <c r="AL177" s="71">
        <v>30243474358.860001</v>
      </c>
      <c r="AM177" s="21">
        <v>73906911</v>
      </c>
      <c r="AN177" s="21">
        <v>0</v>
      </c>
      <c r="AO177" s="21">
        <v>0</v>
      </c>
      <c r="AP177" s="21">
        <v>3868328680</v>
      </c>
      <c r="AQ177" s="21">
        <v>1405535507.1900001</v>
      </c>
      <c r="AR177" s="21">
        <v>1661794940</v>
      </c>
      <c r="AS177" s="21">
        <v>23233908320.669998</v>
      </c>
      <c r="AT177" s="71">
        <v>0</v>
      </c>
      <c r="AU177" s="21">
        <v>0</v>
      </c>
      <c r="AV177" s="21">
        <v>0</v>
      </c>
      <c r="AW177" s="21">
        <v>0</v>
      </c>
      <c r="AX177" s="21">
        <v>0</v>
      </c>
      <c r="AY177" s="70">
        <v>2473832794101.1001</v>
      </c>
      <c r="AZ177" s="71">
        <v>2473832794101.1001</v>
      </c>
      <c r="BA177" s="21">
        <v>2473832794101.1001</v>
      </c>
      <c r="BB177" s="21">
        <v>0</v>
      </c>
      <c r="BC177" s="21">
        <v>0</v>
      </c>
    </row>
    <row r="178" spans="1:55" x14ac:dyDescent="0.25">
      <c r="A178" s="65" t="s">
        <v>438</v>
      </c>
      <c r="B178" s="66" t="s">
        <v>439</v>
      </c>
      <c r="C178" s="70">
        <v>5297004928246.291</v>
      </c>
      <c r="D178" s="71">
        <v>488308109975.68005</v>
      </c>
      <c r="E178" s="21">
        <v>405905362672.08002</v>
      </c>
      <c r="F178" s="21">
        <v>-55826024695.849998</v>
      </c>
      <c r="G178" s="21">
        <v>401030383.92000002</v>
      </c>
      <c r="H178" s="21">
        <v>28516766905.529999</v>
      </c>
      <c r="I178" s="21">
        <v>0</v>
      </c>
      <c r="J178" s="21">
        <v>0</v>
      </c>
      <c r="K178" s="21">
        <v>84113375465</v>
      </c>
      <c r="L178" s="21">
        <v>3568588151</v>
      </c>
      <c r="M178" s="21">
        <v>0</v>
      </c>
      <c r="N178" s="21">
        <v>19205376677</v>
      </c>
      <c r="O178" s="21">
        <v>0</v>
      </c>
      <c r="P178" s="21">
        <v>2423634417</v>
      </c>
      <c r="Q178" s="21">
        <v>0</v>
      </c>
      <c r="R178" s="71">
        <v>129693188866.49001</v>
      </c>
      <c r="S178" s="21">
        <v>0</v>
      </c>
      <c r="T178" s="21">
        <v>129693188866.49001</v>
      </c>
      <c r="U178" s="71">
        <v>4649102350952.8906</v>
      </c>
      <c r="V178" s="21">
        <v>1981235855411.47</v>
      </c>
      <c r="W178" s="21">
        <v>743724920571.07996</v>
      </c>
      <c r="X178" s="21">
        <v>1391081245945.5601</v>
      </c>
      <c r="Y178" s="21">
        <v>2324904038453.9502</v>
      </c>
      <c r="Z178" s="21">
        <v>124832066363.34</v>
      </c>
      <c r="AA178" s="21">
        <v>11643984060</v>
      </c>
      <c r="AB178" s="21">
        <v>-1928319759852.51</v>
      </c>
      <c r="AC178" s="71">
        <v>0</v>
      </c>
      <c r="AD178" s="21">
        <v>0</v>
      </c>
      <c r="AE178" s="71">
        <v>29901278451.229996</v>
      </c>
      <c r="AF178" s="21">
        <v>649940310</v>
      </c>
      <c r="AG178" s="21">
        <v>0</v>
      </c>
      <c r="AH178" s="21">
        <v>12204127397</v>
      </c>
      <c r="AI178" s="21">
        <v>25195462201.98</v>
      </c>
      <c r="AJ178" s="21">
        <v>-8148251457.75</v>
      </c>
      <c r="AK178" s="70">
        <v>72861576581.899994</v>
      </c>
      <c r="AL178" s="71">
        <v>72861576581.899994</v>
      </c>
      <c r="AM178" s="21">
        <v>0</v>
      </c>
      <c r="AN178" s="21">
        <v>0</v>
      </c>
      <c r="AO178" s="21">
        <v>0</v>
      </c>
      <c r="AP178" s="21">
        <v>0</v>
      </c>
      <c r="AQ178" s="21">
        <v>1183240706.78</v>
      </c>
      <c r="AR178" s="21">
        <v>70638509063.119995</v>
      </c>
      <c r="AS178" s="21">
        <v>1039826812</v>
      </c>
      <c r="AT178" s="71">
        <v>0</v>
      </c>
      <c r="AU178" s="21">
        <v>0</v>
      </c>
      <c r="AV178" s="21">
        <v>0</v>
      </c>
      <c r="AW178" s="21">
        <v>0</v>
      </c>
      <c r="AX178" s="21">
        <v>0</v>
      </c>
      <c r="AY178" s="70">
        <v>5224143351664.3896</v>
      </c>
      <c r="AZ178" s="71">
        <v>5224143351664.3896</v>
      </c>
      <c r="BA178" s="21">
        <v>5224143351664.3896</v>
      </c>
      <c r="BB178" s="21">
        <v>0</v>
      </c>
      <c r="BC178" s="21">
        <v>0</v>
      </c>
    </row>
    <row r="179" spans="1:55" x14ac:dyDescent="0.25">
      <c r="A179" s="65" t="s">
        <v>440</v>
      </c>
      <c r="B179" s="66" t="s">
        <v>441</v>
      </c>
      <c r="C179" s="70">
        <v>4223594001345.3496</v>
      </c>
      <c r="D179" s="71">
        <v>575658005154.95996</v>
      </c>
      <c r="E179" s="21">
        <v>515914387609</v>
      </c>
      <c r="F179" s="21">
        <v>-12400021522.059999</v>
      </c>
      <c r="G179" s="21">
        <v>463018429.25</v>
      </c>
      <c r="H179" s="21">
        <v>34450981158.269997</v>
      </c>
      <c r="I179" s="21">
        <v>0</v>
      </c>
      <c r="J179" s="21">
        <v>0</v>
      </c>
      <c r="K179" s="21">
        <v>16244007151.5</v>
      </c>
      <c r="L179" s="21">
        <v>2017537721</v>
      </c>
      <c r="M179" s="21">
        <v>0</v>
      </c>
      <c r="N179" s="21">
        <v>16774053634</v>
      </c>
      <c r="O179" s="21">
        <v>103064238</v>
      </c>
      <c r="P179" s="21">
        <v>2090976736</v>
      </c>
      <c r="Q179" s="21">
        <v>0</v>
      </c>
      <c r="R179" s="71">
        <v>301822508907.71997</v>
      </c>
      <c r="S179" s="21">
        <v>0</v>
      </c>
      <c r="T179" s="21">
        <v>301822508907.71997</v>
      </c>
      <c r="U179" s="71">
        <v>3049554929941.6089</v>
      </c>
      <c r="V179" s="21">
        <v>811689408053</v>
      </c>
      <c r="W179" s="21">
        <v>765242915510.31995</v>
      </c>
      <c r="X179" s="21">
        <v>1120799572804.3999</v>
      </c>
      <c r="Y179" s="21">
        <v>2073879598859.3999</v>
      </c>
      <c r="Z179" s="21">
        <v>87903956009.970001</v>
      </c>
      <c r="AA179" s="21">
        <v>11479608050</v>
      </c>
      <c r="AB179" s="21">
        <v>-1821440129345.48</v>
      </c>
      <c r="AC179" s="71">
        <v>0</v>
      </c>
      <c r="AD179" s="21">
        <v>0</v>
      </c>
      <c r="AE179" s="71">
        <v>296558557341.06</v>
      </c>
      <c r="AF179" s="21">
        <v>0</v>
      </c>
      <c r="AG179" s="21">
        <v>1268025000</v>
      </c>
      <c r="AH179" s="21">
        <v>8016711584.0600004</v>
      </c>
      <c r="AI179" s="21">
        <v>291834545802.03998</v>
      </c>
      <c r="AJ179" s="21">
        <v>-4560725045.04</v>
      </c>
      <c r="AK179" s="70">
        <v>34106781852.349998</v>
      </c>
      <c r="AL179" s="71">
        <v>34106781852.349998</v>
      </c>
      <c r="AM179" s="21">
        <v>0</v>
      </c>
      <c r="AN179" s="21">
        <v>0</v>
      </c>
      <c r="AO179" s="21">
        <v>0</v>
      </c>
      <c r="AP179" s="21">
        <v>0</v>
      </c>
      <c r="AQ179" s="21">
        <v>2838636949.3499999</v>
      </c>
      <c r="AR179" s="21">
        <v>30596497384</v>
      </c>
      <c r="AS179" s="21">
        <v>671647519</v>
      </c>
      <c r="AT179" s="71">
        <v>0</v>
      </c>
      <c r="AU179" s="21">
        <v>0</v>
      </c>
      <c r="AV179" s="21">
        <v>0</v>
      </c>
      <c r="AW179" s="21">
        <v>0</v>
      </c>
      <c r="AX179" s="21">
        <v>0</v>
      </c>
      <c r="AY179" s="70">
        <v>4189487219492.9902</v>
      </c>
      <c r="AZ179" s="71">
        <v>4189487219492.9902</v>
      </c>
      <c r="BA179" s="21">
        <v>4189487219492.9902</v>
      </c>
      <c r="BB179" s="21">
        <v>0</v>
      </c>
      <c r="BC179" s="21">
        <v>0</v>
      </c>
    </row>
    <row r="180" spans="1:55" x14ac:dyDescent="0.25">
      <c r="A180" s="65" t="s">
        <v>442</v>
      </c>
      <c r="B180" s="66" t="s">
        <v>443</v>
      </c>
      <c r="C180" s="70">
        <v>6298329078066.7295</v>
      </c>
      <c r="D180" s="71">
        <v>461226134848.97998</v>
      </c>
      <c r="E180" s="21">
        <v>361695528715</v>
      </c>
      <c r="F180" s="21">
        <v>-34032148414.700001</v>
      </c>
      <c r="G180" s="21">
        <v>0</v>
      </c>
      <c r="H180" s="21">
        <v>48835809966.800003</v>
      </c>
      <c r="I180" s="21">
        <v>0</v>
      </c>
      <c r="J180" s="21">
        <v>0</v>
      </c>
      <c r="K180" s="21">
        <v>57707264486</v>
      </c>
      <c r="L180" s="21">
        <v>2229239420</v>
      </c>
      <c r="M180" s="21">
        <v>0</v>
      </c>
      <c r="N180" s="21">
        <v>23031121553.880001</v>
      </c>
      <c r="O180" s="21">
        <v>0</v>
      </c>
      <c r="P180" s="21">
        <v>0</v>
      </c>
      <c r="Q180" s="21">
        <v>1759319122</v>
      </c>
      <c r="R180" s="71">
        <v>348371953790.20001</v>
      </c>
      <c r="S180" s="21">
        <v>0</v>
      </c>
      <c r="T180" s="21">
        <v>348371953790.20001</v>
      </c>
      <c r="U180" s="71">
        <v>5420063420420.5498</v>
      </c>
      <c r="V180" s="21">
        <v>3186715948987</v>
      </c>
      <c r="W180" s="21">
        <v>662699069146.59998</v>
      </c>
      <c r="X180" s="21">
        <v>1258462813445.1001</v>
      </c>
      <c r="Y180" s="21">
        <v>1676519491262.23</v>
      </c>
      <c r="Z180" s="21">
        <v>99250439029.949997</v>
      </c>
      <c r="AA180" s="21">
        <v>22836562972</v>
      </c>
      <c r="AB180" s="21">
        <v>-1486420904422.3301</v>
      </c>
      <c r="AC180" s="71">
        <v>55210770461</v>
      </c>
      <c r="AD180" s="21">
        <v>55210770461</v>
      </c>
      <c r="AE180" s="71">
        <v>13456798546</v>
      </c>
      <c r="AF180" s="21">
        <v>0</v>
      </c>
      <c r="AG180" s="21">
        <v>755137500</v>
      </c>
      <c r="AH180" s="21">
        <v>17190006194</v>
      </c>
      <c r="AI180" s="21">
        <v>1166855501</v>
      </c>
      <c r="AJ180" s="21">
        <v>-5655200649</v>
      </c>
      <c r="AK180" s="70">
        <v>41424816501.830002</v>
      </c>
      <c r="AL180" s="71">
        <v>41424816501.830002</v>
      </c>
      <c r="AM180" s="21">
        <v>11926598</v>
      </c>
      <c r="AN180" s="21">
        <v>0</v>
      </c>
      <c r="AO180" s="21">
        <v>0</v>
      </c>
      <c r="AP180" s="21">
        <v>8793871250</v>
      </c>
      <c r="AQ180" s="21">
        <v>5111093084.8299999</v>
      </c>
      <c r="AR180" s="21">
        <v>27507925569</v>
      </c>
      <c r="AS180" s="21">
        <v>0</v>
      </c>
      <c r="AT180" s="71">
        <v>0</v>
      </c>
      <c r="AU180" s="21">
        <v>0</v>
      </c>
      <c r="AV180" s="21">
        <v>0</v>
      </c>
      <c r="AW180" s="21">
        <v>0</v>
      </c>
      <c r="AX180" s="21">
        <v>0</v>
      </c>
      <c r="AY180" s="70">
        <v>6256904261564.9004</v>
      </c>
      <c r="AZ180" s="71">
        <v>6256904261564.9004</v>
      </c>
      <c r="BA180" s="21">
        <v>6256904261564.9004</v>
      </c>
      <c r="BB180" s="21">
        <v>0</v>
      </c>
      <c r="BC180" s="21">
        <v>0</v>
      </c>
    </row>
    <row r="181" spans="1:55" x14ac:dyDescent="0.25">
      <c r="A181" s="65" t="s">
        <v>444</v>
      </c>
      <c r="B181" s="66" t="s">
        <v>445</v>
      </c>
      <c r="C181" s="70">
        <v>3840424064103.1992</v>
      </c>
      <c r="D181" s="71">
        <v>418682810584.17004</v>
      </c>
      <c r="E181" s="21">
        <v>297069947496.02002</v>
      </c>
      <c r="F181" s="21">
        <v>-77807170006.039993</v>
      </c>
      <c r="G181" s="21">
        <v>0</v>
      </c>
      <c r="H181" s="21">
        <v>50657703664.190002</v>
      </c>
      <c r="I181" s="21">
        <v>0</v>
      </c>
      <c r="J181" s="21">
        <v>0</v>
      </c>
      <c r="K181" s="21">
        <v>70781177655</v>
      </c>
      <c r="L181" s="21">
        <v>1091617618</v>
      </c>
      <c r="M181" s="21">
        <v>14067590752</v>
      </c>
      <c r="N181" s="21">
        <v>48285474259</v>
      </c>
      <c r="O181" s="21">
        <v>0</v>
      </c>
      <c r="P181" s="21">
        <v>2061747513</v>
      </c>
      <c r="Q181" s="21">
        <v>12474721633</v>
      </c>
      <c r="R181" s="71">
        <v>232348730622.14001</v>
      </c>
      <c r="S181" s="21">
        <v>0</v>
      </c>
      <c r="T181" s="21">
        <v>232348730622.14001</v>
      </c>
      <c r="U181" s="71">
        <v>2974655794073.4697</v>
      </c>
      <c r="V181" s="21">
        <v>637518072088.63</v>
      </c>
      <c r="W181" s="21">
        <v>816748193497.65002</v>
      </c>
      <c r="X181" s="21">
        <v>1433739754307.5</v>
      </c>
      <c r="Y181" s="21">
        <v>2192106994564.8701</v>
      </c>
      <c r="Z181" s="21">
        <v>141767910119.56</v>
      </c>
      <c r="AA181" s="21">
        <v>25474666356</v>
      </c>
      <c r="AB181" s="21">
        <v>-2272699796860.7402</v>
      </c>
      <c r="AC181" s="71">
        <v>0</v>
      </c>
      <c r="AD181" s="21">
        <v>0</v>
      </c>
      <c r="AE181" s="71">
        <v>214736728823.42001</v>
      </c>
      <c r="AF181" s="21">
        <v>267446839</v>
      </c>
      <c r="AG181" s="21">
        <v>39135265506</v>
      </c>
      <c r="AH181" s="21">
        <v>3153360657</v>
      </c>
      <c r="AI181" s="21">
        <v>174781196868.67001</v>
      </c>
      <c r="AJ181" s="21">
        <v>-2600541047.25</v>
      </c>
      <c r="AK181" s="70">
        <v>42853499527</v>
      </c>
      <c r="AL181" s="71">
        <v>42853499527</v>
      </c>
      <c r="AM181" s="21">
        <v>52658045</v>
      </c>
      <c r="AN181" s="21">
        <v>0</v>
      </c>
      <c r="AO181" s="21">
        <v>0</v>
      </c>
      <c r="AP181" s="21">
        <v>0</v>
      </c>
      <c r="AQ181" s="21">
        <v>4416832407</v>
      </c>
      <c r="AR181" s="21">
        <v>38384009075</v>
      </c>
      <c r="AS181" s="21">
        <v>0</v>
      </c>
      <c r="AT181" s="71">
        <v>0</v>
      </c>
      <c r="AU181" s="21">
        <v>0</v>
      </c>
      <c r="AV181" s="21">
        <v>0</v>
      </c>
      <c r="AW181" s="21">
        <v>0</v>
      </c>
      <c r="AX181" s="21">
        <v>0</v>
      </c>
      <c r="AY181" s="70">
        <v>3797570564576.1899</v>
      </c>
      <c r="AZ181" s="71">
        <v>3797570564576.1899</v>
      </c>
      <c r="BA181" s="21">
        <v>3797570564576.1899</v>
      </c>
      <c r="BB181" s="21">
        <v>0</v>
      </c>
      <c r="BC181" s="21">
        <v>0</v>
      </c>
    </row>
    <row r="182" spans="1:55" x14ac:dyDescent="0.25">
      <c r="A182" s="65" t="s">
        <v>446</v>
      </c>
      <c r="B182" s="66" t="s">
        <v>447</v>
      </c>
      <c r="C182" s="70">
        <v>3420435895674.9609</v>
      </c>
      <c r="D182" s="71">
        <v>339232410637.71002</v>
      </c>
      <c r="E182" s="21">
        <v>262663216576</v>
      </c>
      <c r="F182" s="21">
        <v>-12976761820</v>
      </c>
      <c r="G182" s="21">
        <v>584044258</v>
      </c>
      <c r="H182" s="21">
        <v>28933013532.630001</v>
      </c>
      <c r="I182" s="21"/>
      <c r="J182" s="21"/>
      <c r="K182" s="21">
        <v>8162618991.5</v>
      </c>
      <c r="L182" s="21">
        <v>1073010043</v>
      </c>
      <c r="M182" s="21">
        <v>19633969606.580002</v>
      </c>
      <c r="N182" s="21">
        <v>29937955179</v>
      </c>
      <c r="O182" s="21"/>
      <c r="P182" s="21">
        <v>1221344271</v>
      </c>
      <c r="Q182" s="21"/>
      <c r="R182" s="71">
        <v>216261329853.31</v>
      </c>
      <c r="S182" s="21">
        <v>458648211.39999998</v>
      </c>
      <c r="T182" s="21">
        <v>215802681641.91</v>
      </c>
      <c r="U182" s="71">
        <v>2806564726686.0303</v>
      </c>
      <c r="V182" s="21">
        <v>619330737319</v>
      </c>
      <c r="W182" s="21">
        <v>749836626383</v>
      </c>
      <c r="X182" s="21">
        <v>1405912591593.8401</v>
      </c>
      <c r="Y182" s="21">
        <v>1931847521394</v>
      </c>
      <c r="Z182" s="21">
        <v>82936476588.610001</v>
      </c>
      <c r="AA182" s="21">
        <v>8209104445.3400002</v>
      </c>
      <c r="AB182" s="21">
        <v>-1991508331037.76</v>
      </c>
      <c r="AC182" s="71"/>
      <c r="AD182" s="21"/>
      <c r="AE182" s="71">
        <v>58377428497.910004</v>
      </c>
      <c r="AF182" s="21"/>
      <c r="AG182" s="21"/>
      <c r="AH182" s="21">
        <v>3701033382</v>
      </c>
      <c r="AI182" s="21">
        <v>57522322568.660004</v>
      </c>
      <c r="AJ182" s="21">
        <v>-2845927452.75</v>
      </c>
      <c r="AK182" s="70">
        <v>67494782277.799995</v>
      </c>
      <c r="AL182" s="71">
        <v>67373069577.799995</v>
      </c>
      <c r="AM182" s="21">
        <v>431500</v>
      </c>
      <c r="AN182" s="21"/>
      <c r="AO182" s="21"/>
      <c r="AP182" s="21"/>
      <c r="AQ182" s="21">
        <v>10546765168.459999</v>
      </c>
      <c r="AR182" s="21">
        <v>48534560620.339996</v>
      </c>
      <c r="AS182" s="21">
        <v>8291312289</v>
      </c>
      <c r="AT182" s="71">
        <v>121712700</v>
      </c>
      <c r="AU182" s="21"/>
      <c r="AV182" s="21"/>
      <c r="AW182" s="21">
        <v>121712700</v>
      </c>
      <c r="AX182" s="21"/>
      <c r="AY182" s="70">
        <v>3352941113397.1602</v>
      </c>
      <c r="AZ182" s="71">
        <v>3352941113397.1602</v>
      </c>
      <c r="BA182" s="21">
        <v>3352941113397.1602</v>
      </c>
      <c r="BB182" s="21"/>
      <c r="BC182" s="21"/>
    </row>
    <row r="183" spans="1:55" x14ac:dyDescent="0.25">
      <c r="A183" s="65" t="s">
        <v>448</v>
      </c>
      <c r="B183" s="66" t="s">
        <v>449</v>
      </c>
      <c r="C183" s="70">
        <v>3911948544251.8096</v>
      </c>
      <c r="D183" s="71">
        <v>303689841937.82001</v>
      </c>
      <c r="E183" s="21">
        <v>237896308677</v>
      </c>
      <c r="F183" s="21">
        <v>-22712763969.009998</v>
      </c>
      <c r="G183" s="21">
        <v>49166250</v>
      </c>
      <c r="H183" s="21">
        <v>32131638395.830002</v>
      </c>
      <c r="I183" s="21">
        <v>0</v>
      </c>
      <c r="J183" s="21">
        <v>0</v>
      </c>
      <c r="K183" s="21">
        <v>9857720838</v>
      </c>
      <c r="L183" s="21">
        <v>164194545</v>
      </c>
      <c r="M183" s="21">
        <v>13663580010</v>
      </c>
      <c r="N183" s="21">
        <v>30476477864</v>
      </c>
      <c r="O183" s="21">
        <v>665718727</v>
      </c>
      <c r="P183" s="21">
        <v>1349000600</v>
      </c>
      <c r="Q183" s="21">
        <v>148800000</v>
      </c>
      <c r="R183" s="71">
        <v>190026561897.04999</v>
      </c>
      <c r="S183" s="21">
        <v>0</v>
      </c>
      <c r="T183" s="21">
        <v>190026561897.04999</v>
      </c>
      <c r="U183" s="71">
        <v>3386865565050.29</v>
      </c>
      <c r="V183" s="21">
        <v>1163562012688</v>
      </c>
      <c r="W183" s="21">
        <v>753068165263.60999</v>
      </c>
      <c r="X183" s="21">
        <v>1240530531211.3201</v>
      </c>
      <c r="Y183" s="21">
        <v>2301482181529.3999</v>
      </c>
      <c r="Z183" s="21">
        <v>276415289651.37</v>
      </c>
      <c r="AA183" s="21">
        <v>859168500</v>
      </c>
      <c r="AB183" s="21">
        <v>-2349051783793.4102</v>
      </c>
      <c r="AC183" s="71">
        <v>0</v>
      </c>
      <c r="AD183" s="21">
        <v>0</v>
      </c>
      <c r="AE183" s="71">
        <v>31366575366.649998</v>
      </c>
      <c r="AF183" s="21">
        <v>152235881</v>
      </c>
      <c r="AG183" s="21">
        <v>0</v>
      </c>
      <c r="AH183" s="21">
        <v>7078607577.9899998</v>
      </c>
      <c r="AI183" s="21">
        <v>29305209019.639999</v>
      </c>
      <c r="AJ183" s="21">
        <v>-5169477111.9799995</v>
      </c>
      <c r="AK183" s="70">
        <v>32890783258.5</v>
      </c>
      <c r="AL183" s="71">
        <v>32890783258.5</v>
      </c>
      <c r="AM183" s="21">
        <v>392491</v>
      </c>
      <c r="AN183" s="21">
        <v>0</v>
      </c>
      <c r="AO183" s="21">
        <v>0</v>
      </c>
      <c r="AP183" s="21">
        <v>0</v>
      </c>
      <c r="AQ183" s="21">
        <v>2015003928.5</v>
      </c>
      <c r="AR183" s="21">
        <v>30864438927</v>
      </c>
      <c r="AS183" s="21">
        <v>10947912</v>
      </c>
      <c r="AT183" s="71">
        <v>0</v>
      </c>
      <c r="AU183" s="21">
        <v>0</v>
      </c>
      <c r="AV183" s="21">
        <v>0</v>
      </c>
      <c r="AW183" s="21">
        <v>0</v>
      </c>
      <c r="AX183" s="21">
        <v>0</v>
      </c>
      <c r="AY183" s="70">
        <v>3879057760993.3101</v>
      </c>
      <c r="AZ183" s="71">
        <v>3879057760993.3101</v>
      </c>
      <c r="BA183" s="21">
        <v>3879057760993.3101</v>
      </c>
      <c r="BB183" s="21">
        <v>0</v>
      </c>
      <c r="BC183" s="21">
        <v>0</v>
      </c>
    </row>
    <row r="184" spans="1:55" x14ac:dyDescent="0.25">
      <c r="A184" s="65" t="s">
        <v>450</v>
      </c>
      <c r="B184" s="66" t="s">
        <v>451</v>
      </c>
      <c r="C184" s="70">
        <v>3761876563856.1602</v>
      </c>
      <c r="D184" s="71">
        <v>318916248447.94</v>
      </c>
      <c r="E184" s="21">
        <v>252318329461</v>
      </c>
      <c r="F184" s="21">
        <v>-19068521691.200001</v>
      </c>
      <c r="G184" s="21">
        <v>130071961.67</v>
      </c>
      <c r="H184" s="21">
        <v>31140646663.470001</v>
      </c>
      <c r="I184" s="21"/>
      <c r="J184" s="21"/>
      <c r="K184" s="21">
        <v>15399678592</v>
      </c>
      <c r="L184" s="21">
        <v>3335064672</v>
      </c>
      <c r="M184" s="21">
        <v>13519966680</v>
      </c>
      <c r="N184" s="21">
        <v>12079258319</v>
      </c>
      <c r="O184" s="21"/>
      <c r="P184" s="21">
        <v>1419243946</v>
      </c>
      <c r="Q184" s="21">
        <v>8642509844</v>
      </c>
      <c r="R184" s="71">
        <v>264296513590.20999</v>
      </c>
      <c r="S184" s="21"/>
      <c r="T184" s="21">
        <v>264296513590.20999</v>
      </c>
      <c r="U184" s="71">
        <v>2972028709888.4697</v>
      </c>
      <c r="V184" s="21">
        <v>774616818213.84998</v>
      </c>
      <c r="W184" s="21">
        <v>622969865275.65002</v>
      </c>
      <c r="X184" s="21">
        <v>1076513412345.3199</v>
      </c>
      <c r="Y184" s="21">
        <v>2477846681786.8701</v>
      </c>
      <c r="Z184" s="21">
        <v>130953613311.17</v>
      </c>
      <c r="AA184" s="21">
        <v>5955613694</v>
      </c>
      <c r="AB184" s="21">
        <v>-2116827294738.3899</v>
      </c>
      <c r="AC184" s="71"/>
      <c r="AD184" s="21"/>
      <c r="AE184" s="71">
        <v>206635091929.54001</v>
      </c>
      <c r="AF184" s="21">
        <v>47541159</v>
      </c>
      <c r="AG184" s="21">
        <v>172913076738</v>
      </c>
      <c r="AH184" s="21">
        <v>7250782499</v>
      </c>
      <c r="AI184" s="21">
        <v>30581080697.540001</v>
      </c>
      <c r="AJ184" s="21">
        <v>-4157389164</v>
      </c>
      <c r="AK184" s="70">
        <v>56271664968.040001</v>
      </c>
      <c r="AL184" s="71">
        <v>56271664968.040001</v>
      </c>
      <c r="AM184" s="21">
        <v>99966864</v>
      </c>
      <c r="AN184" s="21"/>
      <c r="AO184" s="21"/>
      <c r="AP184" s="21"/>
      <c r="AQ184" s="21">
        <v>4676549856.1199999</v>
      </c>
      <c r="AR184" s="21">
        <v>51401025445.919998</v>
      </c>
      <c r="AS184" s="21">
        <v>94122802</v>
      </c>
      <c r="AT184" s="71"/>
      <c r="AU184" s="21"/>
      <c r="AV184" s="21"/>
      <c r="AW184" s="21"/>
      <c r="AX184" s="21"/>
      <c r="AY184" s="70">
        <v>3705604900888.1201</v>
      </c>
      <c r="AZ184" s="71">
        <v>3705604900888.1201</v>
      </c>
      <c r="BA184" s="21">
        <v>3705604900888.1201</v>
      </c>
      <c r="BB184" s="21"/>
      <c r="BC184" s="21"/>
    </row>
    <row r="185" spans="1:55" x14ac:dyDescent="0.25">
      <c r="A185" s="65" t="s">
        <v>452</v>
      </c>
      <c r="B185" s="66" t="s">
        <v>453</v>
      </c>
      <c r="C185" s="70">
        <v>4337393562510.6802</v>
      </c>
      <c r="D185" s="71">
        <v>437656303040.60004</v>
      </c>
      <c r="E185" s="21">
        <v>299621279364</v>
      </c>
      <c r="F185" s="21">
        <v>-28305130361.630001</v>
      </c>
      <c r="G185" s="21"/>
      <c r="H185" s="21">
        <v>30387504329.080002</v>
      </c>
      <c r="I185" s="21"/>
      <c r="J185" s="21"/>
      <c r="K185" s="21">
        <v>16292131708</v>
      </c>
      <c r="L185" s="21">
        <v>4316487796</v>
      </c>
      <c r="M185" s="21">
        <v>4339132731.6899996</v>
      </c>
      <c r="N185" s="21">
        <v>105681218228.46001</v>
      </c>
      <c r="O185" s="21">
        <v>0</v>
      </c>
      <c r="P185" s="21">
        <v>3761105153</v>
      </c>
      <c r="Q185" s="21">
        <v>1562574092</v>
      </c>
      <c r="R185" s="71">
        <v>131483253795.39</v>
      </c>
      <c r="S185" s="21"/>
      <c r="T185" s="21">
        <v>131483253795.39</v>
      </c>
      <c r="U185" s="71">
        <v>3609197757141.77</v>
      </c>
      <c r="V185" s="21">
        <v>2332489261945</v>
      </c>
      <c r="W185" s="21">
        <v>750719619956</v>
      </c>
      <c r="X185" s="21">
        <v>990797678920</v>
      </c>
      <c r="Y185" s="21">
        <v>1044488043052</v>
      </c>
      <c r="Z185" s="21">
        <v>12944995422</v>
      </c>
      <c r="AA185" s="21">
        <v>5690361254</v>
      </c>
      <c r="AB185" s="21">
        <v>-1527932203407.23</v>
      </c>
      <c r="AC185" s="71"/>
      <c r="AD185" s="21"/>
      <c r="AE185" s="71">
        <v>159056248532.92001</v>
      </c>
      <c r="AF185" s="21">
        <v>2220186122</v>
      </c>
      <c r="AG185" s="21">
        <v>29764909000</v>
      </c>
      <c r="AH185" s="21">
        <v>12213458467</v>
      </c>
      <c r="AI185" s="21">
        <v>123775390750</v>
      </c>
      <c r="AJ185" s="21">
        <v>-8917695806.0799999</v>
      </c>
      <c r="AK185" s="70">
        <v>2653417161.8299999</v>
      </c>
      <c r="AL185" s="71">
        <v>2653417161.8299999</v>
      </c>
      <c r="AM185" s="21">
        <v>4288436</v>
      </c>
      <c r="AN185" s="21"/>
      <c r="AO185" s="21"/>
      <c r="AP185" s="21"/>
      <c r="AQ185" s="21">
        <v>545833430.83000004</v>
      </c>
      <c r="AR185" s="21">
        <v>2099738195</v>
      </c>
      <c r="AS185" s="21">
        <v>3557100</v>
      </c>
      <c r="AT185" s="71"/>
      <c r="AU185" s="21"/>
      <c r="AV185" s="21"/>
      <c r="AW185" s="21"/>
      <c r="AX185" s="21"/>
      <c r="AY185" s="70">
        <v>4334740145348.8999</v>
      </c>
      <c r="AZ185" s="71">
        <v>4334740145348.8999</v>
      </c>
      <c r="BA185" s="21">
        <v>4334740145348.8999</v>
      </c>
      <c r="BB185" s="21"/>
      <c r="BC185" s="21"/>
    </row>
    <row r="186" spans="1:55" x14ac:dyDescent="0.25">
      <c r="A186" s="65" t="s">
        <v>454</v>
      </c>
      <c r="B186" s="66" t="s">
        <v>455</v>
      </c>
      <c r="C186" s="70">
        <v>3048941837080.6499</v>
      </c>
      <c r="D186" s="71">
        <v>197311248046.71002</v>
      </c>
      <c r="E186" s="21">
        <v>115327011183.02</v>
      </c>
      <c r="F186" s="21">
        <v>-36210840905.980003</v>
      </c>
      <c r="G186" s="21">
        <v>119251166.67</v>
      </c>
      <c r="H186" s="21">
        <v>22843812860.169998</v>
      </c>
      <c r="I186" s="21"/>
      <c r="J186" s="21">
        <v>0</v>
      </c>
      <c r="K186" s="21">
        <v>40997154812</v>
      </c>
      <c r="L186" s="21">
        <v>6314353200.5</v>
      </c>
      <c r="M186" s="21">
        <v>0</v>
      </c>
      <c r="N186" s="21">
        <v>46966068560.330002</v>
      </c>
      <c r="O186" s="21">
        <v>0</v>
      </c>
      <c r="P186" s="21">
        <v>954437170</v>
      </c>
      <c r="Q186" s="21">
        <v>0</v>
      </c>
      <c r="R186" s="71">
        <v>96602551228.070007</v>
      </c>
      <c r="S186" s="21">
        <v>0</v>
      </c>
      <c r="T186" s="21">
        <v>96602551228.070007</v>
      </c>
      <c r="U186" s="71">
        <v>2655755256459.27</v>
      </c>
      <c r="V186" s="21">
        <v>1457350873470.3701</v>
      </c>
      <c r="W186" s="21">
        <v>567906739311.71997</v>
      </c>
      <c r="X186" s="21">
        <v>851629449094.12</v>
      </c>
      <c r="Y186" s="21">
        <v>939182492957.68994</v>
      </c>
      <c r="Z186" s="21">
        <v>35236438727</v>
      </c>
      <c r="AA186" s="21">
        <v>4248626848</v>
      </c>
      <c r="AB186" s="21">
        <v>-1199799363949.6299</v>
      </c>
      <c r="AC186" s="71">
        <v>1000000000</v>
      </c>
      <c r="AD186" s="21">
        <v>1000000000</v>
      </c>
      <c r="AE186" s="71">
        <v>98272781346.600006</v>
      </c>
      <c r="AF186" s="21">
        <v>230329262</v>
      </c>
      <c r="AG186" s="21">
        <v>12328020000</v>
      </c>
      <c r="AH186" s="21">
        <v>5143517772.0500002</v>
      </c>
      <c r="AI186" s="21">
        <v>84797025013</v>
      </c>
      <c r="AJ186" s="21">
        <v>-4226110700.4499998</v>
      </c>
      <c r="AK186" s="70">
        <v>22304165769.919998</v>
      </c>
      <c r="AL186" s="71">
        <v>22304165769.919998</v>
      </c>
      <c r="AM186" s="21">
        <v>340000</v>
      </c>
      <c r="AN186" s="21">
        <v>0</v>
      </c>
      <c r="AO186" s="21">
        <v>0</v>
      </c>
      <c r="AP186" s="21">
        <v>0</v>
      </c>
      <c r="AQ186" s="21">
        <v>1677917748</v>
      </c>
      <c r="AR186" s="21">
        <v>19358893269.919998</v>
      </c>
      <c r="AS186" s="21">
        <v>1267014752</v>
      </c>
      <c r="AT186" s="71">
        <v>0</v>
      </c>
      <c r="AU186" s="21">
        <v>0</v>
      </c>
      <c r="AV186" s="21">
        <v>0</v>
      </c>
      <c r="AW186" s="21">
        <v>0</v>
      </c>
      <c r="AX186" s="21">
        <v>0</v>
      </c>
      <c r="AY186" s="70">
        <v>3026637671310.73</v>
      </c>
      <c r="AZ186" s="71">
        <v>3026637671310.73</v>
      </c>
      <c r="BA186" s="21">
        <v>3026637671310.73</v>
      </c>
      <c r="BB186" s="21"/>
      <c r="BC186" s="21"/>
    </row>
    <row r="187" spans="1:55" x14ac:dyDescent="0.25">
      <c r="A187" s="65" t="s">
        <v>456</v>
      </c>
      <c r="B187" s="66" t="s">
        <v>457</v>
      </c>
      <c r="C187" s="70">
        <v>3200391773223.5</v>
      </c>
      <c r="D187" s="71">
        <v>216742919795.09998</v>
      </c>
      <c r="E187" s="21">
        <v>143518363968</v>
      </c>
      <c r="F187" s="21">
        <v>-16062554304.57</v>
      </c>
      <c r="G187" s="21">
        <v>2635594579.4499998</v>
      </c>
      <c r="H187" s="21">
        <v>30091861913.419998</v>
      </c>
      <c r="I187" s="21">
        <v>0</v>
      </c>
      <c r="J187" s="21">
        <v>0</v>
      </c>
      <c r="K187" s="21">
        <v>16419623357</v>
      </c>
      <c r="L187" s="21">
        <v>149616207</v>
      </c>
      <c r="M187" s="21">
        <v>20463287374</v>
      </c>
      <c r="N187" s="21">
        <v>18448228311.799999</v>
      </c>
      <c r="O187" s="21">
        <v>347996954</v>
      </c>
      <c r="P187" s="21">
        <v>730901435</v>
      </c>
      <c r="Q187" s="21">
        <v>0</v>
      </c>
      <c r="R187" s="71">
        <v>149023550651.47</v>
      </c>
      <c r="S187" s="21">
        <v>149023550651.47</v>
      </c>
      <c r="T187" s="21">
        <v>0</v>
      </c>
      <c r="U187" s="71">
        <v>2750803155513.6196</v>
      </c>
      <c r="V187" s="21">
        <v>1543879118729.7</v>
      </c>
      <c r="W187" s="21">
        <v>658580226332.34998</v>
      </c>
      <c r="X187" s="21">
        <v>778269534353.5</v>
      </c>
      <c r="Y187" s="21">
        <v>930540933622.13</v>
      </c>
      <c r="Z187" s="21">
        <v>34555734476.5</v>
      </c>
      <c r="AA187" s="21">
        <v>15098929536</v>
      </c>
      <c r="AB187" s="21">
        <v>-1210121321536.5601</v>
      </c>
      <c r="AC187" s="71">
        <v>0</v>
      </c>
      <c r="AD187" s="21">
        <v>0</v>
      </c>
      <c r="AE187" s="71">
        <v>83822147263.309998</v>
      </c>
      <c r="AF187" s="21">
        <v>0</v>
      </c>
      <c r="AG187" s="21">
        <v>26844746429.619999</v>
      </c>
      <c r="AH187" s="21">
        <v>16951314431.049999</v>
      </c>
      <c r="AI187" s="21">
        <v>54433914415.410004</v>
      </c>
      <c r="AJ187" s="21">
        <v>-14407828012.77</v>
      </c>
      <c r="AK187" s="70">
        <v>31685527286.810001</v>
      </c>
      <c r="AL187" s="71">
        <v>31685527286.810001</v>
      </c>
      <c r="AM187" s="21">
        <v>0</v>
      </c>
      <c r="AN187" s="21">
        <v>0</v>
      </c>
      <c r="AO187" s="21">
        <v>0</v>
      </c>
      <c r="AP187" s="21">
        <v>0</v>
      </c>
      <c r="AQ187" s="21">
        <v>5270273989.0200005</v>
      </c>
      <c r="AR187" s="21">
        <v>26049191046.790001</v>
      </c>
      <c r="AS187" s="21">
        <v>366062251</v>
      </c>
      <c r="AT187" s="71">
        <v>0</v>
      </c>
      <c r="AU187" s="21">
        <v>0</v>
      </c>
      <c r="AV187" s="21">
        <v>0</v>
      </c>
      <c r="AW187" s="21">
        <v>0</v>
      </c>
      <c r="AX187" s="21">
        <v>0</v>
      </c>
      <c r="AY187" s="70">
        <v>3168706245936.6899</v>
      </c>
      <c r="AZ187" s="71">
        <v>3168706245936.6899</v>
      </c>
      <c r="BA187" s="21">
        <v>3168706245936.6899</v>
      </c>
      <c r="BB187" s="21">
        <v>0</v>
      </c>
      <c r="BC187" s="21">
        <v>0</v>
      </c>
    </row>
    <row r="188" spans="1:55" x14ac:dyDescent="0.25">
      <c r="A188" s="65" t="s">
        <v>458</v>
      </c>
      <c r="B188" s="66" t="s">
        <v>459</v>
      </c>
      <c r="C188" s="70">
        <v>21533658423315</v>
      </c>
      <c r="D188" s="71">
        <v>972922118059</v>
      </c>
      <c r="E188" s="21">
        <v>279815522882</v>
      </c>
      <c r="F188" s="21">
        <v>-203110956156</v>
      </c>
      <c r="G188" s="21">
        <v>4006091030</v>
      </c>
      <c r="H188" s="21">
        <v>86460151640</v>
      </c>
      <c r="I188" s="21"/>
      <c r="J188" s="21"/>
      <c r="K188" s="21">
        <v>591959463120</v>
      </c>
      <c r="L188" s="21">
        <v>18196231846</v>
      </c>
      <c r="M188" s="21">
        <v>0</v>
      </c>
      <c r="N188" s="21">
        <v>186612309620</v>
      </c>
      <c r="O188" s="21">
        <v>0</v>
      </c>
      <c r="P188" s="21">
        <v>8983304077</v>
      </c>
      <c r="Q188" s="21">
        <v>0</v>
      </c>
      <c r="R188" s="71">
        <v>897368865938</v>
      </c>
      <c r="S188" s="21">
        <v>13360073631</v>
      </c>
      <c r="T188" s="21">
        <v>884008792307</v>
      </c>
      <c r="U188" s="71">
        <v>19404373102669</v>
      </c>
      <c r="V188" s="21">
        <v>13112296142514</v>
      </c>
      <c r="W188" s="21">
        <v>2186867990431</v>
      </c>
      <c r="X188" s="21">
        <v>3712560978413</v>
      </c>
      <c r="Y188" s="21">
        <v>5932306303700</v>
      </c>
      <c r="Z188" s="21">
        <v>193203459379</v>
      </c>
      <c r="AA188" s="21">
        <v>114013478087</v>
      </c>
      <c r="AB188" s="21">
        <v>-5846875249855</v>
      </c>
      <c r="AC188" s="71"/>
      <c r="AD188" s="21"/>
      <c r="AE188" s="71">
        <v>258994336649</v>
      </c>
      <c r="AF188" s="21">
        <v>28690774017</v>
      </c>
      <c r="AG188" s="21">
        <v>76110410740</v>
      </c>
      <c r="AH188" s="21">
        <v>27596778922</v>
      </c>
      <c r="AI188" s="21">
        <v>144185523785</v>
      </c>
      <c r="AJ188" s="21">
        <v>-17589150815</v>
      </c>
      <c r="AK188" s="70">
        <v>115236492308</v>
      </c>
      <c r="AL188" s="71">
        <v>100177802894</v>
      </c>
      <c r="AM188" s="21">
        <v>1002942637</v>
      </c>
      <c r="AN188" s="21"/>
      <c r="AO188" s="21"/>
      <c r="AP188" s="21"/>
      <c r="AQ188" s="21">
        <v>19492485240</v>
      </c>
      <c r="AR188" s="21">
        <v>55409515069</v>
      </c>
      <c r="AS188" s="21">
        <v>24272859948</v>
      </c>
      <c r="AT188" s="71">
        <v>15058689414</v>
      </c>
      <c r="AU188" s="21"/>
      <c r="AV188" s="21"/>
      <c r="AW188" s="21">
        <v>14954000237</v>
      </c>
      <c r="AX188" s="21">
        <v>104689177</v>
      </c>
      <c r="AY188" s="70">
        <v>21418421931007</v>
      </c>
      <c r="AZ188" s="71">
        <v>21418421931007</v>
      </c>
      <c r="BA188" s="21">
        <v>21418421931007</v>
      </c>
      <c r="BB188" s="21"/>
      <c r="BC188" s="21"/>
    </row>
    <row r="189" spans="1:55" x14ac:dyDescent="0.25">
      <c r="A189" s="65" t="s">
        <v>462</v>
      </c>
      <c r="B189" s="66" t="s">
        <v>463</v>
      </c>
      <c r="C189" s="70">
        <v>2453865023296.6997</v>
      </c>
      <c r="D189" s="71">
        <v>211724490905.51999</v>
      </c>
      <c r="E189" s="21">
        <v>136613138028.75</v>
      </c>
      <c r="F189" s="21">
        <v>-12586541271.1</v>
      </c>
      <c r="G189" s="21">
        <v>2232434130.6599998</v>
      </c>
      <c r="H189" s="21">
        <v>16493320334.709999</v>
      </c>
      <c r="I189" s="21">
        <v>0</v>
      </c>
      <c r="J189" s="21">
        <v>0</v>
      </c>
      <c r="K189" s="21">
        <v>13235992838</v>
      </c>
      <c r="L189" s="21">
        <v>2719688549</v>
      </c>
      <c r="M189" s="21">
        <v>3266488934.5900002</v>
      </c>
      <c r="N189" s="21">
        <v>44968417907.910004</v>
      </c>
      <c r="O189" s="21">
        <v>3738405775</v>
      </c>
      <c r="P189" s="21">
        <v>1043145678</v>
      </c>
      <c r="Q189" s="21">
        <v>0</v>
      </c>
      <c r="R189" s="71">
        <v>107780853022.02</v>
      </c>
      <c r="S189" s="21">
        <v>0</v>
      </c>
      <c r="T189" s="21">
        <v>107780853022.02</v>
      </c>
      <c r="U189" s="71">
        <v>1979952118501.8198</v>
      </c>
      <c r="V189" s="21">
        <v>902554753651.56995</v>
      </c>
      <c r="W189" s="21">
        <v>606225137645.05005</v>
      </c>
      <c r="X189" s="21">
        <v>684061005935</v>
      </c>
      <c r="Y189" s="21">
        <v>774968764094.80005</v>
      </c>
      <c r="Z189" s="21">
        <v>20941645577</v>
      </c>
      <c r="AA189" s="21">
        <v>21309071561</v>
      </c>
      <c r="AB189" s="21">
        <v>-1030108259962.6</v>
      </c>
      <c r="AC189" s="71">
        <v>0</v>
      </c>
      <c r="AD189" s="21">
        <v>0</v>
      </c>
      <c r="AE189" s="71">
        <v>154407560867.34</v>
      </c>
      <c r="AF189" s="21">
        <v>0</v>
      </c>
      <c r="AG189" s="21">
        <v>32498191700</v>
      </c>
      <c r="AH189" s="21">
        <v>4880890952</v>
      </c>
      <c r="AI189" s="21">
        <v>120348378644.94</v>
      </c>
      <c r="AJ189" s="21">
        <v>-3319900429.5999999</v>
      </c>
      <c r="AK189" s="70">
        <v>64219226370.800003</v>
      </c>
      <c r="AL189" s="71">
        <v>64219226370.800003</v>
      </c>
      <c r="AM189" s="21">
        <v>26842267</v>
      </c>
      <c r="AN189" s="21">
        <v>0</v>
      </c>
      <c r="AO189" s="21">
        <v>0</v>
      </c>
      <c r="AP189" s="21">
        <v>0</v>
      </c>
      <c r="AQ189" s="21">
        <v>2843104380</v>
      </c>
      <c r="AR189" s="21">
        <v>59719225102.800003</v>
      </c>
      <c r="AS189" s="21">
        <v>1630054621</v>
      </c>
      <c r="AT189" s="71">
        <v>0</v>
      </c>
      <c r="AU189" s="21">
        <v>0</v>
      </c>
      <c r="AV189" s="21">
        <v>0</v>
      </c>
      <c r="AW189" s="21">
        <v>0</v>
      </c>
      <c r="AX189" s="21">
        <v>0</v>
      </c>
      <c r="AY189" s="70">
        <v>2389645796925.9102</v>
      </c>
      <c r="AZ189" s="71">
        <v>2389645796925.9102</v>
      </c>
      <c r="BA189" s="21">
        <v>2389645796925.9102</v>
      </c>
      <c r="BB189" s="21">
        <v>0</v>
      </c>
      <c r="BC189" s="21">
        <v>0</v>
      </c>
    </row>
    <row r="190" spans="1:55" x14ac:dyDescent="0.25">
      <c r="A190" s="65" t="s">
        <v>464</v>
      </c>
      <c r="B190" s="66" t="s">
        <v>1164</v>
      </c>
      <c r="C190" s="70">
        <v>11999264977104.189</v>
      </c>
      <c r="D190" s="71">
        <v>705810418358.18994</v>
      </c>
      <c r="E190" s="21">
        <v>574168719904.43994</v>
      </c>
      <c r="F190" s="21">
        <v>-3066973529.52</v>
      </c>
      <c r="G190" s="21">
        <v>918852261.84000003</v>
      </c>
      <c r="H190" s="21">
        <v>122928367222.57001</v>
      </c>
      <c r="I190" s="21">
        <v>0</v>
      </c>
      <c r="J190" s="21">
        <v>0</v>
      </c>
      <c r="K190" s="21">
        <v>129631200</v>
      </c>
      <c r="L190" s="21">
        <v>452715990</v>
      </c>
      <c r="M190" s="21">
        <v>0</v>
      </c>
      <c r="N190" s="21">
        <v>8643430509.5599995</v>
      </c>
      <c r="O190" s="21">
        <v>0</v>
      </c>
      <c r="P190" s="21">
        <v>0</v>
      </c>
      <c r="Q190" s="21">
        <v>1635674799.3</v>
      </c>
      <c r="R190" s="71">
        <v>1701482917570.6501</v>
      </c>
      <c r="S190" s="21">
        <v>5054340970.1000004</v>
      </c>
      <c r="T190" s="21">
        <v>1696428576600.55</v>
      </c>
      <c r="U190" s="71">
        <v>9305882596585.9805</v>
      </c>
      <c r="V190" s="21">
        <v>4574164906208</v>
      </c>
      <c r="W190" s="21">
        <v>1709712271491.8201</v>
      </c>
      <c r="X190" s="21">
        <v>2911445504376.5801</v>
      </c>
      <c r="Y190" s="21">
        <v>3899141256584.9102</v>
      </c>
      <c r="Z190" s="21">
        <v>369190427280.26001</v>
      </c>
      <c r="AA190" s="21">
        <v>65514973384.400002</v>
      </c>
      <c r="AB190" s="21">
        <v>-4223286742739.9902</v>
      </c>
      <c r="AC190" s="71">
        <v>0</v>
      </c>
      <c r="AD190" s="21">
        <v>0</v>
      </c>
      <c r="AE190" s="71">
        <v>286089044589.37</v>
      </c>
      <c r="AF190" s="21">
        <v>0</v>
      </c>
      <c r="AG190" s="21">
        <v>139193552185</v>
      </c>
      <c r="AH190" s="21">
        <v>87896425719</v>
      </c>
      <c r="AI190" s="21">
        <v>58999066685.370003</v>
      </c>
      <c r="AJ190" s="21">
        <v>0</v>
      </c>
      <c r="AK190" s="70">
        <v>48687380760.559998</v>
      </c>
      <c r="AL190" s="71">
        <v>48687380760.559998</v>
      </c>
      <c r="AM190" s="21">
        <v>19681325489.939999</v>
      </c>
      <c r="AN190" s="21">
        <v>0</v>
      </c>
      <c r="AO190" s="21">
        <v>0</v>
      </c>
      <c r="AP190" s="21">
        <v>0</v>
      </c>
      <c r="AQ190" s="21">
        <v>1636017146.47</v>
      </c>
      <c r="AR190" s="21">
        <v>2661564418.1500001</v>
      </c>
      <c r="AS190" s="21">
        <v>24708473706</v>
      </c>
      <c r="AT190" s="71">
        <v>0</v>
      </c>
      <c r="AU190" s="21">
        <v>0</v>
      </c>
      <c r="AV190" s="21">
        <v>0</v>
      </c>
      <c r="AW190" s="21">
        <v>0</v>
      </c>
      <c r="AX190" s="21">
        <v>0</v>
      </c>
      <c r="AY190" s="70">
        <v>11950577596343.6</v>
      </c>
      <c r="AZ190" s="71">
        <v>11950577596343.6</v>
      </c>
      <c r="BA190" s="21">
        <v>11950577596343.6</v>
      </c>
      <c r="BB190" s="21">
        <v>0</v>
      </c>
      <c r="BC190" s="21">
        <v>0</v>
      </c>
    </row>
    <row r="191" spans="1:55" x14ac:dyDescent="0.25">
      <c r="A191" s="65" t="s">
        <v>465</v>
      </c>
      <c r="B191" s="66" t="s">
        <v>466</v>
      </c>
      <c r="C191" s="70">
        <v>3618472212604.4102</v>
      </c>
      <c r="D191" s="71">
        <v>391339783542.40991</v>
      </c>
      <c r="E191" s="21">
        <v>240503861658.32999</v>
      </c>
      <c r="F191" s="21">
        <v>-144088238539.60999</v>
      </c>
      <c r="G191" s="21">
        <v>657111322.30999994</v>
      </c>
      <c r="H191" s="21">
        <v>60367722354</v>
      </c>
      <c r="I191" s="21">
        <v>0</v>
      </c>
      <c r="J191" s="21">
        <v>0</v>
      </c>
      <c r="K191" s="21">
        <v>140875161976.19</v>
      </c>
      <c r="L191" s="21">
        <v>1937392583.8499999</v>
      </c>
      <c r="M191" s="21">
        <v>0</v>
      </c>
      <c r="N191" s="21">
        <v>74501657507.869995</v>
      </c>
      <c r="O191" s="21">
        <v>0</v>
      </c>
      <c r="P191" s="21">
        <v>5709166800.4700003</v>
      </c>
      <c r="Q191" s="21">
        <v>10875947879</v>
      </c>
      <c r="R191" s="71">
        <v>379955732250.22998</v>
      </c>
      <c r="S191" s="21">
        <v>0</v>
      </c>
      <c r="T191" s="21">
        <v>379955732250.22998</v>
      </c>
      <c r="U191" s="71">
        <v>2836412942703.7402</v>
      </c>
      <c r="V191" s="21">
        <v>574701276878</v>
      </c>
      <c r="W191" s="21">
        <v>944028237113.98999</v>
      </c>
      <c r="X191" s="21">
        <v>1394672601555.26</v>
      </c>
      <c r="Y191" s="21">
        <v>2574516256456.0498</v>
      </c>
      <c r="Z191" s="21">
        <v>79576885504.479996</v>
      </c>
      <c r="AA191" s="21">
        <v>0</v>
      </c>
      <c r="AB191" s="21">
        <v>-2731082314804.04</v>
      </c>
      <c r="AC191" s="71">
        <v>0</v>
      </c>
      <c r="AD191" s="21">
        <v>0</v>
      </c>
      <c r="AE191" s="71">
        <v>10763754108.030001</v>
      </c>
      <c r="AF191" s="21">
        <v>15311414</v>
      </c>
      <c r="AG191" s="21">
        <v>0</v>
      </c>
      <c r="AH191" s="21">
        <v>25046927422.43</v>
      </c>
      <c r="AI191" s="21">
        <v>1910304396</v>
      </c>
      <c r="AJ191" s="21">
        <v>-16208789124.4</v>
      </c>
      <c r="AK191" s="70">
        <v>50111984573.160004</v>
      </c>
      <c r="AL191" s="71">
        <v>50111984573.160004</v>
      </c>
      <c r="AM191" s="21">
        <v>0</v>
      </c>
      <c r="AN191" s="21">
        <v>0</v>
      </c>
      <c r="AO191" s="21">
        <v>0</v>
      </c>
      <c r="AP191" s="21">
        <v>0</v>
      </c>
      <c r="AQ191" s="21">
        <v>1362983135.4000001</v>
      </c>
      <c r="AR191" s="21">
        <v>48749001437.760002</v>
      </c>
      <c r="AS191" s="21">
        <v>0</v>
      </c>
      <c r="AT191" s="71">
        <v>0</v>
      </c>
      <c r="AU191" s="21">
        <v>0</v>
      </c>
      <c r="AV191" s="21">
        <v>0</v>
      </c>
      <c r="AW191" s="21">
        <v>0</v>
      </c>
      <c r="AX191" s="21">
        <v>0</v>
      </c>
      <c r="AY191" s="70">
        <v>3568360228031.25</v>
      </c>
      <c r="AZ191" s="71">
        <v>3568360228031.25</v>
      </c>
      <c r="BA191" s="21">
        <v>3568360228031.25</v>
      </c>
      <c r="BB191" s="21">
        <v>0</v>
      </c>
      <c r="BC191" s="21">
        <v>0</v>
      </c>
    </row>
    <row r="192" spans="1:55" x14ac:dyDescent="0.25">
      <c r="A192" s="65" t="s">
        <v>467</v>
      </c>
      <c r="B192" s="66" t="s">
        <v>468</v>
      </c>
      <c r="C192" s="70">
        <v>3315142296954.0698</v>
      </c>
      <c r="D192" s="71">
        <v>255026401164.51001</v>
      </c>
      <c r="E192" s="21">
        <v>144458179871.35001</v>
      </c>
      <c r="F192" s="21">
        <v>-9401053107.9799995</v>
      </c>
      <c r="G192" s="21">
        <v>0</v>
      </c>
      <c r="H192" s="21">
        <v>37475065523.330002</v>
      </c>
      <c r="I192" s="21">
        <v>0</v>
      </c>
      <c r="J192" s="21">
        <v>0</v>
      </c>
      <c r="K192" s="21">
        <v>19824012131</v>
      </c>
      <c r="L192" s="21">
        <v>801662275</v>
      </c>
      <c r="M192" s="21">
        <v>16399548781.809999</v>
      </c>
      <c r="N192" s="21">
        <v>41267292350</v>
      </c>
      <c r="O192" s="21">
        <v>0</v>
      </c>
      <c r="P192" s="21">
        <v>4201693340</v>
      </c>
      <c r="Q192" s="21">
        <v>0</v>
      </c>
      <c r="R192" s="71">
        <v>316579869969.54999</v>
      </c>
      <c r="S192" s="21">
        <v>0</v>
      </c>
      <c r="T192" s="21">
        <v>316579869969.54999</v>
      </c>
      <c r="U192" s="71">
        <v>2583699450936.8994</v>
      </c>
      <c r="V192" s="21">
        <v>658223525208</v>
      </c>
      <c r="W192" s="21">
        <v>702675878646.76001</v>
      </c>
      <c r="X192" s="21">
        <v>1254232452279.3701</v>
      </c>
      <c r="Y192" s="21">
        <v>1352210167223.9199</v>
      </c>
      <c r="Z192" s="21">
        <v>95310410614.460007</v>
      </c>
      <c r="AA192" s="21">
        <v>6981854192</v>
      </c>
      <c r="AB192" s="21">
        <v>-1485934837227.6101</v>
      </c>
      <c r="AC192" s="71">
        <v>0</v>
      </c>
      <c r="AD192" s="21">
        <v>0</v>
      </c>
      <c r="AE192" s="71">
        <v>159836574883.11002</v>
      </c>
      <c r="AF192" s="21">
        <v>0</v>
      </c>
      <c r="AG192" s="21">
        <v>1709898660</v>
      </c>
      <c r="AH192" s="21">
        <v>44616994720.080002</v>
      </c>
      <c r="AI192" s="21">
        <v>136922932687.44</v>
      </c>
      <c r="AJ192" s="21">
        <v>-23413251184.41</v>
      </c>
      <c r="AK192" s="70">
        <v>37441437732.849998</v>
      </c>
      <c r="AL192" s="71">
        <v>37441437732.849998</v>
      </c>
      <c r="AM192" s="21">
        <v>0</v>
      </c>
      <c r="AN192" s="21">
        <v>0</v>
      </c>
      <c r="AO192" s="21">
        <v>0</v>
      </c>
      <c r="AP192" s="21">
        <v>0</v>
      </c>
      <c r="AQ192" s="21">
        <v>1148544333.3399999</v>
      </c>
      <c r="AR192" s="21">
        <v>36266393399.510002</v>
      </c>
      <c r="AS192" s="21">
        <v>26500000</v>
      </c>
      <c r="AT192" s="71">
        <v>0</v>
      </c>
      <c r="AU192" s="21">
        <v>0</v>
      </c>
      <c r="AV192" s="21">
        <v>0</v>
      </c>
      <c r="AW192" s="21">
        <v>0</v>
      </c>
      <c r="AX192" s="21">
        <v>0</v>
      </c>
      <c r="AY192" s="70">
        <v>3277700859221.2202</v>
      </c>
      <c r="AZ192" s="71">
        <v>3277700859221.2202</v>
      </c>
      <c r="BA192" s="21">
        <v>3277700859221.2202</v>
      </c>
      <c r="BB192" s="21">
        <v>0</v>
      </c>
      <c r="BC192" s="21">
        <v>0</v>
      </c>
    </row>
    <row r="193" spans="1:55" x14ac:dyDescent="0.25">
      <c r="A193" s="65" t="s">
        <v>469</v>
      </c>
      <c r="B193" s="66" t="s">
        <v>470</v>
      </c>
      <c r="C193" s="70">
        <v>2501713544232.2695</v>
      </c>
      <c r="D193" s="71">
        <v>276542236556.38</v>
      </c>
      <c r="E193" s="21">
        <v>216403760129.17001</v>
      </c>
      <c r="F193" s="21">
        <v>-18192364112.970001</v>
      </c>
      <c r="G193" s="21">
        <v>265400590.33000001</v>
      </c>
      <c r="H193" s="21">
        <v>27720830748.619999</v>
      </c>
      <c r="I193" s="21">
        <v>0</v>
      </c>
      <c r="J193" s="21">
        <v>0</v>
      </c>
      <c r="K193" s="21">
        <v>12509294411.379999</v>
      </c>
      <c r="L193" s="21">
        <v>216242261</v>
      </c>
      <c r="M193" s="21">
        <v>0</v>
      </c>
      <c r="N193" s="21">
        <v>33979441835.849998</v>
      </c>
      <c r="O193" s="21">
        <v>0</v>
      </c>
      <c r="P193" s="21">
        <v>3639630693</v>
      </c>
      <c r="Q193" s="21">
        <v>0</v>
      </c>
      <c r="R193" s="71">
        <v>280031844881.89001</v>
      </c>
      <c r="S193" s="21">
        <v>0</v>
      </c>
      <c r="T193" s="21">
        <v>280031844881.89001</v>
      </c>
      <c r="U193" s="71">
        <v>1934148120744</v>
      </c>
      <c r="V193" s="21">
        <v>400012936779</v>
      </c>
      <c r="W193" s="21">
        <v>750945520119</v>
      </c>
      <c r="X193" s="21">
        <v>1200574864647</v>
      </c>
      <c r="Y193" s="21">
        <v>1469257635717</v>
      </c>
      <c r="Z193" s="21">
        <v>68215551304</v>
      </c>
      <c r="AA193" s="21">
        <v>31627683185</v>
      </c>
      <c r="AB193" s="21">
        <v>-1986486071007</v>
      </c>
      <c r="AC193" s="71">
        <v>0</v>
      </c>
      <c r="AD193" s="21">
        <v>0</v>
      </c>
      <c r="AE193" s="71">
        <v>10991342050</v>
      </c>
      <c r="AF193" s="21">
        <v>0</v>
      </c>
      <c r="AG193" s="21">
        <v>0</v>
      </c>
      <c r="AH193" s="21">
        <v>5260845597</v>
      </c>
      <c r="AI193" s="21">
        <v>9446403611</v>
      </c>
      <c r="AJ193" s="21">
        <v>-3715907158</v>
      </c>
      <c r="AK193" s="70">
        <v>39744037346.25</v>
      </c>
      <c r="AL193" s="71">
        <v>39744037346.25</v>
      </c>
      <c r="AM193" s="21">
        <v>46064000</v>
      </c>
      <c r="AN193" s="21">
        <v>0</v>
      </c>
      <c r="AO193" s="21">
        <v>0</v>
      </c>
      <c r="AP193" s="21">
        <v>0</v>
      </c>
      <c r="AQ193" s="21">
        <v>62887401.25</v>
      </c>
      <c r="AR193" s="21">
        <v>39635085945</v>
      </c>
      <c r="AS193" s="21">
        <v>0</v>
      </c>
      <c r="AT193" s="71">
        <v>0</v>
      </c>
      <c r="AU193" s="21">
        <v>0</v>
      </c>
      <c r="AV193" s="21">
        <v>0</v>
      </c>
      <c r="AW193" s="21">
        <v>0</v>
      </c>
      <c r="AX193" s="21">
        <v>0</v>
      </c>
      <c r="AY193" s="70">
        <v>2461969506886.02</v>
      </c>
      <c r="AZ193" s="71">
        <v>2461969506886.02</v>
      </c>
      <c r="BA193" s="21">
        <v>2461969506886.02</v>
      </c>
      <c r="BB193" s="21">
        <v>0</v>
      </c>
      <c r="BC193" s="21">
        <v>0</v>
      </c>
    </row>
    <row r="194" spans="1:55" x14ac:dyDescent="0.25">
      <c r="A194" s="65" t="s">
        <v>471</v>
      </c>
      <c r="B194" s="66" t="s">
        <v>472</v>
      </c>
      <c r="C194" s="70">
        <v>5820090126338.4697</v>
      </c>
      <c r="D194" s="71">
        <v>671714226348.67993</v>
      </c>
      <c r="E194" s="21">
        <v>445465298651.96002</v>
      </c>
      <c r="F194" s="21">
        <v>-135696388097.57001</v>
      </c>
      <c r="G194" s="21">
        <v>58499944.880000003</v>
      </c>
      <c r="H194" s="21">
        <v>77712757188.570007</v>
      </c>
      <c r="I194" s="21"/>
      <c r="J194" s="21"/>
      <c r="K194" s="21">
        <v>195354069164.20001</v>
      </c>
      <c r="L194" s="21">
        <v>8756015088.5</v>
      </c>
      <c r="M194" s="21">
        <v>42149255052.440002</v>
      </c>
      <c r="N194" s="21">
        <v>31322617101.700001</v>
      </c>
      <c r="O194" s="21"/>
      <c r="P194" s="21">
        <v>6592102254</v>
      </c>
      <c r="Q194" s="21"/>
      <c r="R194" s="71">
        <v>684615120105.04004</v>
      </c>
      <c r="S194" s="21">
        <v>50987763889</v>
      </c>
      <c r="T194" s="21">
        <v>633627356216.04004</v>
      </c>
      <c r="U194" s="71">
        <v>4363717585320.8301</v>
      </c>
      <c r="V194" s="21">
        <v>1572569144066</v>
      </c>
      <c r="W194" s="21">
        <v>1107308562534.1399</v>
      </c>
      <c r="X194" s="21">
        <v>1580858768486.8201</v>
      </c>
      <c r="Y194" s="21">
        <v>1900933970646.1699</v>
      </c>
      <c r="Z194" s="21">
        <v>106882561305.3</v>
      </c>
      <c r="AA194" s="21">
        <v>23236271443.16</v>
      </c>
      <c r="AB194" s="21">
        <v>-1928071693160.76</v>
      </c>
      <c r="AC194" s="71"/>
      <c r="AD194" s="21"/>
      <c r="AE194" s="71">
        <v>100043194563.92</v>
      </c>
      <c r="AF194" s="21">
        <v>131493750</v>
      </c>
      <c r="AG194" s="21">
        <v>272874000</v>
      </c>
      <c r="AH194" s="21">
        <v>26540644694.34</v>
      </c>
      <c r="AI194" s="21">
        <v>85840265589.460007</v>
      </c>
      <c r="AJ194" s="21">
        <v>-12742083469.879999</v>
      </c>
      <c r="AK194" s="70">
        <v>2952930732.3200002</v>
      </c>
      <c r="AL194" s="71">
        <v>2952930732.3200002</v>
      </c>
      <c r="AM194" s="21"/>
      <c r="AN194" s="21"/>
      <c r="AO194" s="21"/>
      <c r="AP194" s="21"/>
      <c r="AQ194" s="21">
        <v>790290395.39999998</v>
      </c>
      <c r="AR194" s="21">
        <v>2162639948.9200001</v>
      </c>
      <c r="AS194" s="21">
        <v>388</v>
      </c>
      <c r="AT194" s="71"/>
      <c r="AU194" s="21"/>
      <c r="AV194" s="21"/>
      <c r="AW194" s="21"/>
      <c r="AX194" s="21"/>
      <c r="AY194" s="70">
        <v>5817137195606.1504</v>
      </c>
      <c r="AZ194" s="71">
        <v>5817137195606.1504</v>
      </c>
      <c r="BA194" s="21">
        <v>5817137195606.1504</v>
      </c>
      <c r="BB194" s="21"/>
      <c r="BC194" s="21"/>
    </row>
    <row r="195" spans="1:55" x14ac:dyDescent="0.25">
      <c r="A195" s="65" t="s">
        <v>473</v>
      </c>
      <c r="B195" s="66" t="s">
        <v>474</v>
      </c>
      <c r="C195" s="70">
        <v>4723776065557.8994</v>
      </c>
      <c r="D195" s="71">
        <v>548024351109.70001</v>
      </c>
      <c r="E195" s="21">
        <v>328899555241.89001</v>
      </c>
      <c r="F195" s="21">
        <v>-85349213792.919998</v>
      </c>
      <c r="G195" s="21">
        <v>1270591524.1700001</v>
      </c>
      <c r="H195" s="21">
        <v>63346558874.940002</v>
      </c>
      <c r="I195" s="21">
        <v>0</v>
      </c>
      <c r="J195" s="21">
        <v>0</v>
      </c>
      <c r="K195" s="21">
        <v>151455832206.57999</v>
      </c>
      <c r="L195" s="21">
        <v>4426618934</v>
      </c>
      <c r="M195" s="21">
        <v>0</v>
      </c>
      <c r="N195" s="21">
        <v>77062267005.039993</v>
      </c>
      <c r="O195" s="21">
        <v>0</v>
      </c>
      <c r="P195" s="21">
        <v>4574255149</v>
      </c>
      <c r="Q195" s="21">
        <v>2337885967</v>
      </c>
      <c r="R195" s="71">
        <v>617580911501.25</v>
      </c>
      <c r="S195" s="21">
        <v>0</v>
      </c>
      <c r="T195" s="21">
        <v>617580911501.25</v>
      </c>
      <c r="U195" s="71">
        <v>3503363197480.6006</v>
      </c>
      <c r="V195" s="21">
        <v>1979608639629.3999</v>
      </c>
      <c r="W195" s="21">
        <v>891412020188.77002</v>
      </c>
      <c r="X195" s="21">
        <v>1162663310106.3799</v>
      </c>
      <c r="Y195" s="21">
        <v>2305923216972.6001</v>
      </c>
      <c r="Z195" s="21">
        <v>45722111417.419998</v>
      </c>
      <c r="AA195" s="21">
        <v>24668837500.990002</v>
      </c>
      <c r="AB195" s="21">
        <v>-2906634938334.96</v>
      </c>
      <c r="AC195" s="71">
        <v>0</v>
      </c>
      <c r="AD195" s="21">
        <v>0</v>
      </c>
      <c r="AE195" s="71">
        <v>54807605466.350006</v>
      </c>
      <c r="AF195" s="21">
        <v>0</v>
      </c>
      <c r="AG195" s="21">
        <v>7281611500</v>
      </c>
      <c r="AH195" s="21">
        <v>57114892209.68</v>
      </c>
      <c r="AI195" s="21">
        <v>26361450946.419998</v>
      </c>
      <c r="AJ195" s="21">
        <v>-35950349189.75</v>
      </c>
      <c r="AK195" s="70">
        <v>12626645442.950001</v>
      </c>
      <c r="AL195" s="71">
        <v>12626645442.950001</v>
      </c>
      <c r="AM195" s="21">
        <v>0</v>
      </c>
      <c r="AN195" s="21">
        <v>0</v>
      </c>
      <c r="AO195" s="21">
        <v>0</v>
      </c>
      <c r="AP195" s="21">
        <v>0</v>
      </c>
      <c r="AQ195" s="21">
        <v>3078233739.4000001</v>
      </c>
      <c r="AR195" s="21">
        <v>6642876146.5500002</v>
      </c>
      <c r="AS195" s="21">
        <v>2905535557</v>
      </c>
      <c r="AT195" s="71">
        <v>0</v>
      </c>
      <c r="AU195" s="21">
        <v>0</v>
      </c>
      <c r="AV195" s="21">
        <v>0</v>
      </c>
      <c r="AW195" s="21">
        <v>0</v>
      </c>
      <c r="AX195" s="21">
        <v>0</v>
      </c>
      <c r="AY195" s="70">
        <v>4711149420115.0195</v>
      </c>
      <c r="AZ195" s="71">
        <v>4711149420115.0195</v>
      </c>
      <c r="BA195" s="21">
        <v>4711149420115.0195</v>
      </c>
      <c r="BB195" s="21">
        <v>0</v>
      </c>
      <c r="BC195" s="21">
        <v>0</v>
      </c>
    </row>
    <row r="196" spans="1:55" x14ac:dyDescent="0.25">
      <c r="A196" s="65" t="s">
        <v>475</v>
      </c>
      <c r="B196" s="66" t="s">
        <v>1165</v>
      </c>
      <c r="C196" s="70">
        <v>43627733414024.539</v>
      </c>
      <c r="D196" s="71">
        <v>5250006650410.7295</v>
      </c>
      <c r="E196" s="21">
        <v>4100497880626.8599</v>
      </c>
      <c r="F196" s="21">
        <v>-32489069819.869999</v>
      </c>
      <c r="G196" s="21">
        <v>4093973444.3899999</v>
      </c>
      <c r="H196" s="21">
        <v>550325465327.55005</v>
      </c>
      <c r="I196" s="21">
        <v>0</v>
      </c>
      <c r="J196" s="21">
        <v>0</v>
      </c>
      <c r="K196" s="21">
        <v>2674457879</v>
      </c>
      <c r="L196" s="21">
        <v>4587555837.1199999</v>
      </c>
      <c r="M196" s="21"/>
      <c r="N196" s="21">
        <v>619611496515.68005</v>
      </c>
      <c r="O196" s="21"/>
      <c r="P196" s="21"/>
      <c r="Q196" s="21">
        <v>704890600</v>
      </c>
      <c r="R196" s="71">
        <v>8518043141481.6504</v>
      </c>
      <c r="S196" s="21">
        <v>174179449324.14999</v>
      </c>
      <c r="T196" s="21">
        <v>8343863692157.5</v>
      </c>
      <c r="U196" s="71">
        <v>29487929745642.164</v>
      </c>
      <c r="V196" s="21">
        <v>13375241719122</v>
      </c>
      <c r="W196" s="21">
        <v>12271375584480.699</v>
      </c>
      <c r="X196" s="21">
        <v>11320233916466</v>
      </c>
      <c r="Y196" s="21">
        <v>14500727364408.301</v>
      </c>
      <c r="Z196" s="21">
        <v>363498541714.96002</v>
      </c>
      <c r="AA196" s="21">
        <v>383715539920.20001</v>
      </c>
      <c r="AB196" s="21">
        <v>-22726862920470</v>
      </c>
      <c r="AC196" s="71"/>
      <c r="AD196" s="21"/>
      <c r="AE196" s="71">
        <v>371753876490</v>
      </c>
      <c r="AF196" s="21">
        <v>4436296912</v>
      </c>
      <c r="AG196" s="21"/>
      <c r="AH196" s="21">
        <v>204789127743</v>
      </c>
      <c r="AI196" s="21">
        <v>263189896211</v>
      </c>
      <c r="AJ196" s="21">
        <v>-100661444376</v>
      </c>
      <c r="AK196" s="70">
        <v>710737566789.70996</v>
      </c>
      <c r="AL196" s="71">
        <v>632137309994.43994</v>
      </c>
      <c r="AM196" s="21">
        <v>266838185</v>
      </c>
      <c r="AN196" s="21"/>
      <c r="AO196" s="21"/>
      <c r="AP196" s="21">
        <v>11299453329.6</v>
      </c>
      <c r="AQ196" s="21">
        <v>67149910124.900002</v>
      </c>
      <c r="AR196" s="21">
        <v>548271527754.94</v>
      </c>
      <c r="AS196" s="21">
        <v>5149580600</v>
      </c>
      <c r="AT196" s="71">
        <v>78600256795.270004</v>
      </c>
      <c r="AU196" s="21"/>
      <c r="AV196" s="21">
        <v>23540527770.27</v>
      </c>
      <c r="AW196" s="21">
        <v>55059729025</v>
      </c>
      <c r="AX196" s="21"/>
      <c r="AY196" s="70">
        <v>42916995847235.008</v>
      </c>
      <c r="AZ196" s="71">
        <v>42916995847235.008</v>
      </c>
      <c r="BA196" s="21">
        <v>42916995847235</v>
      </c>
      <c r="BB196" s="21"/>
      <c r="BC196" s="21">
        <v>0.01</v>
      </c>
    </row>
    <row r="197" spans="1:55" x14ac:dyDescent="0.25">
      <c r="A197" s="65" t="s">
        <v>476</v>
      </c>
      <c r="B197" s="66" t="s">
        <v>477</v>
      </c>
      <c r="C197" s="70">
        <v>3287355807994.3394</v>
      </c>
      <c r="D197" s="71">
        <v>265889863915.03003</v>
      </c>
      <c r="E197" s="21">
        <v>193069898262</v>
      </c>
      <c r="F197" s="21">
        <v>-13727652346.5</v>
      </c>
      <c r="G197" s="21">
        <v>120138066.67</v>
      </c>
      <c r="H197" s="21">
        <v>21796591875</v>
      </c>
      <c r="I197" s="21">
        <v>0</v>
      </c>
      <c r="J197" s="21">
        <v>0</v>
      </c>
      <c r="K197" s="21">
        <v>16766447285</v>
      </c>
      <c r="L197" s="21">
        <v>76557551</v>
      </c>
      <c r="M197" s="21">
        <v>0</v>
      </c>
      <c r="N197" s="21">
        <v>38449687362.860001</v>
      </c>
      <c r="O197" s="21">
        <v>0</v>
      </c>
      <c r="P197" s="21">
        <v>9338195859</v>
      </c>
      <c r="Q197" s="21">
        <v>0</v>
      </c>
      <c r="R197" s="71">
        <v>142449073861.10001</v>
      </c>
      <c r="S197" s="21">
        <v>0</v>
      </c>
      <c r="T197" s="21">
        <v>142449073861.10001</v>
      </c>
      <c r="U197" s="71">
        <v>2662092387980.3496</v>
      </c>
      <c r="V197" s="21">
        <v>795961007509</v>
      </c>
      <c r="W197" s="21">
        <v>821815761946.92004</v>
      </c>
      <c r="X197" s="21">
        <v>1408040742707.01</v>
      </c>
      <c r="Y197" s="21">
        <v>2505841325143.79</v>
      </c>
      <c r="Z197" s="21">
        <v>5653199010</v>
      </c>
      <c r="AA197" s="21">
        <v>2186029989</v>
      </c>
      <c r="AB197" s="21">
        <v>-2877405678325.3701</v>
      </c>
      <c r="AC197" s="71">
        <v>0</v>
      </c>
      <c r="AD197" s="21">
        <v>0</v>
      </c>
      <c r="AE197" s="71">
        <v>216924482237.85999</v>
      </c>
      <c r="AF197" s="21">
        <v>5457763032</v>
      </c>
      <c r="AG197" s="21">
        <v>90314741933</v>
      </c>
      <c r="AH197" s="21">
        <v>8014741577</v>
      </c>
      <c r="AI197" s="21">
        <v>120566631489.86</v>
      </c>
      <c r="AJ197" s="21">
        <v>-7429395794</v>
      </c>
      <c r="AK197" s="70">
        <v>65782714900.879997</v>
      </c>
      <c r="AL197" s="71">
        <v>65782714900.879997</v>
      </c>
      <c r="AM197" s="21">
        <v>11655626644</v>
      </c>
      <c r="AN197" s="21">
        <v>0</v>
      </c>
      <c r="AO197" s="21">
        <v>0</v>
      </c>
      <c r="AP197" s="21">
        <v>0</v>
      </c>
      <c r="AQ197" s="21">
        <v>1236211615.6800001</v>
      </c>
      <c r="AR197" s="21">
        <v>52890876641.199997</v>
      </c>
      <c r="AS197" s="21">
        <v>0</v>
      </c>
      <c r="AT197" s="71">
        <v>0</v>
      </c>
      <c r="AU197" s="21">
        <v>0</v>
      </c>
      <c r="AV197" s="21">
        <v>0</v>
      </c>
      <c r="AW197" s="21">
        <v>0</v>
      </c>
      <c r="AX197" s="21">
        <v>0</v>
      </c>
      <c r="AY197" s="70">
        <v>3221573093093.5</v>
      </c>
      <c r="AZ197" s="71">
        <v>3221573093093.5</v>
      </c>
      <c r="BA197" s="21">
        <v>3221573093093.5</v>
      </c>
      <c r="BB197" s="21">
        <v>0</v>
      </c>
      <c r="BC197" s="21">
        <v>0</v>
      </c>
    </row>
    <row r="198" spans="1:55" x14ac:dyDescent="0.25">
      <c r="A198" s="65" t="s">
        <v>478</v>
      </c>
      <c r="B198" s="66" t="s">
        <v>479</v>
      </c>
      <c r="C198" s="70">
        <v>4880705919574.5479</v>
      </c>
      <c r="D198" s="71">
        <v>568953667177.70996</v>
      </c>
      <c r="E198" s="21">
        <v>387975431067.44</v>
      </c>
      <c r="F198" s="21">
        <v>-54756043486.150002</v>
      </c>
      <c r="G198" s="21">
        <v>3696956804.4200001</v>
      </c>
      <c r="H198" s="21">
        <v>67285919383.059998</v>
      </c>
      <c r="I198" s="21">
        <v>0</v>
      </c>
      <c r="J198" s="21">
        <v>0</v>
      </c>
      <c r="K198" s="21">
        <v>76807853688.309998</v>
      </c>
      <c r="L198" s="21">
        <v>2554333140.4699998</v>
      </c>
      <c r="M198" s="21">
        <v>0</v>
      </c>
      <c r="N198" s="21">
        <v>66056136852.660004</v>
      </c>
      <c r="O198" s="21">
        <v>0</v>
      </c>
      <c r="P198" s="21">
        <v>12243790220</v>
      </c>
      <c r="Q198" s="21">
        <v>7089289507.5</v>
      </c>
      <c r="R198" s="71">
        <v>220226413214.95999</v>
      </c>
      <c r="S198" s="21">
        <v>0</v>
      </c>
      <c r="T198" s="21">
        <v>220226413214.95999</v>
      </c>
      <c r="U198" s="71">
        <v>3815178420444.4805</v>
      </c>
      <c r="V198" s="21">
        <v>1106994455492.1001</v>
      </c>
      <c r="W198" s="21">
        <v>1218153370257.3999</v>
      </c>
      <c r="X198" s="21">
        <v>2194327031148.6001</v>
      </c>
      <c r="Y198" s="21">
        <v>4655678389117.6299</v>
      </c>
      <c r="Z198" s="21">
        <v>32294459206.900002</v>
      </c>
      <c r="AA198" s="21">
        <v>14490218932.26</v>
      </c>
      <c r="AB198" s="21">
        <v>-5406759503710.4102</v>
      </c>
      <c r="AC198" s="71">
        <v>0</v>
      </c>
      <c r="AD198" s="21">
        <v>0</v>
      </c>
      <c r="AE198" s="71">
        <v>276347418737.40002</v>
      </c>
      <c r="AF198" s="21">
        <v>0</v>
      </c>
      <c r="AG198" s="21">
        <v>225102469798.81</v>
      </c>
      <c r="AH198" s="21">
        <v>12459365264</v>
      </c>
      <c r="AI198" s="21">
        <v>48278393197.519997</v>
      </c>
      <c r="AJ198" s="21">
        <v>-9492809522.9300003</v>
      </c>
      <c r="AK198" s="70">
        <v>72893086508.139999</v>
      </c>
      <c r="AL198" s="71">
        <v>72893086508.139999</v>
      </c>
      <c r="AM198" s="21">
        <v>164325719.28</v>
      </c>
      <c r="AN198" s="21">
        <v>0</v>
      </c>
      <c r="AO198" s="21">
        <v>0</v>
      </c>
      <c r="AP198" s="21">
        <v>0</v>
      </c>
      <c r="AQ198" s="21">
        <v>717568311.85000002</v>
      </c>
      <c r="AR198" s="21">
        <v>69576293806.009995</v>
      </c>
      <c r="AS198" s="21">
        <v>2434898671</v>
      </c>
      <c r="AT198" s="71">
        <v>0</v>
      </c>
      <c r="AU198" s="21">
        <v>0</v>
      </c>
      <c r="AV198" s="21">
        <v>0</v>
      </c>
      <c r="AW198" s="21">
        <v>0</v>
      </c>
      <c r="AX198" s="21">
        <v>0</v>
      </c>
      <c r="AY198" s="70">
        <v>4807812833066.4004</v>
      </c>
      <c r="AZ198" s="71">
        <v>4807812833066.4004</v>
      </c>
      <c r="BA198" s="21">
        <v>4807812833066.4004</v>
      </c>
      <c r="BB198" s="21">
        <v>0</v>
      </c>
      <c r="BC198" s="21">
        <v>0</v>
      </c>
    </row>
    <row r="199" spans="1:55" x14ac:dyDescent="0.25">
      <c r="A199" s="65" t="s">
        <v>480</v>
      </c>
      <c r="B199" s="66" t="s">
        <v>481</v>
      </c>
      <c r="C199" s="70">
        <v>4793167337757.5713</v>
      </c>
      <c r="D199" s="71">
        <v>468578371264.06006</v>
      </c>
      <c r="E199" s="21">
        <v>321514342900.73999</v>
      </c>
      <c r="F199" s="21">
        <v>-46913620015.629997</v>
      </c>
      <c r="G199" s="21">
        <v>37500000</v>
      </c>
      <c r="H199" s="21">
        <v>44914143708.779999</v>
      </c>
      <c r="I199" s="21">
        <v>0</v>
      </c>
      <c r="J199" s="21">
        <v>0</v>
      </c>
      <c r="K199" s="21">
        <v>50451075948.910004</v>
      </c>
      <c r="L199" s="21">
        <v>327740582</v>
      </c>
      <c r="M199" s="21">
        <v>0</v>
      </c>
      <c r="N199" s="21">
        <v>84951277357.25</v>
      </c>
      <c r="O199" s="21">
        <v>0</v>
      </c>
      <c r="P199" s="21">
        <v>10082865484</v>
      </c>
      <c r="Q199" s="21">
        <v>3213045298.0100002</v>
      </c>
      <c r="R199" s="71">
        <v>27602359729.310001</v>
      </c>
      <c r="S199" s="21">
        <v>0</v>
      </c>
      <c r="T199" s="21">
        <v>27602359729.310001</v>
      </c>
      <c r="U199" s="71">
        <v>4200829549491.8306</v>
      </c>
      <c r="V199" s="21">
        <v>905607127170.76001</v>
      </c>
      <c r="W199" s="21">
        <v>882327857463.56006</v>
      </c>
      <c r="X199" s="21">
        <v>1344014529315.1001</v>
      </c>
      <c r="Y199" s="21">
        <v>3328226921696.7202</v>
      </c>
      <c r="Z199" s="21">
        <v>50846247921.629997</v>
      </c>
      <c r="AA199" s="21">
        <v>28933704600</v>
      </c>
      <c r="AB199" s="21">
        <v>-2339126838675.9399</v>
      </c>
      <c r="AC199" s="71">
        <v>0</v>
      </c>
      <c r="AD199" s="21">
        <v>0</v>
      </c>
      <c r="AE199" s="71">
        <v>96157057272.369995</v>
      </c>
      <c r="AF199" s="21">
        <v>39497272041</v>
      </c>
      <c r="AG199" s="21">
        <v>0</v>
      </c>
      <c r="AH199" s="21">
        <v>8413879645.6400003</v>
      </c>
      <c r="AI199" s="21">
        <v>48245905585.730003</v>
      </c>
      <c r="AJ199" s="21">
        <v>0</v>
      </c>
      <c r="AK199" s="70">
        <v>55703048572.029999</v>
      </c>
      <c r="AL199" s="71">
        <v>55703048572.029999</v>
      </c>
      <c r="AM199" s="21">
        <v>0</v>
      </c>
      <c r="AN199" s="21">
        <v>0</v>
      </c>
      <c r="AO199" s="21">
        <v>0</v>
      </c>
      <c r="AP199" s="21">
        <v>0</v>
      </c>
      <c r="AQ199" s="21">
        <v>256664252.84</v>
      </c>
      <c r="AR199" s="21">
        <v>47301272807.190002</v>
      </c>
      <c r="AS199" s="21">
        <v>8145111512</v>
      </c>
      <c r="AT199" s="71">
        <v>0</v>
      </c>
      <c r="AU199" s="21">
        <v>0</v>
      </c>
      <c r="AV199" s="21">
        <v>0</v>
      </c>
      <c r="AW199" s="21">
        <v>0</v>
      </c>
      <c r="AX199" s="21">
        <v>0</v>
      </c>
      <c r="AY199" s="70">
        <v>4737464289185.5</v>
      </c>
      <c r="AZ199" s="71">
        <v>4737464289185.5</v>
      </c>
      <c r="BA199" s="21">
        <v>4737464289185.5</v>
      </c>
      <c r="BB199" s="21">
        <v>0</v>
      </c>
      <c r="BC199" s="21">
        <v>0</v>
      </c>
    </row>
    <row r="200" spans="1:55" x14ac:dyDescent="0.25">
      <c r="A200" s="65" t="s">
        <v>482</v>
      </c>
      <c r="B200" s="66" t="s">
        <v>483</v>
      </c>
      <c r="C200" s="70">
        <v>14861004949372.709</v>
      </c>
      <c r="D200" s="71">
        <v>3046718501661.8501</v>
      </c>
      <c r="E200" s="21">
        <v>2827697061803.0498</v>
      </c>
      <c r="F200" s="21">
        <v>-23031697312.330002</v>
      </c>
      <c r="G200" s="21">
        <v>141489583.33000001</v>
      </c>
      <c r="H200" s="21">
        <v>61322999627.690002</v>
      </c>
      <c r="I200" s="21">
        <v>0</v>
      </c>
      <c r="J200" s="21">
        <v>0</v>
      </c>
      <c r="K200" s="21">
        <v>18301853718.200001</v>
      </c>
      <c r="L200" s="21">
        <v>1192127073.3299999</v>
      </c>
      <c r="M200" s="21">
        <v>0</v>
      </c>
      <c r="N200" s="21">
        <v>138644544817.34</v>
      </c>
      <c r="O200" s="21">
        <v>0</v>
      </c>
      <c r="P200" s="21">
        <v>10470346449</v>
      </c>
      <c r="Q200" s="21">
        <v>11979775902.24</v>
      </c>
      <c r="R200" s="71">
        <v>2189117776178.3999</v>
      </c>
      <c r="S200" s="21">
        <v>0</v>
      </c>
      <c r="T200" s="21">
        <v>2189117776178.3999</v>
      </c>
      <c r="U200" s="71">
        <v>8612148455707.2617</v>
      </c>
      <c r="V200" s="21">
        <v>2268793465331.7998</v>
      </c>
      <c r="W200" s="21">
        <v>1542510218783.3999</v>
      </c>
      <c r="X200" s="21">
        <v>2512924991045.77</v>
      </c>
      <c r="Y200" s="21">
        <v>5531168144815.6699</v>
      </c>
      <c r="Z200" s="21">
        <v>111227631708.47</v>
      </c>
      <c r="AA200" s="21">
        <v>136663228248.06</v>
      </c>
      <c r="AB200" s="21">
        <v>-3491139224225.9102</v>
      </c>
      <c r="AC200" s="71">
        <v>0</v>
      </c>
      <c r="AD200" s="21">
        <v>0</v>
      </c>
      <c r="AE200" s="71">
        <v>1013020215825.2</v>
      </c>
      <c r="AF200" s="21">
        <v>3190000</v>
      </c>
      <c r="AG200" s="21">
        <v>0</v>
      </c>
      <c r="AH200" s="21">
        <v>11261348275</v>
      </c>
      <c r="AI200" s="21">
        <v>1009925653649.2</v>
      </c>
      <c r="AJ200" s="21">
        <v>-8169976099</v>
      </c>
      <c r="AK200" s="70">
        <v>103808911485.23</v>
      </c>
      <c r="AL200" s="71">
        <v>103808911485.23</v>
      </c>
      <c r="AM200" s="21">
        <v>0</v>
      </c>
      <c r="AN200" s="21">
        <v>0</v>
      </c>
      <c r="AO200" s="21">
        <v>0</v>
      </c>
      <c r="AP200" s="21">
        <v>0</v>
      </c>
      <c r="AQ200" s="21">
        <v>2570422984.4899998</v>
      </c>
      <c r="AR200" s="21">
        <v>22624116573.599998</v>
      </c>
      <c r="AS200" s="21">
        <v>78614371927.139999</v>
      </c>
      <c r="AT200" s="71">
        <v>0</v>
      </c>
      <c r="AU200" s="21">
        <v>0</v>
      </c>
      <c r="AV200" s="21">
        <v>0</v>
      </c>
      <c r="AW200" s="21">
        <v>0</v>
      </c>
      <c r="AX200" s="21">
        <v>0</v>
      </c>
      <c r="AY200" s="70">
        <v>14757196037883</v>
      </c>
      <c r="AZ200" s="71">
        <v>14757196037883</v>
      </c>
      <c r="BA200" s="21">
        <v>14757196037883</v>
      </c>
      <c r="BB200" s="21">
        <v>0</v>
      </c>
      <c r="BC200" s="21">
        <v>0</v>
      </c>
    </row>
    <row r="201" spans="1:55" x14ac:dyDescent="0.25">
      <c r="A201" s="65" t="s">
        <v>484</v>
      </c>
      <c r="B201" s="66" t="s">
        <v>485</v>
      </c>
      <c r="C201" s="70">
        <v>2890627973795.5703</v>
      </c>
      <c r="D201" s="71">
        <v>292740504238.17004</v>
      </c>
      <c r="E201" s="21">
        <v>227796515381.92999</v>
      </c>
      <c r="F201" s="21">
        <v>-28862198413.610001</v>
      </c>
      <c r="G201" s="21">
        <v>4000000</v>
      </c>
      <c r="H201" s="21">
        <v>41836674564.080002</v>
      </c>
      <c r="I201" s="21">
        <v>0</v>
      </c>
      <c r="J201" s="21">
        <v>0</v>
      </c>
      <c r="K201" s="21">
        <v>20721060194.200001</v>
      </c>
      <c r="L201" s="21">
        <v>2888873095.0999999</v>
      </c>
      <c r="M201" s="21">
        <v>0</v>
      </c>
      <c r="N201" s="21">
        <v>11259304058.610001</v>
      </c>
      <c r="O201" s="21">
        <v>0</v>
      </c>
      <c r="P201" s="21">
        <v>8128005469</v>
      </c>
      <c r="Q201" s="21">
        <v>8968269888.8600006</v>
      </c>
      <c r="R201" s="71">
        <v>37467057468.760002</v>
      </c>
      <c r="S201" s="21">
        <v>0</v>
      </c>
      <c r="T201" s="21">
        <v>37467057468.760002</v>
      </c>
      <c r="U201" s="71">
        <v>2494254593688.9795</v>
      </c>
      <c r="V201" s="21">
        <v>356992452776</v>
      </c>
      <c r="W201" s="21">
        <v>804359574244.63</v>
      </c>
      <c r="X201" s="21">
        <v>1012156331292.75</v>
      </c>
      <c r="Y201" s="21">
        <v>2209170212756.5</v>
      </c>
      <c r="Z201" s="21">
        <v>79419369156.210007</v>
      </c>
      <c r="AA201" s="21">
        <v>554343200</v>
      </c>
      <c r="AB201" s="21">
        <v>-1968397689737.1101</v>
      </c>
      <c r="AC201" s="71">
        <v>0</v>
      </c>
      <c r="AD201" s="21">
        <v>0</v>
      </c>
      <c r="AE201" s="71">
        <v>66165818399.660004</v>
      </c>
      <c r="AF201" s="21">
        <v>2549278509</v>
      </c>
      <c r="AG201" s="21">
        <v>151408140</v>
      </c>
      <c r="AH201" s="21">
        <v>8969674320</v>
      </c>
      <c r="AI201" s="21">
        <v>61609438122</v>
      </c>
      <c r="AJ201" s="21">
        <v>-7113980691.3400002</v>
      </c>
      <c r="AK201" s="70">
        <v>8506829474.9099998</v>
      </c>
      <c r="AL201" s="71">
        <v>8506829474.9099998</v>
      </c>
      <c r="AM201" s="21">
        <v>201404165</v>
      </c>
      <c r="AN201" s="21">
        <v>0</v>
      </c>
      <c r="AO201" s="21">
        <v>0</v>
      </c>
      <c r="AP201" s="21">
        <v>0</v>
      </c>
      <c r="AQ201" s="21">
        <v>739493629.91999996</v>
      </c>
      <c r="AR201" s="21">
        <v>4683650361.7299995</v>
      </c>
      <c r="AS201" s="21">
        <v>2882281318.2600002</v>
      </c>
      <c r="AT201" s="71">
        <v>0</v>
      </c>
      <c r="AU201" s="21">
        <v>0</v>
      </c>
      <c r="AV201" s="21">
        <v>0</v>
      </c>
      <c r="AW201" s="21">
        <v>0</v>
      </c>
      <c r="AX201" s="21">
        <v>0</v>
      </c>
      <c r="AY201" s="70">
        <v>2882121144320.7002</v>
      </c>
      <c r="AZ201" s="71">
        <v>2882121144320.7002</v>
      </c>
      <c r="BA201" s="21">
        <v>2882121144320.7002</v>
      </c>
      <c r="BB201" s="21">
        <v>0</v>
      </c>
      <c r="BC201" s="21">
        <v>0</v>
      </c>
    </row>
    <row r="202" spans="1:55" x14ac:dyDescent="0.25">
      <c r="A202" s="65" t="s">
        <v>486</v>
      </c>
      <c r="B202" s="66" t="s">
        <v>487</v>
      </c>
      <c r="C202" s="70">
        <v>6193948015545.1885</v>
      </c>
      <c r="D202" s="71">
        <v>482789945626.81006</v>
      </c>
      <c r="E202" s="21">
        <v>246781746878.60999</v>
      </c>
      <c r="F202" s="21">
        <v>-180411445564.10001</v>
      </c>
      <c r="G202" s="21">
        <v>0</v>
      </c>
      <c r="H202" s="21">
        <v>59002248547.57</v>
      </c>
      <c r="I202" s="21">
        <v>0</v>
      </c>
      <c r="J202" s="21">
        <v>0</v>
      </c>
      <c r="K202" s="21">
        <v>205274276333.45001</v>
      </c>
      <c r="L202" s="21">
        <v>10597752951.280001</v>
      </c>
      <c r="M202" s="21">
        <v>0</v>
      </c>
      <c r="N202" s="21">
        <v>131339033556</v>
      </c>
      <c r="O202" s="21">
        <v>0</v>
      </c>
      <c r="P202" s="21">
        <v>10206332924</v>
      </c>
      <c r="Q202" s="21">
        <v>0</v>
      </c>
      <c r="R202" s="71">
        <v>243694053875.73999</v>
      </c>
      <c r="S202" s="21">
        <v>0</v>
      </c>
      <c r="T202" s="21">
        <v>243694053875.73999</v>
      </c>
      <c r="U202" s="71">
        <v>4929629829700.6797</v>
      </c>
      <c r="V202" s="21">
        <v>2179357034848.8</v>
      </c>
      <c r="W202" s="21">
        <v>1154394309017.98</v>
      </c>
      <c r="X202" s="21">
        <v>1691667059510.4399</v>
      </c>
      <c r="Y202" s="21">
        <v>3905878230102.8599</v>
      </c>
      <c r="Z202" s="21">
        <v>22291842320.330002</v>
      </c>
      <c r="AA202" s="21">
        <v>70683883012.350006</v>
      </c>
      <c r="AB202" s="21">
        <v>-4094642529112.0801</v>
      </c>
      <c r="AC202" s="71">
        <v>0</v>
      </c>
      <c r="AD202" s="21">
        <v>0</v>
      </c>
      <c r="AE202" s="71">
        <v>537834186341.95996</v>
      </c>
      <c r="AF202" s="21">
        <v>6491800</v>
      </c>
      <c r="AG202" s="21">
        <v>0</v>
      </c>
      <c r="AH202" s="21">
        <v>5226547008.9700003</v>
      </c>
      <c r="AI202" s="21">
        <v>535190953432.98999</v>
      </c>
      <c r="AJ202" s="21">
        <v>-2589805900</v>
      </c>
      <c r="AK202" s="70">
        <v>46104570498.5</v>
      </c>
      <c r="AL202" s="71">
        <v>46104570498.5</v>
      </c>
      <c r="AM202" s="21">
        <v>3285923.26</v>
      </c>
      <c r="AN202" s="21">
        <v>0</v>
      </c>
      <c r="AO202" s="21">
        <v>0</v>
      </c>
      <c r="AP202" s="21">
        <v>0</v>
      </c>
      <c r="AQ202" s="21">
        <v>21948503068.860001</v>
      </c>
      <c r="AR202" s="21">
        <v>19745210402.380001</v>
      </c>
      <c r="AS202" s="21">
        <v>4407571104</v>
      </c>
      <c r="AT202" s="71">
        <v>0</v>
      </c>
      <c r="AU202" s="21">
        <v>0</v>
      </c>
      <c r="AV202" s="21">
        <v>0</v>
      </c>
      <c r="AW202" s="21">
        <v>0</v>
      </c>
      <c r="AX202" s="21">
        <v>0</v>
      </c>
      <c r="AY202" s="70">
        <v>6147843445066.6396</v>
      </c>
      <c r="AZ202" s="71">
        <v>6147843445066.6396</v>
      </c>
      <c r="BA202" s="21">
        <v>6147843445066.6396</v>
      </c>
      <c r="BB202" s="21">
        <v>0</v>
      </c>
      <c r="BC202" s="21">
        <v>0</v>
      </c>
    </row>
    <row r="203" spans="1:55" x14ac:dyDescent="0.25">
      <c r="A203" s="65" t="s">
        <v>488</v>
      </c>
      <c r="B203" s="66" t="s">
        <v>489</v>
      </c>
      <c r="C203" s="70">
        <v>5418306374350.2588</v>
      </c>
      <c r="D203" s="71">
        <v>1028995925935.9399</v>
      </c>
      <c r="E203" s="21">
        <v>701781750986.25</v>
      </c>
      <c r="F203" s="21">
        <v>-183103518192.41</v>
      </c>
      <c r="G203" s="21">
        <v>82165028844.580002</v>
      </c>
      <c r="H203" s="21">
        <v>97573045474.160004</v>
      </c>
      <c r="I203" s="21">
        <v>0</v>
      </c>
      <c r="J203" s="21">
        <v>0</v>
      </c>
      <c r="K203" s="21">
        <v>238701161420.57001</v>
      </c>
      <c r="L203" s="21">
        <v>4427704268.5</v>
      </c>
      <c r="M203" s="21">
        <v>1241603225</v>
      </c>
      <c r="N203" s="21">
        <v>70401410815.289993</v>
      </c>
      <c r="O203" s="21">
        <v>0</v>
      </c>
      <c r="P203" s="21">
        <v>15807739094</v>
      </c>
      <c r="Q203" s="21">
        <v>0</v>
      </c>
      <c r="R203" s="71">
        <v>138320892262.41</v>
      </c>
      <c r="S203" s="21">
        <v>0</v>
      </c>
      <c r="T203" s="21">
        <v>138320892262.41</v>
      </c>
      <c r="U203" s="71">
        <v>4015600439132.8599</v>
      </c>
      <c r="V203" s="21">
        <v>566032026558.01001</v>
      </c>
      <c r="W203" s="21">
        <v>1491404204558.8601</v>
      </c>
      <c r="X203" s="21">
        <v>2185401103375.8</v>
      </c>
      <c r="Y203" s="21">
        <v>3685853726097.25</v>
      </c>
      <c r="Z203" s="21">
        <v>204656736079.39001</v>
      </c>
      <c r="AA203" s="21">
        <v>39605344319.940002</v>
      </c>
      <c r="AB203" s="21">
        <v>-4157352701856.3901</v>
      </c>
      <c r="AC203" s="71">
        <v>0</v>
      </c>
      <c r="AD203" s="21">
        <v>0</v>
      </c>
      <c r="AE203" s="71">
        <v>235389117019.04999</v>
      </c>
      <c r="AF203" s="21">
        <v>104750000</v>
      </c>
      <c r="AG203" s="21">
        <v>21875470569</v>
      </c>
      <c r="AH203" s="21">
        <v>13565092820</v>
      </c>
      <c r="AI203" s="21">
        <v>211197004437.25</v>
      </c>
      <c r="AJ203" s="21">
        <v>-11353200807.200001</v>
      </c>
      <c r="AK203" s="70">
        <v>94387706153.410004</v>
      </c>
      <c r="AL203" s="71">
        <v>94387706153.410004</v>
      </c>
      <c r="AM203" s="21">
        <v>0</v>
      </c>
      <c r="AN203" s="21">
        <v>0</v>
      </c>
      <c r="AO203" s="21">
        <v>0</v>
      </c>
      <c r="AP203" s="21">
        <v>0</v>
      </c>
      <c r="AQ203" s="21">
        <v>6210887273.3100004</v>
      </c>
      <c r="AR203" s="21">
        <v>61104475603.82</v>
      </c>
      <c r="AS203" s="21">
        <v>27072343276.279999</v>
      </c>
      <c r="AT203" s="71">
        <v>0</v>
      </c>
      <c r="AU203" s="21">
        <v>0</v>
      </c>
      <c r="AV203" s="21">
        <v>0</v>
      </c>
      <c r="AW203" s="21">
        <v>0</v>
      </c>
      <c r="AX203" s="21">
        <v>0</v>
      </c>
      <c r="AY203" s="70">
        <v>5323918668199.5996</v>
      </c>
      <c r="AZ203" s="71">
        <v>5323918668199.5996</v>
      </c>
      <c r="BA203" s="21">
        <v>5323918668199.5996</v>
      </c>
      <c r="BB203" s="21">
        <v>0</v>
      </c>
      <c r="BC203" s="21">
        <v>0</v>
      </c>
    </row>
    <row r="204" spans="1:55" x14ac:dyDescent="0.25">
      <c r="A204" s="65" t="s">
        <v>490</v>
      </c>
      <c r="B204" s="66" t="s">
        <v>491</v>
      </c>
      <c r="C204" s="70">
        <v>4179313083806.4497</v>
      </c>
      <c r="D204" s="71">
        <v>701002111029.84998</v>
      </c>
      <c r="E204" s="21">
        <v>591953984686.34998</v>
      </c>
      <c r="F204" s="21">
        <v>-32862618449.349998</v>
      </c>
      <c r="G204" s="21">
        <v>3301898888.8899999</v>
      </c>
      <c r="H204" s="21">
        <v>58760955320.959999</v>
      </c>
      <c r="I204" s="21">
        <v>0</v>
      </c>
      <c r="J204" s="21">
        <v>0</v>
      </c>
      <c r="K204" s="21">
        <v>38238748923</v>
      </c>
      <c r="L204" s="21">
        <v>2380929356</v>
      </c>
      <c r="M204" s="21">
        <v>0</v>
      </c>
      <c r="N204" s="21">
        <v>28725738439</v>
      </c>
      <c r="O204" s="21">
        <v>0</v>
      </c>
      <c r="P204" s="21">
        <v>10502473865</v>
      </c>
      <c r="Q204" s="21">
        <v>0</v>
      </c>
      <c r="R204" s="71">
        <v>160930393526.51999</v>
      </c>
      <c r="S204" s="21">
        <v>0</v>
      </c>
      <c r="T204" s="21">
        <v>160930393526.51999</v>
      </c>
      <c r="U204" s="71">
        <v>3241704058425.8599</v>
      </c>
      <c r="V204" s="21">
        <v>1022499944737.66</v>
      </c>
      <c r="W204" s="21">
        <v>1088558688934.03</v>
      </c>
      <c r="X204" s="21">
        <v>1375155161882.79</v>
      </c>
      <c r="Y204" s="21">
        <v>3202652052824.6499</v>
      </c>
      <c r="Z204" s="21">
        <v>20645480759.080002</v>
      </c>
      <c r="AA204" s="21">
        <v>3438311550</v>
      </c>
      <c r="AB204" s="21">
        <v>-3471245582262.3501</v>
      </c>
      <c r="AC204" s="71">
        <v>20000000000</v>
      </c>
      <c r="AD204" s="21">
        <v>20000000000</v>
      </c>
      <c r="AE204" s="71">
        <v>55676520824.220001</v>
      </c>
      <c r="AF204" s="21">
        <v>1667510005.9400001</v>
      </c>
      <c r="AG204" s="21">
        <v>0</v>
      </c>
      <c r="AH204" s="21">
        <v>8422982770</v>
      </c>
      <c r="AI204" s="21">
        <v>52117543593.279999</v>
      </c>
      <c r="AJ204" s="21">
        <v>-6531515545</v>
      </c>
      <c r="AK204" s="70">
        <v>69955557855.050003</v>
      </c>
      <c r="AL204" s="71">
        <v>69955557855.050003</v>
      </c>
      <c r="AM204" s="21">
        <v>0</v>
      </c>
      <c r="AN204" s="21">
        <v>0</v>
      </c>
      <c r="AO204" s="21">
        <v>0</v>
      </c>
      <c r="AP204" s="21">
        <v>0</v>
      </c>
      <c r="AQ204" s="21">
        <v>442284144</v>
      </c>
      <c r="AR204" s="21">
        <v>69513273711.050003</v>
      </c>
      <c r="AS204" s="21">
        <v>0</v>
      </c>
      <c r="AT204" s="71">
        <v>0</v>
      </c>
      <c r="AU204" s="21">
        <v>0</v>
      </c>
      <c r="AV204" s="21">
        <v>0</v>
      </c>
      <c r="AW204" s="21">
        <v>0</v>
      </c>
      <c r="AX204" s="21">
        <v>0</v>
      </c>
      <c r="AY204" s="70">
        <v>4109357525951.3999</v>
      </c>
      <c r="AZ204" s="71">
        <v>4109357525951.3999</v>
      </c>
      <c r="BA204" s="21">
        <v>4109357525951.3999</v>
      </c>
      <c r="BB204" s="21">
        <v>0</v>
      </c>
      <c r="BC204" s="21">
        <v>0</v>
      </c>
    </row>
    <row r="205" spans="1:55" x14ac:dyDescent="0.25">
      <c r="A205" s="65" t="s">
        <v>492</v>
      </c>
      <c r="B205" s="66" t="s">
        <v>493</v>
      </c>
      <c r="C205" s="70">
        <v>5313548762974.1797</v>
      </c>
      <c r="D205" s="71">
        <v>730045591543.66003</v>
      </c>
      <c r="E205" s="21">
        <v>559022240723.48999</v>
      </c>
      <c r="F205" s="21">
        <v>-8717910505.1399994</v>
      </c>
      <c r="G205" s="21">
        <v>249105016.31</v>
      </c>
      <c r="H205" s="21">
        <v>46523471271.959999</v>
      </c>
      <c r="I205" s="21">
        <v>0</v>
      </c>
      <c r="J205" s="21">
        <v>0</v>
      </c>
      <c r="K205" s="21">
        <v>14827562415</v>
      </c>
      <c r="L205" s="21">
        <v>682368091</v>
      </c>
      <c r="M205" s="21">
        <v>0</v>
      </c>
      <c r="N205" s="21">
        <v>0</v>
      </c>
      <c r="O205" s="21">
        <v>0</v>
      </c>
      <c r="P205" s="21">
        <v>11889851956</v>
      </c>
      <c r="Q205" s="21">
        <v>105568902575.03999</v>
      </c>
      <c r="R205" s="71">
        <v>108864868244.38</v>
      </c>
      <c r="S205" s="21">
        <v>5294905027.1000004</v>
      </c>
      <c r="T205" s="21">
        <v>103569963217.28</v>
      </c>
      <c r="U205" s="71">
        <v>4452724651096.1387</v>
      </c>
      <c r="V205" s="21">
        <v>1087855082815.2</v>
      </c>
      <c r="W205" s="21">
        <v>1045013317698.05</v>
      </c>
      <c r="X205" s="21">
        <v>1667273876900.8999</v>
      </c>
      <c r="Y205" s="21">
        <v>3165592641400.71</v>
      </c>
      <c r="Z205" s="21">
        <v>172613989109.92001</v>
      </c>
      <c r="AA205" s="21">
        <v>18607756314.139999</v>
      </c>
      <c r="AB205" s="21">
        <v>-2704232013142.7798</v>
      </c>
      <c r="AC205" s="71">
        <v>0</v>
      </c>
      <c r="AD205" s="21">
        <v>0</v>
      </c>
      <c r="AE205" s="71">
        <v>21913652090</v>
      </c>
      <c r="AF205" s="21">
        <v>0</v>
      </c>
      <c r="AG205" s="21">
        <v>0</v>
      </c>
      <c r="AH205" s="21">
        <v>6714351820</v>
      </c>
      <c r="AI205" s="21">
        <v>20726063400.599998</v>
      </c>
      <c r="AJ205" s="21">
        <v>-5526763130.6000004</v>
      </c>
      <c r="AK205" s="70">
        <v>33373835099.799999</v>
      </c>
      <c r="AL205" s="71">
        <v>33373835099.799999</v>
      </c>
      <c r="AM205" s="21">
        <v>0</v>
      </c>
      <c r="AN205" s="21">
        <v>0</v>
      </c>
      <c r="AO205" s="21">
        <v>0</v>
      </c>
      <c r="AP205" s="21">
        <v>0</v>
      </c>
      <c r="AQ205" s="21">
        <v>404244773.85000002</v>
      </c>
      <c r="AR205" s="21">
        <v>32969590325.950001</v>
      </c>
      <c r="AS205" s="21">
        <v>0</v>
      </c>
      <c r="AT205" s="71">
        <v>0</v>
      </c>
      <c r="AU205" s="21">
        <v>0</v>
      </c>
      <c r="AV205" s="21">
        <v>0</v>
      </c>
      <c r="AW205" s="21">
        <v>0</v>
      </c>
      <c r="AX205" s="21">
        <v>0</v>
      </c>
      <c r="AY205" s="70">
        <v>5280174927874.2998</v>
      </c>
      <c r="AZ205" s="71">
        <v>5280174927874.2998</v>
      </c>
      <c r="BA205" s="21">
        <v>5280174927874.2998</v>
      </c>
      <c r="BB205" s="21">
        <v>0</v>
      </c>
      <c r="BC205" s="21">
        <v>0</v>
      </c>
    </row>
    <row r="206" spans="1:55" x14ac:dyDescent="0.25">
      <c r="A206" s="65" t="s">
        <v>494</v>
      </c>
      <c r="B206" s="66" t="s">
        <v>495</v>
      </c>
      <c r="C206" s="70">
        <v>5689396549755.0498</v>
      </c>
      <c r="D206" s="71">
        <v>290506574851.42999</v>
      </c>
      <c r="E206" s="21">
        <v>155123570927.44</v>
      </c>
      <c r="F206" s="21">
        <v>-4905758370.1599998</v>
      </c>
      <c r="G206" s="21">
        <v>0</v>
      </c>
      <c r="H206" s="21">
        <v>41869960924.879997</v>
      </c>
      <c r="I206" s="21">
        <v>0</v>
      </c>
      <c r="J206" s="21">
        <v>0</v>
      </c>
      <c r="K206" s="21">
        <v>12692071601</v>
      </c>
      <c r="L206" s="21">
        <v>43148953</v>
      </c>
      <c r="M206" s="21">
        <v>0</v>
      </c>
      <c r="N206" s="21">
        <v>79913631921.399994</v>
      </c>
      <c r="O206" s="21">
        <v>5405537501</v>
      </c>
      <c r="P206" s="21">
        <v>0</v>
      </c>
      <c r="Q206" s="21">
        <v>364411392.87</v>
      </c>
      <c r="R206" s="71">
        <v>764849338650.93994</v>
      </c>
      <c r="S206" s="21">
        <v>0</v>
      </c>
      <c r="T206" s="21">
        <v>764849338650.93994</v>
      </c>
      <c r="U206" s="71">
        <v>4529280790796.0498</v>
      </c>
      <c r="V206" s="21">
        <v>1437160954235.5901</v>
      </c>
      <c r="W206" s="21">
        <v>1280547912671.9299</v>
      </c>
      <c r="X206" s="21">
        <v>1678732518484.4099</v>
      </c>
      <c r="Y206" s="21">
        <v>2896341515578.8301</v>
      </c>
      <c r="Z206" s="21">
        <v>62361330952</v>
      </c>
      <c r="AA206" s="21">
        <v>0</v>
      </c>
      <c r="AB206" s="21">
        <v>-2825863441126.71</v>
      </c>
      <c r="AC206" s="71">
        <v>0</v>
      </c>
      <c r="AD206" s="21">
        <v>0</v>
      </c>
      <c r="AE206" s="71">
        <v>104759845456.63</v>
      </c>
      <c r="AF206" s="21">
        <v>4481094794.6400003</v>
      </c>
      <c r="AG206" s="21">
        <v>58043736405</v>
      </c>
      <c r="AH206" s="21">
        <v>8802841790</v>
      </c>
      <c r="AI206" s="21">
        <v>41131470699.550003</v>
      </c>
      <c r="AJ206" s="21">
        <v>-7699298232.5600004</v>
      </c>
      <c r="AK206" s="70">
        <v>90029660069.419998</v>
      </c>
      <c r="AL206" s="71">
        <v>90029660069.419998</v>
      </c>
      <c r="AM206" s="21">
        <v>201266102</v>
      </c>
      <c r="AN206" s="21">
        <v>0</v>
      </c>
      <c r="AO206" s="21">
        <v>0</v>
      </c>
      <c r="AP206" s="21">
        <v>0</v>
      </c>
      <c r="AQ206" s="21">
        <v>1655696873.4200001</v>
      </c>
      <c r="AR206" s="21">
        <v>59542876542</v>
      </c>
      <c r="AS206" s="21">
        <v>28629820552</v>
      </c>
      <c r="AT206" s="71">
        <v>0</v>
      </c>
      <c r="AU206" s="21">
        <v>0</v>
      </c>
      <c r="AV206" s="21">
        <v>0</v>
      </c>
      <c r="AW206" s="21">
        <v>0</v>
      </c>
      <c r="AX206" s="21">
        <v>0</v>
      </c>
      <c r="AY206" s="70">
        <v>5599366889685.6299</v>
      </c>
      <c r="AZ206" s="71">
        <v>5599366889685.6299</v>
      </c>
      <c r="BA206" s="21">
        <v>5599366889685.6299</v>
      </c>
      <c r="BB206" s="21">
        <v>0</v>
      </c>
      <c r="BC206" s="21">
        <v>0</v>
      </c>
    </row>
    <row r="207" spans="1:55" x14ac:dyDescent="0.25">
      <c r="A207" s="65" t="s">
        <v>496</v>
      </c>
      <c r="B207" s="66" t="s">
        <v>497</v>
      </c>
      <c r="C207" s="70">
        <v>2788996536860.8799</v>
      </c>
      <c r="D207" s="71">
        <v>422832313912.78003</v>
      </c>
      <c r="E207" s="21">
        <v>233175438402.95001</v>
      </c>
      <c r="F207" s="21">
        <v>-26818971440.209999</v>
      </c>
      <c r="G207" s="21">
        <v>0</v>
      </c>
      <c r="H207" s="21">
        <v>124488090874.17</v>
      </c>
      <c r="I207" s="21">
        <v>0</v>
      </c>
      <c r="J207" s="21">
        <v>0</v>
      </c>
      <c r="K207" s="21">
        <v>35420450247</v>
      </c>
      <c r="L207" s="21">
        <v>4457294591</v>
      </c>
      <c r="M207" s="21">
        <v>0</v>
      </c>
      <c r="N207" s="21">
        <v>11362792473.870001</v>
      </c>
      <c r="O207" s="21">
        <v>0</v>
      </c>
      <c r="P207" s="21">
        <v>9565680300</v>
      </c>
      <c r="Q207" s="21">
        <v>31181538464</v>
      </c>
      <c r="R207" s="71">
        <v>52996422652.660004</v>
      </c>
      <c r="S207" s="21">
        <v>0</v>
      </c>
      <c r="T207" s="21">
        <v>52996422652.660004</v>
      </c>
      <c r="U207" s="71">
        <v>2275181072162.7803</v>
      </c>
      <c r="V207" s="21">
        <v>578671753198.90002</v>
      </c>
      <c r="W207" s="21">
        <v>769664586837.16003</v>
      </c>
      <c r="X207" s="21">
        <v>1119092947139.8999</v>
      </c>
      <c r="Y207" s="21">
        <v>1490952119713.5601</v>
      </c>
      <c r="Z207" s="21">
        <v>115381360940.63</v>
      </c>
      <c r="AA207" s="21">
        <v>56775384406.93</v>
      </c>
      <c r="AB207" s="21">
        <v>-1855357080074.3</v>
      </c>
      <c r="AC207" s="71">
        <v>0</v>
      </c>
      <c r="AD207" s="21">
        <v>0</v>
      </c>
      <c r="AE207" s="71">
        <v>37986728132.659996</v>
      </c>
      <c r="AF207" s="21">
        <v>0</v>
      </c>
      <c r="AG207" s="21">
        <v>942698239</v>
      </c>
      <c r="AH207" s="21">
        <v>38727715021.720001</v>
      </c>
      <c r="AI207" s="21">
        <v>27788224599.619999</v>
      </c>
      <c r="AJ207" s="21">
        <v>-29471909727.68</v>
      </c>
      <c r="AK207" s="70">
        <v>164200153950.96002</v>
      </c>
      <c r="AL207" s="71">
        <v>132207147536.96001</v>
      </c>
      <c r="AM207" s="21">
        <v>439181881.60000002</v>
      </c>
      <c r="AN207" s="21">
        <v>43005090.649999999</v>
      </c>
      <c r="AO207" s="21">
        <v>134283700</v>
      </c>
      <c r="AP207" s="21">
        <v>9737000686</v>
      </c>
      <c r="AQ207" s="21">
        <v>4615044227.1599998</v>
      </c>
      <c r="AR207" s="21">
        <v>103403885871.55</v>
      </c>
      <c r="AS207" s="21">
        <v>13834746080</v>
      </c>
      <c r="AT207" s="71">
        <v>31993006414</v>
      </c>
      <c r="AU207" s="21">
        <v>0</v>
      </c>
      <c r="AV207" s="21">
        <v>0</v>
      </c>
      <c r="AW207" s="21">
        <v>31993006414</v>
      </c>
      <c r="AX207" s="21">
        <v>0</v>
      </c>
      <c r="AY207" s="70">
        <v>2624796382909.9199</v>
      </c>
      <c r="AZ207" s="71">
        <v>2624796382909.9199</v>
      </c>
      <c r="BA207" s="21">
        <v>2631617822389.8999</v>
      </c>
      <c r="BB207" s="21">
        <v>-6821439479.9799995</v>
      </c>
      <c r="BC207" s="21">
        <v>0</v>
      </c>
    </row>
    <row r="208" spans="1:55" x14ac:dyDescent="0.25">
      <c r="A208" s="65" t="s">
        <v>498</v>
      </c>
      <c r="B208" s="66" t="s">
        <v>499</v>
      </c>
      <c r="C208" s="70">
        <v>4637395032456.1299</v>
      </c>
      <c r="D208" s="71">
        <v>452788501983.3999</v>
      </c>
      <c r="E208" s="21">
        <v>298350434303.72998</v>
      </c>
      <c r="F208" s="21">
        <v>-1863032228.6400001</v>
      </c>
      <c r="G208" s="21">
        <v>190976079.22999999</v>
      </c>
      <c r="H208" s="21">
        <v>31133885245.02</v>
      </c>
      <c r="I208" s="21">
        <v>0</v>
      </c>
      <c r="J208" s="21">
        <v>0</v>
      </c>
      <c r="K208" s="21">
        <v>9243188809.1000004</v>
      </c>
      <c r="L208" s="21">
        <v>597053553.36000001</v>
      </c>
      <c r="M208" s="21">
        <v>6288856167.6000004</v>
      </c>
      <c r="N208" s="21">
        <v>100926575639</v>
      </c>
      <c r="O208" s="21">
        <v>0</v>
      </c>
      <c r="P208" s="21">
        <v>7920564415</v>
      </c>
      <c r="Q208" s="21">
        <v>0</v>
      </c>
      <c r="R208" s="71">
        <v>164302813707.87</v>
      </c>
      <c r="S208" s="21">
        <v>361233466.87</v>
      </c>
      <c r="T208" s="21">
        <v>163941580241</v>
      </c>
      <c r="U208" s="71">
        <v>4002687009625.2393</v>
      </c>
      <c r="V208" s="21">
        <v>439529435050</v>
      </c>
      <c r="W208" s="21">
        <v>753495063748.08997</v>
      </c>
      <c r="X208" s="21">
        <v>1153469673477.9199</v>
      </c>
      <c r="Y208" s="21">
        <v>5407180295518.3701</v>
      </c>
      <c r="Z208" s="21">
        <v>22476363695.599998</v>
      </c>
      <c r="AA208" s="21">
        <v>4704021775.1800003</v>
      </c>
      <c r="AB208" s="21">
        <v>-3778167843639.9199</v>
      </c>
      <c r="AC208" s="71">
        <v>10001933698.620001</v>
      </c>
      <c r="AD208" s="21">
        <v>10001933698.620001</v>
      </c>
      <c r="AE208" s="71">
        <v>7614773441</v>
      </c>
      <c r="AF208" s="21">
        <v>1566247550</v>
      </c>
      <c r="AG208" s="21">
        <v>0</v>
      </c>
      <c r="AH208" s="21">
        <v>26710703379</v>
      </c>
      <c r="AI208" s="21">
        <v>0</v>
      </c>
      <c r="AJ208" s="21">
        <v>-20662177488</v>
      </c>
      <c r="AK208" s="70">
        <v>30231056950.719997</v>
      </c>
      <c r="AL208" s="71">
        <v>30231056950.719997</v>
      </c>
      <c r="AM208" s="21">
        <v>176352329</v>
      </c>
      <c r="AN208" s="21">
        <v>0</v>
      </c>
      <c r="AO208" s="21">
        <v>0</v>
      </c>
      <c r="AP208" s="21">
        <v>0</v>
      </c>
      <c r="AQ208" s="21">
        <v>359446823.20999998</v>
      </c>
      <c r="AR208" s="21">
        <v>29695257798.509998</v>
      </c>
      <c r="AS208" s="21">
        <v>0</v>
      </c>
      <c r="AT208" s="71">
        <v>0</v>
      </c>
      <c r="AU208" s="21">
        <v>0</v>
      </c>
      <c r="AV208" s="21">
        <v>0</v>
      </c>
      <c r="AW208" s="21">
        <v>0</v>
      </c>
      <c r="AX208" s="21">
        <v>0</v>
      </c>
      <c r="AY208" s="70">
        <v>4607163975505.5</v>
      </c>
      <c r="AZ208" s="71">
        <v>4607163975505.5</v>
      </c>
      <c r="BA208" s="21">
        <v>4607163975505.5</v>
      </c>
      <c r="BB208" s="21">
        <v>0</v>
      </c>
      <c r="BC208" s="21">
        <v>0</v>
      </c>
    </row>
    <row r="209" spans="1:55" x14ac:dyDescent="0.25">
      <c r="A209" s="65" t="s">
        <v>500</v>
      </c>
      <c r="B209" s="66" t="s">
        <v>501</v>
      </c>
      <c r="C209" s="70">
        <v>2466676994871.4102</v>
      </c>
      <c r="D209" s="71">
        <v>436787112368.35004</v>
      </c>
      <c r="E209" s="21">
        <v>363065328466.33002</v>
      </c>
      <c r="F209" s="21">
        <v>-4170875695.0100002</v>
      </c>
      <c r="G209" s="21">
        <v>0</v>
      </c>
      <c r="H209" s="21">
        <v>26048796766.209999</v>
      </c>
      <c r="I209" s="21">
        <v>0</v>
      </c>
      <c r="J209" s="21">
        <v>0</v>
      </c>
      <c r="K209" s="21">
        <v>5249722707.8199997</v>
      </c>
      <c r="L209" s="21">
        <v>116661803</v>
      </c>
      <c r="M209" s="21">
        <v>0</v>
      </c>
      <c r="N209" s="21">
        <v>36060723481</v>
      </c>
      <c r="O209" s="21">
        <v>0</v>
      </c>
      <c r="P209" s="21">
        <v>7703333221</v>
      </c>
      <c r="Q209" s="21">
        <v>2713421618</v>
      </c>
      <c r="R209" s="71">
        <v>114365407177.02</v>
      </c>
      <c r="S209" s="21">
        <v>0</v>
      </c>
      <c r="T209" s="21">
        <v>114365407177.02</v>
      </c>
      <c r="U209" s="71">
        <v>1898960423553.0503</v>
      </c>
      <c r="V209" s="21">
        <v>427655071500</v>
      </c>
      <c r="W209" s="21">
        <v>545164840451.39001</v>
      </c>
      <c r="X209" s="21">
        <v>1221285498327</v>
      </c>
      <c r="Y209" s="21">
        <v>1808260358991.96</v>
      </c>
      <c r="Z209" s="21">
        <v>97094912253</v>
      </c>
      <c r="AA209" s="21">
        <v>6272420053</v>
      </c>
      <c r="AB209" s="21">
        <v>-2206772678023.2998</v>
      </c>
      <c r="AC209" s="71">
        <v>15091369862.99</v>
      </c>
      <c r="AD209" s="21">
        <v>15091369862.99</v>
      </c>
      <c r="AE209" s="71">
        <v>1472681910</v>
      </c>
      <c r="AF209" s="21">
        <v>0</v>
      </c>
      <c r="AG209" s="21">
        <v>0</v>
      </c>
      <c r="AH209" s="21">
        <v>5257598617</v>
      </c>
      <c r="AI209" s="21">
        <v>1269909055</v>
      </c>
      <c r="AJ209" s="21">
        <v>-5054825762</v>
      </c>
      <c r="AK209" s="70">
        <v>27120779308.510002</v>
      </c>
      <c r="AL209" s="71">
        <v>27120779308.510002</v>
      </c>
      <c r="AM209" s="21">
        <v>0</v>
      </c>
      <c r="AN209" s="21">
        <v>0</v>
      </c>
      <c r="AO209" s="21">
        <v>0</v>
      </c>
      <c r="AP209" s="21">
        <v>0</v>
      </c>
      <c r="AQ209" s="21">
        <v>3653318944.8600001</v>
      </c>
      <c r="AR209" s="21">
        <v>21251925417.290001</v>
      </c>
      <c r="AS209" s="21">
        <v>2215534946.3600001</v>
      </c>
      <c r="AT209" s="71">
        <v>0</v>
      </c>
      <c r="AU209" s="21">
        <v>0</v>
      </c>
      <c r="AV209" s="21">
        <v>0</v>
      </c>
      <c r="AW209" s="21">
        <v>0</v>
      </c>
      <c r="AX209" s="21">
        <v>0</v>
      </c>
      <c r="AY209" s="70">
        <v>2439556215563.5</v>
      </c>
      <c r="AZ209" s="71">
        <v>2439556215563.5</v>
      </c>
      <c r="BA209" s="21">
        <v>2439556215563.5</v>
      </c>
      <c r="BB209" s="21">
        <v>0</v>
      </c>
      <c r="BC209" s="21">
        <v>0</v>
      </c>
    </row>
    <row r="210" spans="1:55" x14ac:dyDescent="0.25">
      <c r="A210" s="65" t="s">
        <v>502</v>
      </c>
      <c r="B210" s="66" t="s">
        <v>503</v>
      </c>
      <c r="C210" s="70">
        <v>6193666905313.1074</v>
      </c>
      <c r="D210" s="71">
        <v>803906017788.82996</v>
      </c>
      <c r="E210" s="21">
        <v>542027195599.29999</v>
      </c>
      <c r="F210" s="21">
        <v>-55489266354.889999</v>
      </c>
      <c r="G210" s="21">
        <v>0</v>
      </c>
      <c r="H210" s="21">
        <v>96187126289.639999</v>
      </c>
      <c r="I210" s="21">
        <v>0</v>
      </c>
      <c r="J210" s="21">
        <v>0</v>
      </c>
      <c r="K210" s="21">
        <v>104119854567</v>
      </c>
      <c r="L210" s="21">
        <v>1220265458.5</v>
      </c>
      <c r="M210" s="21">
        <v>1000000000</v>
      </c>
      <c r="N210" s="21">
        <v>58397438956.360001</v>
      </c>
      <c r="O210" s="21">
        <v>40111684280</v>
      </c>
      <c r="P210" s="21">
        <v>15751465260</v>
      </c>
      <c r="Q210" s="21">
        <v>580253732.91999996</v>
      </c>
      <c r="R210" s="71">
        <v>333088401222.54999</v>
      </c>
      <c r="S210" s="21">
        <v>4886197023.6899996</v>
      </c>
      <c r="T210" s="21">
        <v>328202204198.85999</v>
      </c>
      <c r="U210" s="71">
        <v>5018858454726.3691</v>
      </c>
      <c r="V210" s="21">
        <v>1589353984267.8899</v>
      </c>
      <c r="W210" s="21">
        <v>1701213478615.02</v>
      </c>
      <c r="X210" s="21">
        <v>2287065104252.4902</v>
      </c>
      <c r="Y210" s="21">
        <v>4742084602432.8701</v>
      </c>
      <c r="Z210" s="21">
        <v>50031949044.620003</v>
      </c>
      <c r="AA210" s="21">
        <v>6045577650</v>
      </c>
      <c r="AB210" s="21">
        <v>-5356936241536.5195</v>
      </c>
      <c r="AC210" s="71">
        <v>86875665.950000003</v>
      </c>
      <c r="AD210" s="21">
        <v>86875665.950000003</v>
      </c>
      <c r="AE210" s="71">
        <v>37727155909.409996</v>
      </c>
      <c r="AF210" s="21">
        <v>0</v>
      </c>
      <c r="AG210" s="21">
        <v>0</v>
      </c>
      <c r="AH210" s="21">
        <v>32629899485</v>
      </c>
      <c r="AI210" s="21">
        <v>27216640251.310001</v>
      </c>
      <c r="AJ210" s="21">
        <v>-22119383826.900002</v>
      </c>
      <c r="AK210" s="70">
        <v>63848864790.970001</v>
      </c>
      <c r="AL210" s="71">
        <v>63848864790.970001</v>
      </c>
      <c r="AM210" s="21">
        <v>498977646</v>
      </c>
      <c r="AN210" s="21">
        <v>0</v>
      </c>
      <c r="AO210" s="21">
        <v>0</v>
      </c>
      <c r="AP210" s="21">
        <v>735192012.64999998</v>
      </c>
      <c r="AQ210" s="21">
        <v>917642975.32000005</v>
      </c>
      <c r="AR210" s="21">
        <v>55817301835</v>
      </c>
      <c r="AS210" s="21">
        <v>5879750322</v>
      </c>
      <c r="AT210" s="71">
        <v>0</v>
      </c>
      <c r="AU210" s="21">
        <v>0</v>
      </c>
      <c r="AV210" s="21">
        <v>0</v>
      </c>
      <c r="AW210" s="21">
        <v>0</v>
      </c>
      <c r="AX210" s="21">
        <v>0</v>
      </c>
      <c r="AY210" s="70">
        <v>6129818040522.1396</v>
      </c>
      <c r="AZ210" s="71">
        <v>6129818040522.1396</v>
      </c>
      <c r="BA210" s="21">
        <v>6129818040522.1396</v>
      </c>
      <c r="BB210" s="21">
        <v>0</v>
      </c>
      <c r="BC210" s="21">
        <v>0</v>
      </c>
    </row>
    <row r="211" spans="1:55" x14ac:dyDescent="0.25">
      <c r="A211" s="65" t="s">
        <v>504</v>
      </c>
      <c r="B211" s="66" t="s">
        <v>505</v>
      </c>
      <c r="C211" s="70">
        <v>6254447197160.6592</v>
      </c>
      <c r="D211" s="71">
        <v>704106351662.97009</v>
      </c>
      <c r="E211" s="21">
        <v>509874121066.90002</v>
      </c>
      <c r="F211" s="21">
        <v>-51648659121.43</v>
      </c>
      <c r="G211" s="21">
        <v>0</v>
      </c>
      <c r="H211" s="21">
        <v>80676449968.869995</v>
      </c>
      <c r="I211" s="21">
        <v>0</v>
      </c>
      <c r="J211" s="21">
        <v>0</v>
      </c>
      <c r="K211" s="21">
        <v>102543107949.84</v>
      </c>
      <c r="L211" s="21">
        <v>2424040843.6599998</v>
      </c>
      <c r="M211" s="21">
        <v>0</v>
      </c>
      <c r="N211" s="21">
        <v>49729205495</v>
      </c>
      <c r="O211" s="21">
        <v>0</v>
      </c>
      <c r="P211" s="21">
        <v>9612648739</v>
      </c>
      <c r="Q211" s="21">
        <v>895436721.13</v>
      </c>
      <c r="R211" s="71">
        <v>85955452947.270004</v>
      </c>
      <c r="S211" s="21">
        <v>0</v>
      </c>
      <c r="T211" s="21">
        <v>85955452947.270004</v>
      </c>
      <c r="U211" s="71">
        <v>5408732764348.5088</v>
      </c>
      <c r="V211" s="21">
        <v>2889784877420.8599</v>
      </c>
      <c r="W211" s="21">
        <v>1074739247465.7</v>
      </c>
      <c r="X211" s="21">
        <v>1445650667453.3401</v>
      </c>
      <c r="Y211" s="21">
        <v>3029631771910.3198</v>
      </c>
      <c r="Z211" s="21">
        <v>6838707027.9899998</v>
      </c>
      <c r="AA211" s="21">
        <v>12206142377</v>
      </c>
      <c r="AB211" s="21">
        <v>-3050118649306.7002</v>
      </c>
      <c r="AC211" s="71">
        <v>0</v>
      </c>
      <c r="AD211" s="21">
        <v>0</v>
      </c>
      <c r="AE211" s="71">
        <v>55652628201.910004</v>
      </c>
      <c r="AF211" s="21">
        <v>43577104121.040001</v>
      </c>
      <c r="AG211" s="21">
        <v>0</v>
      </c>
      <c r="AH211" s="21">
        <v>7788184895</v>
      </c>
      <c r="AI211" s="21">
        <v>10264102923.620001</v>
      </c>
      <c r="AJ211" s="21">
        <v>-5976763737.75</v>
      </c>
      <c r="AK211" s="70">
        <v>86119473378.100006</v>
      </c>
      <c r="AL211" s="71">
        <v>86119473378.100006</v>
      </c>
      <c r="AM211" s="21">
        <v>7906906</v>
      </c>
      <c r="AN211" s="21">
        <v>0</v>
      </c>
      <c r="AO211" s="21">
        <v>0</v>
      </c>
      <c r="AP211" s="21">
        <v>0</v>
      </c>
      <c r="AQ211" s="21">
        <v>2165105362.4200001</v>
      </c>
      <c r="AR211" s="21">
        <v>56234544918.279999</v>
      </c>
      <c r="AS211" s="21">
        <v>27711916191.400002</v>
      </c>
      <c r="AT211" s="71">
        <v>0</v>
      </c>
      <c r="AU211" s="21">
        <v>0</v>
      </c>
      <c r="AV211" s="21">
        <v>0</v>
      </c>
      <c r="AW211" s="21">
        <v>0</v>
      </c>
      <c r="AX211" s="21">
        <v>0</v>
      </c>
      <c r="AY211" s="70">
        <v>6168327723682.5596</v>
      </c>
      <c r="AZ211" s="71">
        <v>6168327723682.5596</v>
      </c>
      <c r="BA211" s="21">
        <v>6168327723682.5596</v>
      </c>
      <c r="BB211" s="21">
        <v>0</v>
      </c>
      <c r="BC211" s="21">
        <v>0</v>
      </c>
    </row>
    <row r="212" spans="1:55" x14ac:dyDescent="0.25">
      <c r="A212" s="65" t="s">
        <v>506</v>
      </c>
      <c r="B212" s="66" t="s">
        <v>507</v>
      </c>
      <c r="C212" s="70">
        <v>3821564127343.7114</v>
      </c>
      <c r="D212" s="71">
        <v>614216354078.46008</v>
      </c>
      <c r="E212" s="21">
        <v>551669128968.55005</v>
      </c>
      <c r="F212" s="21">
        <v>-6647579902.6099997</v>
      </c>
      <c r="G212" s="21">
        <v>0</v>
      </c>
      <c r="H212" s="21">
        <v>34942747080.169998</v>
      </c>
      <c r="I212" s="21">
        <v>0</v>
      </c>
      <c r="J212" s="21">
        <v>0</v>
      </c>
      <c r="K212" s="21">
        <v>7789170711</v>
      </c>
      <c r="L212" s="21">
        <v>2840728172.3499999</v>
      </c>
      <c r="M212" s="21">
        <v>0</v>
      </c>
      <c r="N212" s="21">
        <v>12041834347</v>
      </c>
      <c r="O212" s="21">
        <v>235682000</v>
      </c>
      <c r="P212" s="21">
        <v>9547519632</v>
      </c>
      <c r="Q212" s="21">
        <v>1797123070</v>
      </c>
      <c r="R212" s="71">
        <v>107354026770.64999</v>
      </c>
      <c r="S212" s="21">
        <v>0</v>
      </c>
      <c r="T212" s="21">
        <v>107354026770.64999</v>
      </c>
      <c r="U212" s="71">
        <v>3063665116289.3911</v>
      </c>
      <c r="V212" s="21">
        <v>819547280913.77002</v>
      </c>
      <c r="W212" s="21">
        <v>952076130894.51001</v>
      </c>
      <c r="X212" s="21">
        <v>1296160177586.05</v>
      </c>
      <c r="Y212" s="21">
        <v>2814651058671.6201</v>
      </c>
      <c r="Z212" s="21">
        <v>111571474330.11</v>
      </c>
      <c r="AA212" s="21">
        <v>67374608041.400002</v>
      </c>
      <c r="AB212" s="21">
        <v>-2997715614148.0698</v>
      </c>
      <c r="AC212" s="71">
        <v>0</v>
      </c>
      <c r="AD212" s="21">
        <v>0</v>
      </c>
      <c r="AE212" s="71">
        <v>36328630205.209999</v>
      </c>
      <c r="AF212" s="21">
        <v>0</v>
      </c>
      <c r="AG212" s="21">
        <v>0</v>
      </c>
      <c r="AH212" s="21">
        <v>3323351161</v>
      </c>
      <c r="AI212" s="21">
        <v>36052228680.209999</v>
      </c>
      <c r="AJ212" s="21">
        <v>-3046949636</v>
      </c>
      <c r="AK212" s="70">
        <v>71061741421.029999</v>
      </c>
      <c r="AL212" s="71">
        <v>71027811421.029999</v>
      </c>
      <c r="AM212" s="21">
        <v>0</v>
      </c>
      <c r="AN212" s="21">
        <v>0</v>
      </c>
      <c r="AO212" s="21">
        <v>0</v>
      </c>
      <c r="AP212" s="21">
        <v>0</v>
      </c>
      <c r="AQ212" s="21">
        <v>4280051600</v>
      </c>
      <c r="AR212" s="21">
        <v>66143388483.589996</v>
      </c>
      <c r="AS212" s="21">
        <v>604371337.44000006</v>
      </c>
      <c r="AT212" s="71">
        <v>33930000</v>
      </c>
      <c r="AU212" s="21">
        <v>33930000</v>
      </c>
      <c r="AV212" s="21">
        <v>0</v>
      </c>
      <c r="AW212" s="21">
        <v>0</v>
      </c>
      <c r="AX212" s="21">
        <v>0</v>
      </c>
      <c r="AY212" s="70">
        <v>3750502385922.6802</v>
      </c>
      <c r="AZ212" s="71">
        <v>3750502385922.6802</v>
      </c>
      <c r="BA212" s="21">
        <v>3750502385922.6802</v>
      </c>
      <c r="BB212" s="21">
        <v>0</v>
      </c>
      <c r="BC212" s="21">
        <v>0</v>
      </c>
    </row>
    <row r="213" spans="1:55" x14ac:dyDescent="0.25">
      <c r="A213" s="65" t="s">
        <v>508</v>
      </c>
      <c r="B213" s="66" t="s">
        <v>509</v>
      </c>
      <c r="C213" s="70">
        <v>4214719474692.73</v>
      </c>
      <c r="D213" s="71">
        <v>302236397783.84998</v>
      </c>
      <c r="E213" s="21">
        <v>208044510619.13</v>
      </c>
      <c r="F213" s="21">
        <v>-10243254116.290001</v>
      </c>
      <c r="G213" s="21">
        <v>31368695.079999998</v>
      </c>
      <c r="H213" s="21">
        <v>23999861219.68</v>
      </c>
      <c r="I213" s="21">
        <v>0</v>
      </c>
      <c r="J213" s="21">
        <v>0</v>
      </c>
      <c r="K213" s="21">
        <v>5617766185</v>
      </c>
      <c r="L213" s="21">
        <v>57844500</v>
      </c>
      <c r="M213" s="21">
        <v>0</v>
      </c>
      <c r="N213" s="21">
        <v>63821287767</v>
      </c>
      <c r="O213" s="21">
        <v>0</v>
      </c>
      <c r="P213" s="21">
        <v>8632431441</v>
      </c>
      <c r="Q213" s="21">
        <v>2274581473.25</v>
      </c>
      <c r="R213" s="71">
        <v>130790629184.77</v>
      </c>
      <c r="S213" s="21">
        <v>5640410570</v>
      </c>
      <c r="T213" s="21">
        <v>125150218614.77</v>
      </c>
      <c r="U213" s="71">
        <v>3778784665291.6396</v>
      </c>
      <c r="V213" s="21">
        <v>1356373910799.8999</v>
      </c>
      <c r="W213" s="21">
        <v>695439807286.39001</v>
      </c>
      <c r="X213" s="21">
        <v>1266985676318.2</v>
      </c>
      <c r="Y213" s="21">
        <v>2216372434983.21</v>
      </c>
      <c r="Z213" s="21">
        <v>109154858606.60001</v>
      </c>
      <c r="AA213" s="21">
        <v>9211549462.9300003</v>
      </c>
      <c r="AB213" s="21">
        <v>-1874753572165.5901</v>
      </c>
      <c r="AC213" s="71">
        <v>0</v>
      </c>
      <c r="AD213" s="21">
        <v>0</v>
      </c>
      <c r="AE213" s="71">
        <v>2907782432.4700003</v>
      </c>
      <c r="AF213" s="21">
        <v>132076609.95</v>
      </c>
      <c r="AG213" s="21">
        <v>0</v>
      </c>
      <c r="AH213" s="21">
        <v>6335183900</v>
      </c>
      <c r="AI213" s="21">
        <v>1570928435</v>
      </c>
      <c r="AJ213" s="21">
        <v>-5130406512.4799995</v>
      </c>
      <c r="AK213" s="70">
        <v>9882786762.1400013</v>
      </c>
      <c r="AL213" s="71">
        <v>9882786762.1400013</v>
      </c>
      <c r="AM213" s="21">
        <v>176977824.30000001</v>
      </c>
      <c r="AN213" s="21">
        <v>0</v>
      </c>
      <c r="AO213" s="21">
        <v>0</v>
      </c>
      <c r="AP213" s="21">
        <v>0</v>
      </c>
      <c r="AQ213" s="21">
        <v>312139391.30000001</v>
      </c>
      <c r="AR213" s="21">
        <v>7235625586.0100002</v>
      </c>
      <c r="AS213" s="21">
        <v>2158043960.5300002</v>
      </c>
      <c r="AT213" s="71">
        <v>0</v>
      </c>
      <c r="AU213" s="21">
        <v>0</v>
      </c>
      <c r="AV213" s="21">
        <v>0</v>
      </c>
      <c r="AW213" s="21">
        <v>0</v>
      </c>
      <c r="AX213" s="21">
        <v>0</v>
      </c>
      <c r="AY213" s="70">
        <v>4204836687930.6499</v>
      </c>
      <c r="AZ213" s="71">
        <v>4204836687930.6499</v>
      </c>
      <c r="BA213" s="21">
        <v>4204836687930.6499</v>
      </c>
      <c r="BB213" s="21">
        <v>0</v>
      </c>
      <c r="BC213" s="21">
        <v>0</v>
      </c>
    </row>
    <row r="214" spans="1:55" x14ac:dyDescent="0.25">
      <c r="A214" s="65" t="s">
        <v>510</v>
      </c>
      <c r="B214" s="66" t="s">
        <v>511</v>
      </c>
      <c r="C214" s="70">
        <v>2211712683788.6001</v>
      </c>
      <c r="D214" s="71">
        <v>226901018482.48001</v>
      </c>
      <c r="E214" s="21">
        <v>181401426519.17001</v>
      </c>
      <c r="F214" s="21">
        <v>-4653730243.4099998</v>
      </c>
      <c r="G214" s="21">
        <v>25025000</v>
      </c>
      <c r="H214" s="21">
        <v>24808593880.93</v>
      </c>
      <c r="I214" s="21">
        <v>0</v>
      </c>
      <c r="J214" s="21">
        <v>0</v>
      </c>
      <c r="K214" s="21">
        <v>3864523259</v>
      </c>
      <c r="L214" s="21">
        <v>992199213.37</v>
      </c>
      <c r="M214" s="21">
        <v>0</v>
      </c>
      <c r="N214" s="21">
        <v>13212132189.42</v>
      </c>
      <c r="O214" s="21">
        <v>0</v>
      </c>
      <c r="P214" s="21">
        <v>7250848664</v>
      </c>
      <c r="Q214" s="21">
        <v>0</v>
      </c>
      <c r="R214" s="71">
        <v>58143908853.75</v>
      </c>
      <c r="S214" s="21">
        <v>7970847918.75</v>
      </c>
      <c r="T214" s="21">
        <v>50173060935</v>
      </c>
      <c r="U214" s="71">
        <v>1900050923792.0505</v>
      </c>
      <c r="V214" s="21">
        <v>507203703086.88</v>
      </c>
      <c r="W214" s="21">
        <v>547259479377.96002</v>
      </c>
      <c r="X214" s="21">
        <v>925161277228.02002</v>
      </c>
      <c r="Y214" s="21">
        <v>1700400597553.3301</v>
      </c>
      <c r="Z214" s="21">
        <v>77685788333.429993</v>
      </c>
      <c r="AA214" s="21">
        <v>49172811316.860001</v>
      </c>
      <c r="AB214" s="21">
        <v>-1906832733104.4299</v>
      </c>
      <c r="AC214" s="71">
        <v>0</v>
      </c>
      <c r="AD214" s="21">
        <v>0</v>
      </c>
      <c r="AE214" s="71">
        <v>26616832660.32</v>
      </c>
      <c r="AF214" s="21">
        <v>0</v>
      </c>
      <c r="AG214" s="21">
        <v>24507527700</v>
      </c>
      <c r="AH214" s="21">
        <v>4062582550</v>
      </c>
      <c r="AI214" s="21">
        <v>1539290820.3199999</v>
      </c>
      <c r="AJ214" s="21">
        <v>-3492568410</v>
      </c>
      <c r="AK214" s="70">
        <v>4550599835.2799997</v>
      </c>
      <c r="AL214" s="71">
        <v>4550599835.2799997</v>
      </c>
      <c r="AM214" s="21">
        <v>0</v>
      </c>
      <c r="AN214" s="21">
        <v>0</v>
      </c>
      <c r="AO214" s="21">
        <v>0</v>
      </c>
      <c r="AP214" s="21">
        <v>0</v>
      </c>
      <c r="AQ214" s="21">
        <v>957267261.27999997</v>
      </c>
      <c r="AR214" s="21">
        <v>3593332574</v>
      </c>
      <c r="AS214" s="21">
        <v>0</v>
      </c>
      <c r="AT214" s="71">
        <v>0</v>
      </c>
      <c r="AU214" s="21">
        <v>0</v>
      </c>
      <c r="AV214" s="21">
        <v>0</v>
      </c>
      <c r="AW214" s="21">
        <v>0</v>
      </c>
      <c r="AX214" s="21">
        <v>0</v>
      </c>
      <c r="AY214" s="70">
        <v>2207162083953.3101</v>
      </c>
      <c r="AZ214" s="71">
        <v>2207162083953.3101</v>
      </c>
      <c r="BA214" s="21">
        <v>2162008278744.04</v>
      </c>
      <c r="BB214" s="21">
        <v>45153805209.269997</v>
      </c>
      <c r="BC214" s="21">
        <v>0</v>
      </c>
    </row>
    <row r="215" spans="1:55" x14ac:dyDescent="0.25">
      <c r="A215" s="65" t="s">
        <v>512</v>
      </c>
      <c r="B215" s="66" t="s">
        <v>513</v>
      </c>
      <c r="C215" s="70">
        <v>3778135844076.4497</v>
      </c>
      <c r="D215" s="71">
        <v>376295046844.62006</v>
      </c>
      <c r="E215" s="21">
        <v>214600656841.54001</v>
      </c>
      <c r="F215" s="21">
        <v>-7270122432.8299999</v>
      </c>
      <c r="G215" s="21">
        <v>833932418.72000003</v>
      </c>
      <c r="H215" s="21">
        <v>135145925419.42</v>
      </c>
      <c r="I215" s="21">
        <v>0</v>
      </c>
      <c r="J215" s="21">
        <v>0</v>
      </c>
      <c r="K215" s="21">
        <v>12086559991</v>
      </c>
      <c r="L215" s="21">
        <v>2436388258</v>
      </c>
      <c r="M215" s="21">
        <v>0</v>
      </c>
      <c r="N215" s="21">
        <v>0</v>
      </c>
      <c r="O215" s="21">
        <v>0</v>
      </c>
      <c r="P215" s="21">
        <v>8259839108</v>
      </c>
      <c r="Q215" s="21">
        <v>10201867240.77</v>
      </c>
      <c r="R215" s="71">
        <v>75300356172.080002</v>
      </c>
      <c r="S215" s="21">
        <v>15082589250</v>
      </c>
      <c r="T215" s="21">
        <v>60217766922.080002</v>
      </c>
      <c r="U215" s="71">
        <v>3120440542096.2207</v>
      </c>
      <c r="V215" s="21">
        <v>671936830916.68994</v>
      </c>
      <c r="W215" s="21">
        <v>662719266899.69995</v>
      </c>
      <c r="X215" s="21">
        <v>1154986794069.6001</v>
      </c>
      <c r="Y215" s="21">
        <v>2365391130817.4702</v>
      </c>
      <c r="Z215" s="21">
        <v>95681411070.550003</v>
      </c>
      <c r="AA215" s="21">
        <v>23250374924</v>
      </c>
      <c r="AB215" s="21">
        <v>-1853525266601.79</v>
      </c>
      <c r="AC215" s="71">
        <v>10345862473.440001</v>
      </c>
      <c r="AD215" s="21">
        <v>10345862473.440001</v>
      </c>
      <c r="AE215" s="71">
        <v>195754036490.09003</v>
      </c>
      <c r="AF215" s="21">
        <v>0</v>
      </c>
      <c r="AG215" s="21">
        <v>0</v>
      </c>
      <c r="AH215" s="21">
        <v>17862361154</v>
      </c>
      <c r="AI215" s="21">
        <v>210659214936.42001</v>
      </c>
      <c r="AJ215" s="21">
        <v>-32767539600.330002</v>
      </c>
      <c r="AK215" s="70">
        <v>100607587157.95</v>
      </c>
      <c r="AL215" s="71">
        <v>38501701984.699997</v>
      </c>
      <c r="AM215" s="21">
        <v>187583216.81</v>
      </c>
      <c r="AN215" s="21">
        <v>0</v>
      </c>
      <c r="AO215" s="21">
        <v>0</v>
      </c>
      <c r="AP215" s="21">
        <v>21229285826.75</v>
      </c>
      <c r="AQ215" s="21">
        <v>11848916</v>
      </c>
      <c r="AR215" s="21">
        <v>0</v>
      </c>
      <c r="AS215" s="21">
        <v>17072984025.139999</v>
      </c>
      <c r="AT215" s="71">
        <v>62105885173.25</v>
      </c>
      <c r="AU215" s="21">
        <v>62105885173.25</v>
      </c>
      <c r="AV215" s="21">
        <v>0</v>
      </c>
      <c r="AW215" s="21">
        <v>0</v>
      </c>
      <c r="AX215" s="21">
        <v>0</v>
      </c>
      <c r="AY215" s="70">
        <v>3677528256918.5</v>
      </c>
      <c r="AZ215" s="71">
        <v>3677528256918.5</v>
      </c>
      <c r="BA215" s="21">
        <v>3677528256918.5</v>
      </c>
      <c r="BB215" s="21">
        <v>0</v>
      </c>
      <c r="BC215" s="21">
        <v>0</v>
      </c>
    </row>
    <row r="216" spans="1:55" x14ac:dyDescent="0.25">
      <c r="A216" s="65" t="s">
        <v>514</v>
      </c>
      <c r="B216" s="66" t="s">
        <v>515</v>
      </c>
      <c r="C216" s="70">
        <v>4350293789323.519</v>
      </c>
      <c r="D216" s="71">
        <v>645798377597.48999</v>
      </c>
      <c r="E216" s="21">
        <v>372253088153.03998</v>
      </c>
      <c r="F216" s="21">
        <v>-133179863397.13</v>
      </c>
      <c r="G216" s="21">
        <v>326601501.07999998</v>
      </c>
      <c r="H216" s="21">
        <v>98265898382.460007</v>
      </c>
      <c r="I216" s="21">
        <v>0</v>
      </c>
      <c r="J216" s="21">
        <v>0</v>
      </c>
      <c r="K216" s="21">
        <v>181526393231.10999</v>
      </c>
      <c r="L216" s="21">
        <v>28948170254.52</v>
      </c>
      <c r="M216" s="21">
        <v>0</v>
      </c>
      <c r="N216" s="21">
        <v>84978141837.410004</v>
      </c>
      <c r="O216" s="21">
        <v>0</v>
      </c>
      <c r="P216" s="21">
        <v>12497171657</v>
      </c>
      <c r="Q216" s="21">
        <v>182775978</v>
      </c>
      <c r="R216" s="71">
        <v>100901339323</v>
      </c>
      <c r="S216" s="21">
        <v>0</v>
      </c>
      <c r="T216" s="21">
        <v>100901339323</v>
      </c>
      <c r="U216" s="71">
        <v>3534193321824.5088</v>
      </c>
      <c r="V216" s="21">
        <v>1085214474182.3</v>
      </c>
      <c r="W216" s="21">
        <v>1332180138311.6299</v>
      </c>
      <c r="X216" s="21">
        <v>1973119909223.3301</v>
      </c>
      <c r="Y216" s="21">
        <v>2303954449616.1899</v>
      </c>
      <c r="Z216" s="21">
        <v>66864164447.18</v>
      </c>
      <c r="AA216" s="21">
        <v>5376280541</v>
      </c>
      <c r="AB216" s="21">
        <v>-3232516094497.1201</v>
      </c>
      <c r="AC216" s="71">
        <v>0</v>
      </c>
      <c r="AD216" s="21">
        <v>0</v>
      </c>
      <c r="AE216" s="71">
        <v>69400750578.520004</v>
      </c>
      <c r="AF216" s="21">
        <v>7756796</v>
      </c>
      <c r="AG216" s="21">
        <v>0</v>
      </c>
      <c r="AH216" s="21">
        <v>3902827500.5</v>
      </c>
      <c r="AI216" s="21">
        <v>69058162582.520004</v>
      </c>
      <c r="AJ216" s="21">
        <v>-3567996300.5</v>
      </c>
      <c r="AK216" s="70">
        <v>52239408644.040001</v>
      </c>
      <c r="AL216" s="71">
        <v>52239408644.040001</v>
      </c>
      <c r="AM216" s="21">
        <v>7420331</v>
      </c>
      <c r="AN216" s="21">
        <v>0</v>
      </c>
      <c r="AO216" s="21">
        <v>0</v>
      </c>
      <c r="AP216" s="21">
        <v>0</v>
      </c>
      <c r="AQ216" s="21">
        <v>2176478612.9000001</v>
      </c>
      <c r="AR216" s="21">
        <v>46712635272</v>
      </c>
      <c r="AS216" s="21">
        <v>3342874428.1399999</v>
      </c>
      <c r="AT216" s="71">
        <v>0</v>
      </c>
      <c r="AU216" s="21">
        <v>0</v>
      </c>
      <c r="AV216" s="21">
        <v>0</v>
      </c>
      <c r="AW216" s="21">
        <v>0</v>
      </c>
      <c r="AX216" s="21">
        <v>0</v>
      </c>
      <c r="AY216" s="70">
        <v>4298054380679.6001</v>
      </c>
      <c r="AZ216" s="71">
        <v>4298054380679.6001</v>
      </c>
      <c r="BA216" s="21">
        <v>4298054380679.6001</v>
      </c>
      <c r="BB216" s="21">
        <v>0</v>
      </c>
      <c r="BC216" s="21">
        <v>0</v>
      </c>
    </row>
    <row r="217" spans="1:55" x14ac:dyDescent="0.25">
      <c r="A217" s="65" t="s">
        <v>516</v>
      </c>
      <c r="B217" s="66" t="s">
        <v>517</v>
      </c>
      <c r="C217" s="70">
        <v>2637342783621.7104</v>
      </c>
      <c r="D217" s="71">
        <v>381490314949.57001</v>
      </c>
      <c r="E217" s="21">
        <v>318689700065.40997</v>
      </c>
      <c r="F217" s="21">
        <v>-6250891848.7399998</v>
      </c>
      <c r="G217" s="21">
        <v>0</v>
      </c>
      <c r="H217" s="21">
        <v>24365442688.580002</v>
      </c>
      <c r="I217" s="21">
        <v>0</v>
      </c>
      <c r="J217" s="21">
        <v>0</v>
      </c>
      <c r="K217" s="21">
        <v>6244809655</v>
      </c>
      <c r="L217" s="21">
        <v>421021520</v>
      </c>
      <c r="M217" s="21">
        <v>0</v>
      </c>
      <c r="N217" s="21">
        <v>27078489954.779999</v>
      </c>
      <c r="O217" s="21">
        <v>1994224605</v>
      </c>
      <c r="P217" s="21">
        <v>8885806520</v>
      </c>
      <c r="Q217" s="21">
        <v>61711789.539999999</v>
      </c>
      <c r="R217" s="71">
        <v>52682338382.620003</v>
      </c>
      <c r="S217" s="21">
        <v>1298475000</v>
      </c>
      <c r="T217" s="21">
        <v>51383863382.620003</v>
      </c>
      <c r="U217" s="71">
        <v>2187576628289.2603</v>
      </c>
      <c r="V217" s="21">
        <v>656250470103.07996</v>
      </c>
      <c r="W217" s="21">
        <v>739838345225.59998</v>
      </c>
      <c r="X217" s="21">
        <v>1354071038881.29</v>
      </c>
      <c r="Y217" s="21">
        <v>2282967671359.7002</v>
      </c>
      <c r="Z217" s="21">
        <v>33461342544.189999</v>
      </c>
      <c r="AA217" s="21">
        <v>3487801788</v>
      </c>
      <c r="AB217" s="21">
        <v>-2882500041612.6001</v>
      </c>
      <c r="AC217" s="71">
        <v>0</v>
      </c>
      <c r="AD217" s="21">
        <v>0</v>
      </c>
      <c r="AE217" s="71">
        <v>15593502000.260002</v>
      </c>
      <c r="AF217" s="21">
        <v>0</v>
      </c>
      <c r="AG217" s="21">
        <v>0</v>
      </c>
      <c r="AH217" s="21">
        <v>5785144338</v>
      </c>
      <c r="AI217" s="21">
        <v>13492229355.190001</v>
      </c>
      <c r="AJ217" s="21">
        <v>-3683871692.9299998</v>
      </c>
      <c r="AK217" s="70">
        <v>66482482426.690002</v>
      </c>
      <c r="AL217" s="71">
        <v>32183106204.489998</v>
      </c>
      <c r="AM217" s="21">
        <v>0</v>
      </c>
      <c r="AN217" s="21">
        <v>0</v>
      </c>
      <c r="AO217" s="21">
        <v>0</v>
      </c>
      <c r="AP217" s="21">
        <v>9799821777.7999992</v>
      </c>
      <c r="AQ217" s="21">
        <v>776909424.83000004</v>
      </c>
      <c r="AR217" s="21">
        <v>16667992648.860001</v>
      </c>
      <c r="AS217" s="21">
        <v>4938382353</v>
      </c>
      <c r="AT217" s="71">
        <v>34299376222.200001</v>
      </c>
      <c r="AU217" s="21">
        <v>34299376222.200001</v>
      </c>
      <c r="AV217" s="21">
        <v>0</v>
      </c>
      <c r="AW217" s="21">
        <v>0</v>
      </c>
      <c r="AX217" s="21">
        <v>0</v>
      </c>
      <c r="AY217" s="70">
        <v>2570860301195.02</v>
      </c>
      <c r="AZ217" s="71">
        <v>2570860301195.02</v>
      </c>
      <c r="BA217" s="21">
        <v>2570860301195.02</v>
      </c>
      <c r="BB217" s="21">
        <v>0</v>
      </c>
      <c r="BC217" s="21">
        <v>0</v>
      </c>
    </row>
    <row r="218" spans="1:55" x14ac:dyDescent="0.25">
      <c r="A218" s="65" t="s">
        <v>518</v>
      </c>
      <c r="B218" s="66" t="s">
        <v>519</v>
      </c>
      <c r="C218" s="70">
        <v>3112795766025.54</v>
      </c>
      <c r="D218" s="71">
        <v>433540982087.21002</v>
      </c>
      <c r="E218" s="21">
        <v>335702259897.19</v>
      </c>
      <c r="F218" s="21">
        <v>-17834553018.599998</v>
      </c>
      <c r="G218" s="21">
        <v>673695200</v>
      </c>
      <c r="H218" s="21">
        <v>49991087036.889999</v>
      </c>
      <c r="I218" s="21">
        <v>0</v>
      </c>
      <c r="J218" s="21">
        <v>0</v>
      </c>
      <c r="K218" s="21">
        <v>26719568649</v>
      </c>
      <c r="L218" s="21">
        <v>1540352800</v>
      </c>
      <c r="M218" s="21">
        <v>0</v>
      </c>
      <c r="N218" s="21">
        <v>25541232577</v>
      </c>
      <c r="O218" s="21">
        <v>1443900121</v>
      </c>
      <c r="P218" s="21">
        <v>9612185633</v>
      </c>
      <c r="Q218" s="21">
        <v>151253191.72999999</v>
      </c>
      <c r="R218" s="71">
        <v>47971057118.229996</v>
      </c>
      <c r="S218" s="21">
        <v>1008527721.2</v>
      </c>
      <c r="T218" s="21">
        <v>46962529397.029999</v>
      </c>
      <c r="U218" s="71">
        <v>2573569338436.1299</v>
      </c>
      <c r="V218" s="21">
        <v>472000710727.96002</v>
      </c>
      <c r="W218" s="21">
        <v>881218225880.85999</v>
      </c>
      <c r="X218" s="21">
        <v>1402546587604.8601</v>
      </c>
      <c r="Y218" s="21">
        <v>1864356379863.74</v>
      </c>
      <c r="Z218" s="21">
        <v>44265352374.550003</v>
      </c>
      <c r="AA218" s="21">
        <v>12772587643.379999</v>
      </c>
      <c r="AB218" s="21">
        <v>-2103590505659.22</v>
      </c>
      <c r="AC218" s="71">
        <v>31919889208.380001</v>
      </c>
      <c r="AD218" s="21">
        <v>31919889208.380001</v>
      </c>
      <c r="AE218" s="71">
        <v>25794499175.59</v>
      </c>
      <c r="AF218" s="21">
        <v>0</v>
      </c>
      <c r="AG218" s="21">
        <v>0</v>
      </c>
      <c r="AH218" s="21">
        <v>4802305491.8400002</v>
      </c>
      <c r="AI218" s="21">
        <v>20992193683.75</v>
      </c>
      <c r="AJ218" s="21">
        <v>0</v>
      </c>
      <c r="AK218" s="70">
        <v>52514134223.649994</v>
      </c>
      <c r="AL218" s="71">
        <v>52514134223.649994</v>
      </c>
      <c r="AM218" s="21">
        <v>6164259</v>
      </c>
      <c r="AN218" s="21">
        <v>0</v>
      </c>
      <c r="AO218" s="21">
        <v>0</v>
      </c>
      <c r="AP218" s="21">
        <v>0</v>
      </c>
      <c r="AQ218" s="21">
        <v>3305493781.4099998</v>
      </c>
      <c r="AR218" s="21">
        <v>31091959216.849998</v>
      </c>
      <c r="AS218" s="21">
        <v>18110516966.389999</v>
      </c>
      <c r="AT218" s="71">
        <v>0</v>
      </c>
      <c r="AU218" s="21">
        <v>0</v>
      </c>
      <c r="AV218" s="21">
        <v>0</v>
      </c>
      <c r="AW218" s="21">
        <v>0</v>
      </c>
      <c r="AX218" s="21">
        <v>0</v>
      </c>
      <c r="AY218" s="70">
        <v>3060281631801.8999</v>
      </c>
      <c r="AZ218" s="71">
        <v>3060281631801.8999</v>
      </c>
      <c r="BA218" s="21">
        <v>3060281631801.8999</v>
      </c>
      <c r="BB218" s="21">
        <v>0</v>
      </c>
      <c r="BC218" s="21">
        <v>0</v>
      </c>
    </row>
    <row r="219" spans="1:55" x14ac:dyDescent="0.25">
      <c r="A219" s="65" t="s">
        <v>520</v>
      </c>
      <c r="B219" s="66" t="s">
        <v>521</v>
      </c>
      <c r="C219" s="70">
        <v>4070969260251.7505</v>
      </c>
      <c r="D219" s="71">
        <v>343274440350.27002</v>
      </c>
      <c r="E219" s="21">
        <v>248669391197.37</v>
      </c>
      <c r="F219" s="21">
        <v>-23395644994.709999</v>
      </c>
      <c r="G219" s="21">
        <v>30827842563.130001</v>
      </c>
      <c r="H219" s="21">
        <v>30936729407.349998</v>
      </c>
      <c r="I219" s="21">
        <v>0</v>
      </c>
      <c r="J219" s="21">
        <v>0</v>
      </c>
      <c r="K219" s="21">
        <v>24465535456.93</v>
      </c>
      <c r="L219" s="21">
        <v>7720816172</v>
      </c>
      <c r="M219" s="21">
        <v>0</v>
      </c>
      <c r="N219" s="21">
        <v>15438389688</v>
      </c>
      <c r="O219" s="21">
        <v>0</v>
      </c>
      <c r="P219" s="21">
        <v>8405552933</v>
      </c>
      <c r="Q219" s="21">
        <v>205827927.19999999</v>
      </c>
      <c r="R219" s="71">
        <v>62750799478.449997</v>
      </c>
      <c r="S219" s="21">
        <v>1466464878.9300001</v>
      </c>
      <c r="T219" s="21">
        <v>61284334599.519997</v>
      </c>
      <c r="U219" s="71">
        <v>3540190550429.9209</v>
      </c>
      <c r="V219" s="21">
        <v>1054880445992.8</v>
      </c>
      <c r="W219" s="21">
        <v>696371467353.21997</v>
      </c>
      <c r="X219" s="21">
        <v>1118602256574.1699</v>
      </c>
      <c r="Y219" s="21">
        <v>3002298967086.54</v>
      </c>
      <c r="Z219" s="21">
        <v>27390676642.98</v>
      </c>
      <c r="AA219" s="21">
        <v>318462000</v>
      </c>
      <c r="AB219" s="21">
        <v>-2359671725219.79</v>
      </c>
      <c r="AC219" s="71">
        <v>20000000000</v>
      </c>
      <c r="AD219" s="21">
        <v>20000000000</v>
      </c>
      <c r="AE219" s="71">
        <v>104753469993.11</v>
      </c>
      <c r="AF219" s="21">
        <v>0</v>
      </c>
      <c r="AG219" s="21">
        <v>0</v>
      </c>
      <c r="AH219" s="21">
        <v>1902335114</v>
      </c>
      <c r="AI219" s="21">
        <v>104202509093.11</v>
      </c>
      <c r="AJ219" s="21">
        <v>-1351374214</v>
      </c>
      <c r="AK219" s="70">
        <v>80151747626.959991</v>
      </c>
      <c r="AL219" s="71">
        <v>15984368926.959999</v>
      </c>
      <c r="AM219" s="21">
        <v>0</v>
      </c>
      <c r="AN219" s="21">
        <v>0</v>
      </c>
      <c r="AO219" s="21">
        <v>0</v>
      </c>
      <c r="AP219" s="21">
        <v>0</v>
      </c>
      <c r="AQ219" s="21">
        <v>534907427.07999998</v>
      </c>
      <c r="AR219" s="21">
        <v>5307604189.7399998</v>
      </c>
      <c r="AS219" s="21">
        <v>10141857310.139999</v>
      </c>
      <c r="AT219" s="71">
        <v>64167378700</v>
      </c>
      <c r="AU219" s="21">
        <v>64167378700</v>
      </c>
      <c r="AV219" s="21">
        <v>0</v>
      </c>
      <c r="AW219" s="21">
        <v>0</v>
      </c>
      <c r="AX219" s="21">
        <v>0</v>
      </c>
      <c r="AY219" s="70">
        <v>3990817512624.8101</v>
      </c>
      <c r="AZ219" s="71">
        <v>3990817512624.8101</v>
      </c>
      <c r="BA219" s="21">
        <v>3990817512624.8101</v>
      </c>
      <c r="BB219" s="21">
        <v>0</v>
      </c>
      <c r="BC219" s="21">
        <v>0</v>
      </c>
    </row>
    <row r="220" spans="1:55" x14ac:dyDescent="0.25">
      <c r="A220" s="65" t="s">
        <v>522</v>
      </c>
      <c r="B220" s="66" t="s">
        <v>523</v>
      </c>
      <c r="C220" s="70">
        <v>21808175246105.859</v>
      </c>
      <c r="D220" s="71">
        <v>1257805013617.1201</v>
      </c>
      <c r="E220" s="21">
        <v>840996530211.75</v>
      </c>
      <c r="F220" s="21">
        <v>-279134740158.41998</v>
      </c>
      <c r="G220" s="21">
        <v>601630507</v>
      </c>
      <c r="H220" s="21">
        <v>96861793270.110001</v>
      </c>
      <c r="I220" s="21">
        <v>0</v>
      </c>
      <c r="J220" s="21">
        <v>0</v>
      </c>
      <c r="K220" s="21">
        <v>509720667636.92999</v>
      </c>
      <c r="L220" s="21">
        <v>6718783180</v>
      </c>
      <c r="M220" s="21">
        <v>0</v>
      </c>
      <c r="N220" s="21">
        <v>67940297554.75</v>
      </c>
      <c r="O220" s="21">
        <v>0</v>
      </c>
      <c r="P220" s="21">
        <v>14100051415</v>
      </c>
      <c r="Q220" s="21">
        <v>0</v>
      </c>
      <c r="R220" s="71">
        <v>537401506466.29999</v>
      </c>
      <c r="S220" s="21">
        <v>928421196</v>
      </c>
      <c r="T220" s="21">
        <v>536473085270.29999</v>
      </c>
      <c r="U220" s="71">
        <v>19005678539224.809</v>
      </c>
      <c r="V220" s="21">
        <v>14857806697947</v>
      </c>
      <c r="W220" s="21">
        <v>1958877336061.9199</v>
      </c>
      <c r="X220" s="21">
        <v>3482590591927.4102</v>
      </c>
      <c r="Y220" s="21">
        <v>4536857919900.8301</v>
      </c>
      <c r="Z220" s="21">
        <v>67584581094.190002</v>
      </c>
      <c r="AA220" s="21">
        <v>183462962043</v>
      </c>
      <c r="AB220" s="21">
        <v>-6081501549749.54</v>
      </c>
      <c r="AC220" s="71">
        <v>0</v>
      </c>
      <c r="AD220" s="21">
        <v>0</v>
      </c>
      <c r="AE220" s="71">
        <v>1007290186797.63</v>
      </c>
      <c r="AF220" s="21">
        <v>16576784</v>
      </c>
      <c r="AG220" s="21">
        <v>296372371000</v>
      </c>
      <c r="AH220" s="21">
        <v>27900320730.830002</v>
      </c>
      <c r="AI220" s="21">
        <v>706176338341.43005</v>
      </c>
      <c r="AJ220" s="21">
        <v>-23175420058.630001</v>
      </c>
      <c r="AK220" s="70">
        <v>100362872767.59999</v>
      </c>
      <c r="AL220" s="71">
        <v>100362872767.59999</v>
      </c>
      <c r="AM220" s="21">
        <v>0</v>
      </c>
      <c r="AN220" s="21">
        <v>0</v>
      </c>
      <c r="AO220" s="21">
        <v>0</v>
      </c>
      <c r="AP220" s="21">
        <v>0</v>
      </c>
      <c r="AQ220" s="21">
        <v>18048669611.59</v>
      </c>
      <c r="AR220" s="21">
        <v>82314203156.009995</v>
      </c>
      <c r="AS220" s="21">
        <v>0</v>
      </c>
      <c r="AT220" s="71">
        <v>0</v>
      </c>
      <c r="AU220" s="21">
        <v>0</v>
      </c>
      <c r="AV220" s="21">
        <v>0</v>
      </c>
      <c r="AW220" s="21">
        <v>0</v>
      </c>
      <c r="AX220" s="21">
        <v>0</v>
      </c>
      <c r="AY220" s="70">
        <v>21707812373337.398</v>
      </c>
      <c r="AZ220" s="71">
        <v>21707812373337.398</v>
      </c>
      <c r="BA220" s="21">
        <v>21707812373337.398</v>
      </c>
      <c r="BB220" s="21">
        <v>0</v>
      </c>
      <c r="BC220" s="21">
        <v>0</v>
      </c>
    </row>
    <row r="221" spans="1:55" x14ac:dyDescent="0.25">
      <c r="A221" s="65" t="s">
        <v>524</v>
      </c>
      <c r="B221" s="66" t="s">
        <v>525</v>
      </c>
      <c r="C221" s="70">
        <v>4466844477361.3496</v>
      </c>
      <c r="D221" s="71">
        <v>473847841500.28992</v>
      </c>
      <c r="E221" s="21">
        <v>374458226342.96997</v>
      </c>
      <c r="F221" s="21">
        <v>-45115657585.360001</v>
      </c>
      <c r="G221" s="21">
        <v>0</v>
      </c>
      <c r="H221" s="21">
        <v>48852536266.480003</v>
      </c>
      <c r="I221" s="21">
        <v>0</v>
      </c>
      <c r="J221" s="21">
        <v>0</v>
      </c>
      <c r="K221" s="21">
        <v>50796034420.989998</v>
      </c>
      <c r="L221" s="21">
        <v>10122835917</v>
      </c>
      <c r="M221" s="21">
        <v>0</v>
      </c>
      <c r="N221" s="21">
        <v>24077207641.91</v>
      </c>
      <c r="O221" s="21">
        <v>0</v>
      </c>
      <c r="P221" s="21">
        <v>7665713458</v>
      </c>
      <c r="Q221" s="21">
        <v>2990945038.3000002</v>
      </c>
      <c r="R221" s="71">
        <v>46568103687.800003</v>
      </c>
      <c r="S221" s="21">
        <v>0</v>
      </c>
      <c r="T221" s="21">
        <v>46568103687.800003</v>
      </c>
      <c r="U221" s="71">
        <v>3939923074887.4395</v>
      </c>
      <c r="V221" s="21">
        <v>1629485217396</v>
      </c>
      <c r="W221" s="21">
        <v>857227771312.30005</v>
      </c>
      <c r="X221" s="21">
        <v>1256592564341.75</v>
      </c>
      <c r="Y221" s="21">
        <v>2049374476545.1699</v>
      </c>
      <c r="Z221" s="21">
        <v>61818372466.510002</v>
      </c>
      <c r="AA221" s="21">
        <v>7249858775.6000004</v>
      </c>
      <c r="AB221" s="21">
        <v>-1921825185949.8899</v>
      </c>
      <c r="AC221" s="71">
        <v>0</v>
      </c>
      <c r="AD221" s="21">
        <v>0</v>
      </c>
      <c r="AE221" s="71">
        <v>6505457285.8199997</v>
      </c>
      <c r="AF221" s="21">
        <v>0</v>
      </c>
      <c r="AG221" s="21">
        <v>0</v>
      </c>
      <c r="AH221" s="21">
        <v>6490593807.2399998</v>
      </c>
      <c r="AI221" s="21">
        <v>6410224785.8199997</v>
      </c>
      <c r="AJ221" s="21">
        <v>-6395361307.2399998</v>
      </c>
      <c r="AK221" s="70">
        <v>81091115459.869995</v>
      </c>
      <c r="AL221" s="71">
        <v>23961698710.869999</v>
      </c>
      <c r="AM221" s="21">
        <v>76270245</v>
      </c>
      <c r="AN221" s="21">
        <v>0</v>
      </c>
      <c r="AO221" s="21">
        <v>0</v>
      </c>
      <c r="AP221" s="21">
        <v>5193583251</v>
      </c>
      <c r="AQ221" s="21">
        <v>487606431.26999998</v>
      </c>
      <c r="AR221" s="21">
        <v>17792537644.459999</v>
      </c>
      <c r="AS221" s="21">
        <v>411701139.13999999</v>
      </c>
      <c r="AT221" s="71">
        <v>57129416749</v>
      </c>
      <c r="AU221" s="21">
        <v>57129416749</v>
      </c>
      <c r="AV221" s="21">
        <v>0</v>
      </c>
      <c r="AW221" s="21">
        <v>0</v>
      </c>
      <c r="AX221" s="21">
        <v>0</v>
      </c>
      <c r="AY221" s="70">
        <v>4385753361901.48</v>
      </c>
      <c r="AZ221" s="71">
        <v>4385753361901.48</v>
      </c>
      <c r="BA221" s="21">
        <v>4385753361901.48</v>
      </c>
      <c r="BB221" s="21">
        <v>0</v>
      </c>
      <c r="BC221" s="21">
        <v>0</v>
      </c>
    </row>
    <row r="222" spans="1:55" x14ac:dyDescent="0.25">
      <c r="A222" s="65" t="s">
        <v>526</v>
      </c>
      <c r="B222" s="66" t="s">
        <v>527</v>
      </c>
      <c r="C222" s="70">
        <v>3646444825412.1494</v>
      </c>
      <c r="D222" s="71">
        <v>504025936551.83002</v>
      </c>
      <c r="E222" s="21">
        <v>400169710955.23999</v>
      </c>
      <c r="F222" s="21">
        <v>-34419186866.739998</v>
      </c>
      <c r="G222" s="21">
        <v>0</v>
      </c>
      <c r="H222" s="21">
        <v>37021454696.300003</v>
      </c>
      <c r="I222" s="21">
        <v>0</v>
      </c>
      <c r="J222" s="21">
        <v>0</v>
      </c>
      <c r="K222" s="21">
        <v>60390894702.400002</v>
      </c>
      <c r="L222" s="21">
        <v>1608276111</v>
      </c>
      <c r="M222" s="21">
        <v>0</v>
      </c>
      <c r="N222" s="21">
        <v>22234767212.630001</v>
      </c>
      <c r="O222" s="21">
        <v>5689607491</v>
      </c>
      <c r="P222" s="21">
        <v>10692812250</v>
      </c>
      <c r="Q222" s="21">
        <v>637600000</v>
      </c>
      <c r="R222" s="71">
        <v>306465671935.84998</v>
      </c>
      <c r="S222" s="21">
        <v>0</v>
      </c>
      <c r="T222" s="21">
        <v>306465671935.84998</v>
      </c>
      <c r="U222" s="71">
        <v>2754658569082.4902</v>
      </c>
      <c r="V222" s="21">
        <v>543603149431.32001</v>
      </c>
      <c r="W222" s="21">
        <v>835754416798.77002</v>
      </c>
      <c r="X222" s="21">
        <v>1076231213998.29</v>
      </c>
      <c r="Y222" s="21">
        <v>2662395082639.8599</v>
      </c>
      <c r="Z222" s="21">
        <v>30714866457.919998</v>
      </c>
      <c r="AA222" s="21">
        <v>43634308088.160004</v>
      </c>
      <c r="AB222" s="21">
        <v>-2437674468331.8301</v>
      </c>
      <c r="AC222" s="71">
        <v>25000000000</v>
      </c>
      <c r="AD222" s="21">
        <v>25000000000</v>
      </c>
      <c r="AE222" s="71">
        <v>56294647841.979996</v>
      </c>
      <c r="AF222" s="21">
        <v>12900000</v>
      </c>
      <c r="AG222" s="21">
        <v>10423194279.299999</v>
      </c>
      <c r="AH222" s="21">
        <v>9804401968</v>
      </c>
      <c r="AI222" s="21">
        <v>44881027783.879997</v>
      </c>
      <c r="AJ222" s="21">
        <v>-8826876189.2000008</v>
      </c>
      <c r="AK222" s="70">
        <v>29544101741.75</v>
      </c>
      <c r="AL222" s="71">
        <v>29544101741.75</v>
      </c>
      <c r="AM222" s="21">
        <v>127365702</v>
      </c>
      <c r="AN222" s="21">
        <v>0</v>
      </c>
      <c r="AO222" s="21">
        <v>0</v>
      </c>
      <c r="AP222" s="21">
        <v>8328115133</v>
      </c>
      <c r="AQ222" s="21">
        <v>2832429038.5799999</v>
      </c>
      <c r="AR222" s="21">
        <v>18256191868.169998</v>
      </c>
      <c r="AS222" s="21">
        <v>0</v>
      </c>
      <c r="AT222" s="71">
        <v>0</v>
      </c>
      <c r="AU222" s="21">
        <v>0</v>
      </c>
      <c r="AV222" s="21">
        <v>0</v>
      </c>
      <c r="AW222" s="21">
        <v>0</v>
      </c>
      <c r="AX222" s="21">
        <v>0</v>
      </c>
      <c r="AY222" s="70">
        <v>3616900723670.3999</v>
      </c>
      <c r="AZ222" s="71">
        <v>3616900723670.3999</v>
      </c>
      <c r="BA222" s="21">
        <v>3616900723670.3999</v>
      </c>
      <c r="BB222" s="21">
        <v>0</v>
      </c>
      <c r="BC222" s="21">
        <v>0</v>
      </c>
    </row>
    <row r="223" spans="1:55" x14ac:dyDescent="0.25">
      <c r="A223" s="65" t="s">
        <v>528</v>
      </c>
      <c r="B223" s="66" t="s">
        <v>529</v>
      </c>
      <c r="C223" s="70">
        <v>2662665506348.75</v>
      </c>
      <c r="D223" s="71">
        <v>475885708857.17993</v>
      </c>
      <c r="E223" s="21">
        <v>224788253317.13</v>
      </c>
      <c r="F223" s="21">
        <v>-2474421388.1999998</v>
      </c>
      <c r="G223" s="21">
        <v>91729166.670000002</v>
      </c>
      <c r="H223" s="21">
        <v>58406922975.379997</v>
      </c>
      <c r="I223" s="21">
        <v>0</v>
      </c>
      <c r="J223" s="21">
        <v>0</v>
      </c>
      <c r="K223" s="21">
        <v>1866680761</v>
      </c>
      <c r="L223" s="21">
        <v>1399447102.6700001</v>
      </c>
      <c r="M223" s="21">
        <v>1412871921.4100001</v>
      </c>
      <c r="N223" s="21">
        <v>181825731586.35001</v>
      </c>
      <c r="O223" s="21">
        <v>150500000</v>
      </c>
      <c r="P223" s="21">
        <v>7918707664</v>
      </c>
      <c r="Q223" s="21">
        <v>499285750.76999998</v>
      </c>
      <c r="R223" s="71">
        <v>92659593571.389999</v>
      </c>
      <c r="S223" s="21">
        <v>6880757.1299999999</v>
      </c>
      <c r="T223" s="21">
        <v>92652712814.259995</v>
      </c>
      <c r="U223" s="71">
        <v>2081594633963.7202</v>
      </c>
      <c r="V223" s="21">
        <v>395616395566</v>
      </c>
      <c r="W223" s="21">
        <v>725018756499</v>
      </c>
      <c r="X223" s="21">
        <v>1050702794520.73</v>
      </c>
      <c r="Y223" s="21">
        <v>2092936643943</v>
      </c>
      <c r="Z223" s="21">
        <v>23999208311</v>
      </c>
      <c r="AA223" s="21">
        <v>55805775182.080002</v>
      </c>
      <c r="AB223" s="21">
        <v>-2262484940058.0898</v>
      </c>
      <c r="AC223" s="71">
        <v>0</v>
      </c>
      <c r="AD223" s="21">
        <v>0</v>
      </c>
      <c r="AE223" s="71">
        <v>12525569956.459999</v>
      </c>
      <c r="AF223" s="21">
        <v>0</v>
      </c>
      <c r="AG223" s="21">
        <v>805900000</v>
      </c>
      <c r="AH223" s="21">
        <v>6921145705</v>
      </c>
      <c r="AI223" s="21">
        <v>9341170957.7999992</v>
      </c>
      <c r="AJ223" s="21">
        <v>-4542646706.3400002</v>
      </c>
      <c r="AK223" s="70">
        <v>153589375091.35999</v>
      </c>
      <c r="AL223" s="71">
        <v>116089375091.36</v>
      </c>
      <c r="AM223" s="21">
        <v>0</v>
      </c>
      <c r="AN223" s="21">
        <v>0</v>
      </c>
      <c r="AO223" s="21">
        <v>0</v>
      </c>
      <c r="AP223" s="21">
        <v>0</v>
      </c>
      <c r="AQ223" s="21">
        <v>290385586.39999998</v>
      </c>
      <c r="AR223" s="21">
        <v>89159446426.960007</v>
      </c>
      <c r="AS223" s="21">
        <v>26639543078</v>
      </c>
      <c r="AT223" s="71">
        <v>37500000000</v>
      </c>
      <c r="AU223" s="21">
        <v>37500000000</v>
      </c>
      <c r="AV223" s="21">
        <v>0</v>
      </c>
      <c r="AW223" s="21">
        <v>0</v>
      </c>
      <c r="AX223" s="21">
        <v>0</v>
      </c>
      <c r="AY223" s="70">
        <v>2509076131257.3901</v>
      </c>
      <c r="AZ223" s="71">
        <v>2509076131257.3901</v>
      </c>
      <c r="BA223" s="21">
        <v>2509076131257.3901</v>
      </c>
      <c r="BB223" s="21">
        <v>0</v>
      </c>
      <c r="BC223" s="21">
        <v>0</v>
      </c>
    </row>
    <row r="224" spans="1:55" x14ac:dyDescent="0.25">
      <c r="A224" s="65" t="s">
        <v>530</v>
      </c>
      <c r="B224" s="66" t="s">
        <v>531</v>
      </c>
      <c r="C224" s="70">
        <v>7673202987339.5303</v>
      </c>
      <c r="D224" s="71">
        <v>853261678395.81995</v>
      </c>
      <c r="E224" s="21">
        <v>751374556917.64001</v>
      </c>
      <c r="F224" s="21">
        <v>-20928401639.830002</v>
      </c>
      <c r="G224" s="21">
        <v>219275100</v>
      </c>
      <c r="H224" s="21">
        <v>55988107014.860001</v>
      </c>
      <c r="I224" s="21">
        <v>0</v>
      </c>
      <c r="J224" s="21">
        <v>0</v>
      </c>
      <c r="K224" s="21">
        <v>12595329108.5</v>
      </c>
      <c r="L224" s="21">
        <v>2920916092</v>
      </c>
      <c r="M224" s="21">
        <v>0</v>
      </c>
      <c r="N224" s="21">
        <v>31678961139.220001</v>
      </c>
      <c r="O224" s="21">
        <v>9929828529</v>
      </c>
      <c r="P224" s="21">
        <v>9420101181.8600006</v>
      </c>
      <c r="Q224" s="21">
        <v>63004952.57</v>
      </c>
      <c r="R224" s="71">
        <v>187825838644.54001</v>
      </c>
      <c r="S224" s="21">
        <v>0</v>
      </c>
      <c r="T224" s="21">
        <v>187825838644.54001</v>
      </c>
      <c r="U224" s="71">
        <v>6616259898854.1113</v>
      </c>
      <c r="V224" s="21">
        <v>3743750198535.7998</v>
      </c>
      <c r="W224" s="21">
        <v>957847223302.83997</v>
      </c>
      <c r="X224" s="21">
        <v>1486360934282.6001</v>
      </c>
      <c r="Y224" s="21">
        <v>3407756814278</v>
      </c>
      <c r="Z224" s="21">
        <v>113921200712.96001</v>
      </c>
      <c r="AA224" s="21">
        <v>16931493451.91</v>
      </c>
      <c r="AB224" s="21">
        <v>-3110307965710</v>
      </c>
      <c r="AC224" s="71">
        <v>0</v>
      </c>
      <c r="AD224" s="21">
        <v>0</v>
      </c>
      <c r="AE224" s="71">
        <v>15855571445.059998</v>
      </c>
      <c r="AF224" s="21">
        <v>0</v>
      </c>
      <c r="AG224" s="21">
        <v>10527175022.709999</v>
      </c>
      <c r="AH224" s="21">
        <v>4636775545</v>
      </c>
      <c r="AI224" s="21">
        <v>4643424104.3500004</v>
      </c>
      <c r="AJ224" s="21">
        <v>-3951803227</v>
      </c>
      <c r="AK224" s="70">
        <v>48376291381.339996</v>
      </c>
      <c r="AL224" s="71">
        <v>48376291381.339996</v>
      </c>
      <c r="AM224" s="21">
        <v>716341</v>
      </c>
      <c r="AN224" s="21">
        <v>0</v>
      </c>
      <c r="AO224" s="21">
        <v>0</v>
      </c>
      <c r="AP224" s="21">
        <v>0</v>
      </c>
      <c r="AQ224" s="21">
        <v>232032611.13999999</v>
      </c>
      <c r="AR224" s="21">
        <v>47555507714.199997</v>
      </c>
      <c r="AS224" s="21">
        <v>588034715</v>
      </c>
      <c r="AT224" s="71">
        <v>0</v>
      </c>
      <c r="AU224" s="21">
        <v>0</v>
      </c>
      <c r="AV224" s="21">
        <v>0</v>
      </c>
      <c r="AW224" s="21">
        <v>0</v>
      </c>
      <c r="AX224" s="21">
        <v>0</v>
      </c>
      <c r="AY224" s="70">
        <v>7624826695958.2002</v>
      </c>
      <c r="AZ224" s="71">
        <v>7624826695958.2002</v>
      </c>
      <c r="BA224" s="21">
        <v>7624826695958.2002</v>
      </c>
      <c r="BB224" s="21">
        <v>0</v>
      </c>
      <c r="BC224" s="21">
        <v>0</v>
      </c>
    </row>
    <row r="225" spans="1:55" x14ac:dyDescent="0.25">
      <c r="A225" s="65" t="s">
        <v>532</v>
      </c>
      <c r="B225" s="66" t="s">
        <v>533</v>
      </c>
      <c r="C225" s="70">
        <v>4519315298797.9697</v>
      </c>
      <c r="D225" s="71">
        <v>856565542989.25989</v>
      </c>
      <c r="E225" s="21">
        <v>782288867149.38</v>
      </c>
      <c r="F225" s="21">
        <v>-10859024122.540001</v>
      </c>
      <c r="G225" s="21">
        <v>99106695.939999998</v>
      </c>
      <c r="H225" s="21">
        <v>56412732619.480003</v>
      </c>
      <c r="I225" s="21">
        <v>0</v>
      </c>
      <c r="J225" s="21">
        <v>0</v>
      </c>
      <c r="K225" s="21">
        <v>13999025065</v>
      </c>
      <c r="L225" s="21">
        <v>958040820</v>
      </c>
      <c r="M225" s="21">
        <v>0</v>
      </c>
      <c r="N225" s="21">
        <v>461881380</v>
      </c>
      <c r="O225" s="21">
        <v>1843197581</v>
      </c>
      <c r="P225" s="21">
        <v>9527445948</v>
      </c>
      <c r="Q225" s="21">
        <v>1834269853</v>
      </c>
      <c r="R225" s="71">
        <v>149732595636.91</v>
      </c>
      <c r="S225" s="21">
        <v>0</v>
      </c>
      <c r="T225" s="21">
        <v>149732595636.91</v>
      </c>
      <c r="U225" s="71">
        <v>3394023176990.1797</v>
      </c>
      <c r="V225" s="21">
        <v>1111938931410.5</v>
      </c>
      <c r="W225" s="21">
        <v>934025533074.68005</v>
      </c>
      <c r="X225" s="21">
        <v>995632300854.91003</v>
      </c>
      <c r="Y225" s="21">
        <v>2365612150503.27</v>
      </c>
      <c r="Z225" s="21">
        <v>117249497003.81</v>
      </c>
      <c r="AA225" s="21">
        <v>7445729040</v>
      </c>
      <c r="AB225" s="21">
        <v>-2137880964896.99</v>
      </c>
      <c r="AC225" s="71">
        <v>0</v>
      </c>
      <c r="AD225" s="21">
        <v>0</v>
      </c>
      <c r="AE225" s="71">
        <v>118993983181.62</v>
      </c>
      <c r="AF225" s="21">
        <v>0</v>
      </c>
      <c r="AG225" s="21">
        <v>70374599415</v>
      </c>
      <c r="AH225" s="21">
        <v>11371277856</v>
      </c>
      <c r="AI225" s="21">
        <v>45708572566.620003</v>
      </c>
      <c r="AJ225" s="21">
        <v>-8460466656</v>
      </c>
      <c r="AK225" s="70">
        <v>34754159603.690002</v>
      </c>
      <c r="AL225" s="71">
        <v>34754159603.690002</v>
      </c>
      <c r="AM225" s="21">
        <v>24504367</v>
      </c>
      <c r="AN225" s="21">
        <v>0</v>
      </c>
      <c r="AO225" s="21">
        <v>0</v>
      </c>
      <c r="AP225" s="21">
        <v>0</v>
      </c>
      <c r="AQ225" s="21">
        <v>237418065</v>
      </c>
      <c r="AR225" s="21">
        <v>33721647784.689999</v>
      </c>
      <c r="AS225" s="21">
        <v>770589387</v>
      </c>
      <c r="AT225" s="71">
        <v>0</v>
      </c>
      <c r="AU225" s="21">
        <v>0</v>
      </c>
      <c r="AV225" s="21">
        <v>0</v>
      </c>
      <c r="AW225" s="21">
        <v>0</v>
      </c>
      <c r="AX225" s="21">
        <v>0</v>
      </c>
      <c r="AY225" s="70">
        <v>4484561139194.2803</v>
      </c>
      <c r="AZ225" s="71">
        <v>4484561139194.2803</v>
      </c>
      <c r="BA225" s="21">
        <v>4484561139194.2803</v>
      </c>
      <c r="BB225" s="21">
        <v>0</v>
      </c>
      <c r="BC225" s="21">
        <v>0</v>
      </c>
    </row>
    <row r="226" spans="1:55" x14ac:dyDescent="0.25">
      <c r="A226" s="65" t="s">
        <v>534</v>
      </c>
      <c r="B226" s="66" t="s">
        <v>535</v>
      </c>
      <c r="C226" s="70">
        <v>2842396924943.5498</v>
      </c>
      <c r="D226" s="71">
        <v>285865718417.83997</v>
      </c>
      <c r="E226" s="21">
        <v>240095421205.01001</v>
      </c>
      <c r="F226" s="21">
        <v>-13950871263.23</v>
      </c>
      <c r="G226" s="21">
        <v>5187500</v>
      </c>
      <c r="H226" s="21">
        <v>22928075808.330002</v>
      </c>
      <c r="I226" s="21">
        <v>0</v>
      </c>
      <c r="J226" s="21">
        <v>0</v>
      </c>
      <c r="K226" s="21">
        <v>9669450513</v>
      </c>
      <c r="L226" s="21">
        <v>7170611615</v>
      </c>
      <c r="M226" s="21">
        <v>0</v>
      </c>
      <c r="N226" s="21">
        <v>14596900625.73</v>
      </c>
      <c r="O226" s="21">
        <v>0</v>
      </c>
      <c r="P226" s="21">
        <v>5350942414</v>
      </c>
      <c r="Q226" s="21">
        <v>0</v>
      </c>
      <c r="R226" s="71">
        <v>28766959869.589996</v>
      </c>
      <c r="S226" s="21">
        <v>1932270407.8299999</v>
      </c>
      <c r="T226" s="21">
        <v>26834689461.759998</v>
      </c>
      <c r="U226" s="71">
        <v>2512777118564.29</v>
      </c>
      <c r="V226" s="21">
        <v>1456499324910</v>
      </c>
      <c r="W226" s="21">
        <v>583872069091.80005</v>
      </c>
      <c r="X226" s="21">
        <v>848898837814.31006</v>
      </c>
      <c r="Y226" s="21">
        <v>825675433747.73999</v>
      </c>
      <c r="Z226" s="21">
        <v>40640227779.339996</v>
      </c>
      <c r="AA226" s="21">
        <v>10868526532.030001</v>
      </c>
      <c r="AB226" s="21">
        <v>-1253677301310.9299</v>
      </c>
      <c r="AC226" s="71">
        <v>0</v>
      </c>
      <c r="AD226" s="21">
        <v>0</v>
      </c>
      <c r="AE226" s="71">
        <v>14987128091.83</v>
      </c>
      <c r="AF226" s="21">
        <v>347510400</v>
      </c>
      <c r="AG226" s="21">
        <v>3114000000</v>
      </c>
      <c r="AH226" s="21">
        <v>19704573404.209999</v>
      </c>
      <c r="AI226" s="21">
        <v>2950632897.1500001</v>
      </c>
      <c r="AJ226" s="21">
        <v>-11129588609.530001</v>
      </c>
      <c r="AK226" s="70">
        <v>55845165025.209999</v>
      </c>
      <c r="AL226" s="71">
        <v>55845165025.209999</v>
      </c>
      <c r="AM226" s="21">
        <v>360</v>
      </c>
      <c r="AN226" s="21">
        <v>0</v>
      </c>
      <c r="AO226" s="21">
        <v>0</v>
      </c>
      <c r="AP226" s="21">
        <v>0</v>
      </c>
      <c r="AQ226" s="21">
        <v>523554756</v>
      </c>
      <c r="AR226" s="21">
        <v>55165380409.209999</v>
      </c>
      <c r="AS226" s="21">
        <v>156229500</v>
      </c>
      <c r="AT226" s="71">
        <v>0</v>
      </c>
      <c r="AU226" s="21">
        <v>0</v>
      </c>
      <c r="AV226" s="21">
        <v>0</v>
      </c>
      <c r="AW226" s="21">
        <v>0</v>
      </c>
      <c r="AX226" s="21">
        <v>0</v>
      </c>
      <c r="AY226" s="70">
        <v>2786551759918.2998</v>
      </c>
      <c r="AZ226" s="71">
        <v>2786551759918.2998</v>
      </c>
      <c r="BA226" s="21">
        <v>2786551759918.2998</v>
      </c>
      <c r="BB226" s="21">
        <v>0</v>
      </c>
      <c r="BC226" s="21">
        <v>0</v>
      </c>
    </row>
    <row r="227" spans="1:55" x14ac:dyDescent="0.25">
      <c r="A227" s="65" t="s">
        <v>536</v>
      </c>
      <c r="B227" s="66" t="s">
        <v>537</v>
      </c>
      <c r="C227" s="70">
        <v>3332882120217.7192</v>
      </c>
      <c r="D227" s="71">
        <v>561018099073.79004</v>
      </c>
      <c r="E227" s="21">
        <v>505293836874.90997</v>
      </c>
      <c r="F227" s="21">
        <v>-28225371409.509998</v>
      </c>
      <c r="G227" s="21">
        <v>482789156</v>
      </c>
      <c r="H227" s="21">
        <v>30065531599.389999</v>
      </c>
      <c r="I227" s="21">
        <v>0</v>
      </c>
      <c r="J227" s="21">
        <v>2000000000</v>
      </c>
      <c r="K227" s="21">
        <v>35456842511</v>
      </c>
      <c r="L227" s="21">
        <v>1721886285</v>
      </c>
      <c r="M227" s="21">
        <v>0</v>
      </c>
      <c r="N227" s="21">
        <v>8031319838</v>
      </c>
      <c r="O227" s="21">
        <v>0</v>
      </c>
      <c r="P227" s="21">
        <v>5947245094</v>
      </c>
      <c r="Q227" s="21">
        <v>244019125</v>
      </c>
      <c r="R227" s="71">
        <v>212260906528.44</v>
      </c>
      <c r="S227" s="21">
        <v>8968889810.4400005</v>
      </c>
      <c r="T227" s="21">
        <v>203292016718</v>
      </c>
      <c r="U227" s="71">
        <v>2521337106818.75</v>
      </c>
      <c r="V227" s="21">
        <v>1022261360428.75</v>
      </c>
      <c r="W227" s="21">
        <v>801059784589.85999</v>
      </c>
      <c r="X227" s="21">
        <v>1093497673782.22</v>
      </c>
      <c r="Y227" s="21">
        <v>838599711693.25</v>
      </c>
      <c r="Z227" s="21">
        <v>46720357671.019997</v>
      </c>
      <c r="AA227" s="21">
        <v>11275185055.34</v>
      </c>
      <c r="AB227" s="21">
        <v>-1292076966401.6899</v>
      </c>
      <c r="AC227" s="71">
        <v>0</v>
      </c>
      <c r="AD227" s="21">
        <v>0</v>
      </c>
      <c r="AE227" s="71">
        <v>38266007796.740005</v>
      </c>
      <c r="AF227" s="21">
        <v>209000000</v>
      </c>
      <c r="AG227" s="21">
        <v>7779951550</v>
      </c>
      <c r="AH227" s="21">
        <v>15972115403.92</v>
      </c>
      <c r="AI227" s="21">
        <v>28149508321.240002</v>
      </c>
      <c r="AJ227" s="21">
        <v>-13844567478.42</v>
      </c>
      <c r="AK227" s="70">
        <v>67693753108.580002</v>
      </c>
      <c r="AL227" s="71">
        <v>67693753108.580002</v>
      </c>
      <c r="AM227" s="21">
        <v>0</v>
      </c>
      <c r="AN227" s="21">
        <v>0</v>
      </c>
      <c r="AO227" s="21">
        <v>0</v>
      </c>
      <c r="AP227" s="21">
        <v>0</v>
      </c>
      <c r="AQ227" s="21">
        <v>7643597068.3400002</v>
      </c>
      <c r="AR227" s="21">
        <v>59918812890.239998</v>
      </c>
      <c r="AS227" s="21">
        <v>131343150</v>
      </c>
      <c r="AT227" s="71">
        <v>0</v>
      </c>
      <c r="AU227" s="21">
        <v>0</v>
      </c>
      <c r="AV227" s="21">
        <v>0</v>
      </c>
      <c r="AW227" s="21">
        <v>0</v>
      </c>
      <c r="AX227" s="21">
        <v>0</v>
      </c>
      <c r="AY227" s="70">
        <v>3265188367109.1401</v>
      </c>
      <c r="AZ227" s="71">
        <v>3265188367109.1401</v>
      </c>
      <c r="BA227" s="21">
        <v>3265188367109.1401</v>
      </c>
      <c r="BB227" s="21">
        <v>0</v>
      </c>
      <c r="BC227" s="21">
        <v>0</v>
      </c>
    </row>
    <row r="228" spans="1:55" x14ac:dyDescent="0.25">
      <c r="A228" s="65" t="s">
        <v>538</v>
      </c>
      <c r="B228" s="66" t="s">
        <v>1230</v>
      </c>
      <c r="C228" s="70">
        <v>2825866797765.4302</v>
      </c>
      <c r="D228" s="71">
        <v>340341208385.31006</v>
      </c>
      <c r="E228" s="21">
        <v>295953719466.14001</v>
      </c>
      <c r="F228" s="21">
        <v>-7408993636.4700003</v>
      </c>
      <c r="G228" s="21">
        <v>2426620307.1900001</v>
      </c>
      <c r="H228" s="21">
        <v>16850713465.450001</v>
      </c>
      <c r="I228" s="21">
        <v>0</v>
      </c>
      <c r="J228" s="21">
        <v>0</v>
      </c>
      <c r="K228" s="21">
        <v>10559563050</v>
      </c>
      <c r="L228" s="21">
        <v>6604475207</v>
      </c>
      <c r="M228" s="21">
        <v>0</v>
      </c>
      <c r="N228" s="21">
        <v>15215705671</v>
      </c>
      <c r="O228" s="21">
        <v>0</v>
      </c>
      <c r="P228" s="21">
        <v>0</v>
      </c>
      <c r="Q228" s="21">
        <v>139404855</v>
      </c>
      <c r="R228" s="71">
        <v>153009298948.09</v>
      </c>
      <c r="S228" s="21">
        <v>15359084166.09</v>
      </c>
      <c r="T228" s="21">
        <v>137650214782</v>
      </c>
      <c r="U228" s="71">
        <v>2175806181996.2896</v>
      </c>
      <c r="V228" s="21">
        <v>710406120272.27002</v>
      </c>
      <c r="W228" s="21">
        <v>649980034444.57996</v>
      </c>
      <c r="X228" s="21">
        <v>862912917933.67004</v>
      </c>
      <c r="Y228" s="21">
        <v>1314462736234.7</v>
      </c>
      <c r="Z228" s="21">
        <v>6826498171.1899996</v>
      </c>
      <c r="AA228" s="21">
        <v>8578638932</v>
      </c>
      <c r="AB228" s="21">
        <v>-1377360763992.1201</v>
      </c>
      <c r="AC228" s="71">
        <v>0</v>
      </c>
      <c r="AD228" s="21">
        <v>0</v>
      </c>
      <c r="AE228" s="71">
        <v>156710108435.73999</v>
      </c>
      <c r="AF228" s="21">
        <v>114444462</v>
      </c>
      <c r="AG228" s="21">
        <v>119532900004</v>
      </c>
      <c r="AH228" s="21">
        <v>21799141247</v>
      </c>
      <c r="AI228" s="21">
        <v>34978697137.739998</v>
      </c>
      <c r="AJ228" s="21">
        <v>-19715074415</v>
      </c>
      <c r="AK228" s="70">
        <v>15452215562.42</v>
      </c>
      <c r="AL228" s="71">
        <v>15452215562.42</v>
      </c>
      <c r="AM228" s="21">
        <v>17051648</v>
      </c>
      <c r="AN228" s="21">
        <v>0</v>
      </c>
      <c r="AO228" s="21">
        <v>0</v>
      </c>
      <c r="AP228" s="21">
        <v>0</v>
      </c>
      <c r="AQ228" s="21">
        <v>4966403060.4200001</v>
      </c>
      <c r="AR228" s="21">
        <v>10468760854</v>
      </c>
      <c r="AS228" s="21">
        <v>0</v>
      </c>
      <c r="AT228" s="71">
        <v>0</v>
      </c>
      <c r="AU228" s="21">
        <v>0</v>
      </c>
      <c r="AV228" s="21">
        <v>0</v>
      </c>
      <c r="AW228" s="21">
        <v>0</v>
      </c>
      <c r="AX228" s="21">
        <v>0</v>
      </c>
      <c r="AY228" s="70">
        <v>2810414582202.98</v>
      </c>
      <c r="AZ228" s="71">
        <v>2810414582202.98</v>
      </c>
      <c r="BA228" s="21">
        <v>2810414582202.98</v>
      </c>
      <c r="BB228" s="21">
        <v>0</v>
      </c>
      <c r="BC228" s="21">
        <v>0</v>
      </c>
    </row>
    <row r="229" spans="1:55" x14ac:dyDescent="0.25">
      <c r="A229" s="65" t="s">
        <v>540</v>
      </c>
      <c r="B229" s="66" t="s">
        <v>541</v>
      </c>
      <c r="C229" s="70">
        <v>8187699936926.3398</v>
      </c>
      <c r="D229" s="71">
        <v>642501474086.63</v>
      </c>
      <c r="E229" s="21">
        <v>484293940984.57001</v>
      </c>
      <c r="F229" s="21">
        <v>-195318563234.48999</v>
      </c>
      <c r="G229" s="21">
        <v>800459613.75999999</v>
      </c>
      <c r="H229" s="21">
        <v>50863291633.989998</v>
      </c>
      <c r="I229" s="21"/>
      <c r="J229" s="21"/>
      <c r="K229" s="21">
        <v>273570267608.29999</v>
      </c>
      <c r="L229" s="21">
        <v>10749987073.879999</v>
      </c>
      <c r="M229" s="21"/>
      <c r="N229" s="21"/>
      <c r="O229" s="21"/>
      <c r="P229" s="21">
        <v>8404128991</v>
      </c>
      <c r="Q229" s="21">
        <v>9137961415.6200008</v>
      </c>
      <c r="R229" s="71">
        <v>462909606382</v>
      </c>
      <c r="S229" s="21"/>
      <c r="T229" s="21">
        <v>462909606382</v>
      </c>
      <c r="U229" s="71">
        <v>6900960960227.9785</v>
      </c>
      <c r="V229" s="21">
        <v>4282983382566.02</v>
      </c>
      <c r="W229" s="21">
        <v>1053512110061.9301</v>
      </c>
      <c r="X229" s="21">
        <v>1597302982461.54</v>
      </c>
      <c r="Y229" s="21">
        <v>2189911248489.77</v>
      </c>
      <c r="Z229" s="21">
        <v>70669226352.699997</v>
      </c>
      <c r="AA229" s="21">
        <v>100076534894</v>
      </c>
      <c r="AB229" s="21">
        <v>-2393494524597.98</v>
      </c>
      <c r="AC229" s="71"/>
      <c r="AD229" s="21"/>
      <c r="AE229" s="71">
        <v>181327896229.72998</v>
      </c>
      <c r="AF229" s="21">
        <v>61010000</v>
      </c>
      <c r="AG229" s="21">
        <v>98842318000</v>
      </c>
      <c r="AH229" s="21">
        <v>57458210795.709999</v>
      </c>
      <c r="AI229" s="21">
        <v>69449307496.949997</v>
      </c>
      <c r="AJ229" s="21">
        <v>-44482950062.93</v>
      </c>
      <c r="AK229" s="70">
        <v>23488886515.349998</v>
      </c>
      <c r="AL229" s="71">
        <v>23488886515.349998</v>
      </c>
      <c r="AM229" s="21">
        <v>0</v>
      </c>
      <c r="AN229" s="21"/>
      <c r="AO229" s="21"/>
      <c r="AP229" s="21"/>
      <c r="AQ229" s="21">
        <v>3557842339.25</v>
      </c>
      <c r="AR229" s="21">
        <v>16488304429.139999</v>
      </c>
      <c r="AS229" s="21">
        <v>3442739746.96</v>
      </c>
      <c r="AT229" s="71"/>
      <c r="AU229" s="21"/>
      <c r="AV229" s="21"/>
      <c r="AW229" s="21"/>
      <c r="AX229" s="21"/>
      <c r="AY229" s="70">
        <v>8164211050410.9805</v>
      </c>
      <c r="AZ229" s="71">
        <v>8164211050410.9805</v>
      </c>
      <c r="BA229" s="21">
        <v>8164211050410.9805</v>
      </c>
      <c r="BB229" s="21"/>
      <c r="BC229" s="21"/>
    </row>
    <row r="230" spans="1:55" x14ac:dyDescent="0.25">
      <c r="A230" s="65" t="s">
        <v>542</v>
      </c>
      <c r="B230" s="66" t="s">
        <v>543</v>
      </c>
      <c r="C230" s="70">
        <v>2038123156594.6899</v>
      </c>
      <c r="D230" s="71">
        <v>341044153702.58002</v>
      </c>
      <c r="E230" s="21">
        <v>234958949020.85001</v>
      </c>
      <c r="F230" s="21">
        <v>-18196265136.32</v>
      </c>
      <c r="G230" s="21">
        <v>26242967.489999998</v>
      </c>
      <c r="H230" s="21">
        <v>25268092966.98</v>
      </c>
      <c r="I230" s="21">
        <v>0</v>
      </c>
      <c r="J230" s="21">
        <v>39805864853.379997</v>
      </c>
      <c r="K230" s="21">
        <v>22840054454</v>
      </c>
      <c r="L230" s="21">
        <v>1598604327</v>
      </c>
      <c r="M230" s="21">
        <v>1383846224.01</v>
      </c>
      <c r="N230" s="21">
        <v>25167415402</v>
      </c>
      <c r="O230" s="21">
        <v>379134184</v>
      </c>
      <c r="P230" s="21">
        <v>5269331939</v>
      </c>
      <c r="Q230" s="21">
        <v>2542882500.1900001</v>
      </c>
      <c r="R230" s="71">
        <v>34682499853.379997</v>
      </c>
      <c r="S230" s="21">
        <v>0</v>
      </c>
      <c r="T230" s="21">
        <v>34682499853.379997</v>
      </c>
      <c r="U230" s="71">
        <v>1646430362091.29</v>
      </c>
      <c r="V230" s="21">
        <v>691125839606.46997</v>
      </c>
      <c r="W230" s="21">
        <v>585710346668.97998</v>
      </c>
      <c r="X230" s="21">
        <v>525723171528.90002</v>
      </c>
      <c r="Y230" s="21">
        <v>789757063645.34998</v>
      </c>
      <c r="Z230" s="21">
        <v>18196194844.09</v>
      </c>
      <c r="AA230" s="21">
        <v>42063271548.93</v>
      </c>
      <c r="AB230" s="21">
        <v>-1006145525751.4301</v>
      </c>
      <c r="AC230" s="71">
        <v>0</v>
      </c>
      <c r="AD230" s="21">
        <v>0</v>
      </c>
      <c r="AE230" s="71">
        <v>15966140947.440002</v>
      </c>
      <c r="AF230" s="21">
        <v>0</v>
      </c>
      <c r="AG230" s="21">
        <v>0</v>
      </c>
      <c r="AH230" s="21">
        <v>9731089991</v>
      </c>
      <c r="AI230" s="21">
        <v>14295725997.440001</v>
      </c>
      <c r="AJ230" s="21">
        <v>-8060675041</v>
      </c>
      <c r="AK230" s="70">
        <v>15677677758</v>
      </c>
      <c r="AL230" s="71">
        <v>15677677758</v>
      </c>
      <c r="AM230" s="21">
        <v>0</v>
      </c>
      <c r="AN230" s="21">
        <v>0</v>
      </c>
      <c r="AO230" s="21">
        <v>0</v>
      </c>
      <c r="AP230" s="21">
        <v>0</v>
      </c>
      <c r="AQ230" s="21">
        <v>53998655</v>
      </c>
      <c r="AR230" s="21">
        <v>12065831816</v>
      </c>
      <c r="AS230" s="21">
        <v>3557847287</v>
      </c>
      <c r="AT230" s="71">
        <v>0</v>
      </c>
      <c r="AU230" s="21">
        <v>0</v>
      </c>
      <c r="AV230" s="21">
        <v>0</v>
      </c>
      <c r="AW230" s="21">
        <v>0</v>
      </c>
      <c r="AX230" s="21">
        <v>0</v>
      </c>
      <c r="AY230" s="70">
        <v>2022445478836.6899</v>
      </c>
      <c r="AZ230" s="71">
        <v>2022445478836.6899</v>
      </c>
      <c r="BA230" s="21">
        <v>2022445478836.6899</v>
      </c>
      <c r="BB230" s="21">
        <v>0</v>
      </c>
      <c r="BC230" s="21">
        <v>0</v>
      </c>
    </row>
    <row r="231" spans="1:55" x14ac:dyDescent="0.25">
      <c r="A231" s="65" t="s">
        <v>544</v>
      </c>
      <c r="B231" s="66" t="s">
        <v>545</v>
      </c>
      <c r="C231" s="70">
        <v>3205076129182.0703</v>
      </c>
      <c r="D231" s="71">
        <v>322197744393.89996</v>
      </c>
      <c r="E231" s="21">
        <v>200974523392.73999</v>
      </c>
      <c r="F231" s="21">
        <v>-12002346907</v>
      </c>
      <c r="G231" s="21">
        <v>64102650.200000003</v>
      </c>
      <c r="H231" s="21">
        <v>31809251277.110001</v>
      </c>
      <c r="I231" s="21">
        <v>0</v>
      </c>
      <c r="J231" s="21">
        <v>0</v>
      </c>
      <c r="K231" s="21">
        <v>13217483903</v>
      </c>
      <c r="L231" s="21">
        <v>2350683004</v>
      </c>
      <c r="M231" s="21">
        <v>0</v>
      </c>
      <c r="N231" s="21">
        <v>75781936810.5</v>
      </c>
      <c r="O231" s="21">
        <v>3540392700</v>
      </c>
      <c r="P231" s="21">
        <v>5582495260</v>
      </c>
      <c r="Q231" s="21">
        <v>879222303.35000002</v>
      </c>
      <c r="R231" s="71">
        <v>74019668071.029999</v>
      </c>
      <c r="S231" s="21">
        <v>0</v>
      </c>
      <c r="T231" s="21">
        <v>74019668071.029999</v>
      </c>
      <c r="U231" s="71">
        <v>2701869689417.0601</v>
      </c>
      <c r="V231" s="21">
        <v>1539800988559.1001</v>
      </c>
      <c r="W231" s="21">
        <v>483587617010.28003</v>
      </c>
      <c r="X231" s="21">
        <v>768874536726.96997</v>
      </c>
      <c r="Y231" s="21">
        <v>857057753213.66003</v>
      </c>
      <c r="Z231" s="21">
        <v>12567917790.799999</v>
      </c>
      <c r="AA231" s="21">
        <v>8200370822</v>
      </c>
      <c r="AB231" s="21">
        <v>-968219494705.75</v>
      </c>
      <c r="AC231" s="71">
        <v>83810331618.080002</v>
      </c>
      <c r="AD231" s="21">
        <v>83810331618.080002</v>
      </c>
      <c r="AE231" s="71">
        <v>23178695682</v>
      </c>
      <c r="AF231" s="21">
        <v>0</v>
      </c>
      <c r="AG231" s="21">
        <v>18581691000</v>
      </c>
      <c r="AH231" s="21">
        <v>11345802031</v>
      </c>
      <c r="AI231" s="21">
        <v>1223479995</v>
      </c>
      <c r="AJ231" s="21">
        <v>-7972277344</v>
      </c>
      <c r="AK231" s="70">
        <v>17690596572.689999</v>
      </c>
      <c r="AL231" s="71">
        <v>17690596572.689999</v>
      </c>
      <c r="AM231" s="21">
        <v>0</v>
      </c>
      <c r="AN231" s="21">
        <v>0</v>
      </c>
      <c r="AO231" s="21">
        <v>0</v>
      </c>
      <c r="AP231" s="21">
        <v>0</v>
      </c>
      <c r="AQ231" s="21">
        <v>688593952.09000003</v>
      </c>
      <c r="AR231" s="21">
        <v>0</v>
      </c>
      <c r="AS231" s="21">
        <v>17002002620.6</v>
      </c>
      <c r="AT231" s="71">
        <v>0</v>
      </c>
      <c r="AU231" s="21">
        <v>0</v>
      </c>
      <c r="AV231" s="21">
        <v>0</v>
      </c>
      <c r="AW231" s="21">
        <v>0</v>
      </c>
      <c r="AX231" s="21">
        <v>0</v>
      </c>
      <c r="AY231" s="70">
        <v>3187385532609.3901</v>
      </c>
      <c r="AZ231" s="71">
        <v>3187385532609.3901</v>
      </c>
      <c r="BA231" s="21">
        <v>3187385532609.3901</v>
      </c>
      <c r="BB231" s="21">
        <v>0</v>
      </c>
      <c r="BC231" s="21">
        <v>0</v>
      </c>
    </row>
    <row r="232" spans="1:55" x14ac:dyDescent="0.25">
      <c r="A232" s="65" t="s">
        <v>546</v>
      </c>
      <c r="B232" s="66" t="s">
        <v>547</v>
      </c>
      <c r="C232" s="70">
        <v>1865800687948.79</v>
      </c>
      <c r="D232" s="71">
        <v>317475759499.81</v>
      </c>
      <c r="E232" s="21">
        <v>268859720925.14001</v>
      </c>
      <c r="F232" s="21">
        <v>-13181553450.16</v>
      </c>
      <c r="G232" s="21">
        <v>461470552.17000002</v>
      </c>
      <c r="H232" s="21">
        <v>15396371617.370001</v>
      </c>
      <c r="I232" s="21">
        <v>0</v>
      </c>
      <c r="J232" s="21">
        <v>0</v>
      </c>
      <c r="K232" s="21">
        <v>16645497679</v>
      </c>
      <c r="L232" s="21">
        <v>5988184911.5</v>
      </c>
      <c r="M232" s="21">
        <v>0</v>
      </c>
      <c r="N232" s="21">
        <v>23306067264.790001</v>
      </c>
      <c r="O232" s="21">
        <v>0</v>
      </c>
      <c r="P232" s="21">
        <v>0</v>
      </c>
      <c r="Q232" s="21">
        <v>0</v>
      </c>
      <c r="R232" s="71">
        <v>21212373113.75</v>
      </c>
      <c r="S232" s="21">
        <v>4073806794.5599999</v>
      </c>
      <c r="T232" s="21">
        <v>17138566319.190001</v>
      </c>
      <c r="U232" s="71">
        <v>1429501368407.3301</v>
      </c>
      <c r="V232" s="21">
        <v>613077772032.12</v>
      </c>
      <c r="W232" s="21">
        <v>615276631941.43994</v>
      </c>
      <c r="X232" s="21">
        <v>569540210368.08997</v>
      </c>
      <c r="Y232" s="21">
        <v>821923965243.16003</v>
      </c>
      <c r="Z232" s="21">
        <v>18484987813</v>
      </c>
      <c r="AA232" s="21">
        <v>37585143889.269997</v>
      </c>
      <c r="AB232" s="21">
        <v>-1246387342879.75</v>
      </c>
      <c r="AC232" s="71">
        <v>40246132640.75</v>
      </c>
      <c r="AD232" s="21">
        <v>40246132640.75</v>
      </c>
      <c r="AE232" s="71">
        <v>57365054287.150002</v>
      </c>
      <c r="AF232" s="21">
        <v>0</v>
      </c>
      <c r="AG232" s="21">
        <v>0</v>
      </c>
      <c r="AH232" s="21">
        <v>5447803100</v>
      </c>
      <c r="AI232" s="21">
        <v>56761877287.150002</v>
      </c>
      <c r="AJ232" s="21">
        <v>-4844626100</v>
      </c>
      <c r="AK232" s="70">
        <v>12575349984.139999</v>
      </c>
      <c r="AL232" s="71">
        <v>12575349984.139999</v>
      </c>
      <c r="AM232" s="21">
        <v>0</v>
      </c>
      <c r="AN232" s="21">
        <v>0</v>
      </c>
      <c r="AO232" s="21">
        <v>0</v>
      </c>
      <c r="AP232" s="21">
        <v>0</v>
      </c>
      <c r="AQ232" s="21">
        <v>4535000</v>
      </c>
      <c r="AR232" s="21">
        <v>8287892893.5100002</v>
      </c>
      <c r="AS232" s="21">
        <v>4282922090.6300001</v>
      </c>
      <c r="AT232" s="71">
        <v>0</v>
      </c>
      <c r="AU232" s="21">
        <v>0</v>
      </c>
      <c r="AV232" s="21">
        <v>0</v>
      </c>
      <c r="AW232" s="21">
        <v>0</v>
      </c>
      <c r="AX232" s="21">
        <v>0</v>
      </c>
      <c r="AY232" s="70">
        <v>1853225337964.6499</v>
      </c>
      <c r="AZ232" s="71">
        <v>1853225337964.6499</v>
      </c>
      <c r="BA232" s="21">
        <v>1853225337964.6499</v>
      </c>
      <c r="BB232" s="21">
        <v>0</v>
      </c>
      <c r="BC232" s="21">
        <v>0</v>
      </c>
    </row>
    <row r="233" spans="1:55" x14ac:dyDescent="0.25">
      <c r="A233" s="65" t="s">
        <v>548</v>
      </c>
      <c r="B233" s="66" t="s">
        <v>549</v>
      </c>
      <c r="C233" s="70">
        <v>47023936026338.016</v>
      </c>
      <c r="D233" s="71">
        <v>2194765717447.76</v>
      </c>
      <c r="E233" s="21">
        <v>851069806043.25</v>
      </c>
      <c r="F233" s="21">
        <v>-1394006630781.8999</v>
      </c>
      <c r="G233" s="21">
        <v>53202066.670000002</v>
      </c>
      <c r="H233" s="21">
        <v>290041251057.08002</v>
      </c>
      <c r="I233" s="21">
        <v>0</v>
      </c>
      <c r="J233" s="21">
        <v>0</v>
      </c>
      <c r="K233" s="21">
        <v>2294021736216</v>
      </c>
      <c r="L233" s="21">
        <v>17301375546.16</v>
      </c>
      <c r="M233" s="21">
        <v>1496231062.54</v>
      </c>
      <c r="N233" s="21">
        <v>116788807667.96001</v>
      </c>
      <c r="O233" s="21">
        <v>0</v>
      </c>
      <c r="P233" s="21">
        <v>17472768570</v>
      </c>
      <c r="Q233" s="21">
        <v>527170000</v>
      </c>
      <c r="R233" s="71">
        <v>2122081280099.8</v>
      </c>
      <c r="S233" s="21">
        <v>0</v>
      </c>
      <c r="T233" s="21">
        <v>2122081280099.8</v>
      </c>
      <c r="U233" s="71">
        <v>42131151507171.531</v>
      </c>
      <c r="V233" s="21">
        <v>31606189710895</v>
      </c>
      <c r="W233" s="21">
        <v>3971710813817.7002</v>
      </c>
      <c r="X233" s="21">
        <v>6274491778627.2002</v>
      </c>
      <c r="Y233" s="21">
        <v>8066434496271.9004</v>
      </c>
      <c r="Z233" s="21">
        <v>101527925626.42</v>
      </c>
      <c r="AA233" s="21">
        <v>181416384950.22</v>
      </c>
      <c r="AB233" s="21">
        <v>-8070619603016.9102</v>
      </c>
      <c r="AC233" s="71">
        <v>0</v>
      </c>
      <c r="AD233" s="21">
        <v>0</v>
      </c>
      <c r="AE233" s="71">
        <v>575937521618.93005</v>
      </c>
      <c r="AF233" s="21">
        <v>1092654062</v>
      </c>
      <c r="AG233" s="21">
        <v>190380089519.01001</v>
      </c>
      <c r="AH233" s="21">
        <v>22078764883.66</v>
      </c>
      <c r="AI233" s="21">
        <v>382683142819.71002</v>
      </c>
      <c r="AJ233" s="21">
        <v>-20297129665.450001</v>
      </c>
      <c r="AK233" s="70">
        <v>749352323943.90015</v>
      </c>
      <c r="AL233" s="71">
        <v>749352323943.90015</v>
      </c>
      <c r="AM233" s="21">
        <v>4058254737.7600002</v>
      </c>
      <c r="AN233" s="21">
        <v>0</v>
      </c>
      <c r="AO233" s="21">
        <v>0</v>
      </c>
      <c r="AP233" s="21">
        <v>0</v>
      </c>
      <c r="AQ233" s="21">
        <v>411930062297.59003</v>
      </c>
      <c r="AR233" s="21">
        <v>291692561059</v>
      </c>
      <c r="AS233" s="21">
        <v>41671445849.550003</v>
      </c>
      <c r="AT233" s="71">
        <v>0</v>
      </c>
      <c r="AU233" s="21">
        <v>0</v>
      </c>
      <c r="AV233" s="21">
        <v>0</v>
      </c>
      <c r="AW233" s="21">
        <v>0</v>
      </c>
      <c r="AX233" s="21">
        <v>0</v>
      </c>
      <c r="AY233" s="70">
        <v>46274583702394</v>
      </c>
      <c r="AZ233" s="71">
        <v>46274583702394</v>
      </c>
      <c r="BA233" s="21">
        <v>46274583702394</v>
      </c>
      <c r="BB233" s="21">
        <v>0</v>
      </c>
      <c r="BC233" s="21">
        <v>0</v>
      </c>
    </row>
    <row r="234" spans="1:55" x14ac:dyDescent="0.25">
      <c r="A234" s="65" t="s">
        <v>552</v>
      </c>
      <c r="B234" s="66" t="s">
        <v>1166</v>
      </c>
      <c r="C234" s="70">
        <v>13409633233870.402</v>
      </c>
      <c r="D234" s="71">
        <v>757604649016.42993</v>
      </c>
      <c r="E234" s="21">
        <v>386290411942.87</v>
      </c>
      <c r="F234" s="21">
        <v>-10709336834.02</v>
      </c>
      <c r="G234" s="21">
        <v>842019654.66999996</v>
      </c>
      <c r="H234" s="21">
        <v>215515091628.26001</v>
      </c>
      <c r="I234" s="21">
        <v>0</v>
      </c>
      <c r="J234" s="21">
        <v>0</v>
      </c>
      <c r="K234" s="21">
        <v>121766900</v>
      </c>
      <c r="L234" s="21">
        <v>8617913055.9699993</v>
      </c>
      <c r="M234" s="21">
        <v>100785932077.11</v>
      </c>
      <c r="N234" s="21">
        <v>43089811702.599998</v>
      </c>
      <c r="O234" s="21">
        <v>0</v>
      </c>
      <c r="P234" s="21">
        <v>12968185670.969999</v>
      </c>
      <c r="Q234" s="21">
        <v>82853218</v>
      </c>
      <c r="R234" s="71">
        <v>1945020282042.5</v>
      </c>
      <c r="S234" s="21">
        <v>0</v>
      </c>
      <c r="T234" s="21">
        <v>1945020282042.5</v>
      </c>
      <c r="U234" s="71">
        <v>9414827951279.5703</v>
      </c>
      <c r="V234" s="21">
        <v>4253896627435.3999</v>
      </c>
      <c r="W234" s="21">
        <v>1874037002637.04</v>
      </c>
      <c r="X234" s="21">
        <v>2717304355620.52</v>
      </c>
      <c r="Y234" s="21">
        <v>3536828815506.8999</v>
      </c>
      <c r="Z234" s="21">
        <v>374427903305.79999</v>
      </c>
      <c r="AA234" s="21">
        <v>506320116587</v>
      </c>
      <c r="AB234" s="21">
        <v>-3847986869813.0898</v>
      </c>
      <c r="AC234" s="71">
        <v>0</v>
      </c>
      <c r="AD234" s="21">
        <v>0</v>
      </c>
      <c r="AE234" s="71">
        <v>1292180351531.8999</v>
      </c>
      <c r="AF234" s="21">
        <v>3244663070</v>
      </c>
      <c r="AG234" s="21">
        <v>666113378647.31006</v>
      </c>
      <c r="AH234" s="21">
        <v>53714374420</v>
      </c>
      <c r="AI234" s="21">
        <v>616109626816.58997</v>
      </c>
      <c r="AJ234" s="21">
        <v>-47001691422</v>
      </c>
      <c r="AK234" s="70">
        <v>137294394437.42999</v>
      </c>
      <c r="AL234" s="71">
        <v>137294394437.42999</v>
      </c>
      <c r="AM234" s="21">
        <v>129827435</v>
      </c>
      <c r="AN234" s="21">
        <v>0</v>
      </c>
      <c r="AO234" s="21">
        <v>0</v>
      </c>
      <c r="AP234" s="21">
        <v>0</v>
      </c>
      <c r="AQ234" s="21">
        <v>11231370625.49</v>
      </c>
      <c r="AR234" s="21">
        <v>45911668748.190002</v>
      </c>
      <c r="AS234" s="21">
        <v>80021527628.75</v>
      </c>
      <c r="AT234" s="71">
        <v>0</v>
      </c>
      <c r="AU234" s="21">
        <v>0</v>
      </c>
      <c r="AV234" s="21">
        <v>0</v>
      </c>
      <c r="AW234" s="21">
        <v>0</v>
      </c>
      <c r="AX234" s="21">
        <v>0</v>
      </c>
      <c r="AY234" s="70">
        <v>13272338839432.801</v>
      </c>
      <c r="AZ234" s="71">
        <v>13272338839432.801</v>
      </c>
      <c r="BA234" s="21">
        <v>13272338839432.801</v>
      </c>
      <c r="BB234" s="21">
        <v>0</v>
      </c>
      <c r="BC234" s="21">
        <v>0</v>
      </c>
    </row>
    <row r="235" spans="1:55" x14ac:dyDescent="0.25">
      <c r="A235" s="65" t="s">
        <v>553</v>
      </c>
      <c r="B235" s="66" t="s">
        <v>554</v>
      </c>
      <c r="C235" s="70">
        <v>2018271778441.3</v>
      </c>
      <c r="D235" s="71">
        <v>183208160955.91</v>
      </c>
      <c r="E235" s="21">
        <v>133424606141.53999</v>
      </c>
      <c r="F235" s="21">
        <v>-8261810004.25</v>
      </c>
      <c r="G235" s="21">
        <v>20838099138.459999</v>
      </c>
      <c r="H235" s="21">
        <v>12721407400.16</v>
      </c>
      <c r="I235" s="21">
        <v>0</v>
      </c>
      <c r="J235" s="21">
        <v>0</v>
      </c>
      <c r="K235" s="21">
        <v>9490862446.75</v>
      </c>
      <c r="L235" s="21">
        <v>50690040.539999999</v>
      </c>
      <c r="M235" s="21">
        <v>5427251239.0600004</v>
      </c>
      <c r="N235" s="21">
        <v>5103068710</v>
      </c>
      <c r="O235" s="21">
        <v>0</v>
      </c>
      <c r="P235" s="21">
        <v>4277194443.6500001</v>
      </c>
      <c r="Q235" s="21">
        <v>136791400</v>
      </c>
      <c r="R235" s="71">
        <v>50928910051</v>
      </c>
      <c r="S235" s="21">
        <v>0</v>
      </c>
      <c r="T235" s="21">
        <v>50928910051</v>
      </c>
      <c r="U235" s="71">
        <v>1590096016112.1799</v>
      </c>
      <c r="V235" s="21">
        <v>100087886096</v>
      </c>
      <c r="W235" s="21">
        <v>385059229839.71002</v>
      </c>
      <c r="X235" s="21">
        <v>924628926515.98999</v>
      </c>
      <c r="Y235" s="21">
        <v>1680147675076.99</v>
      </c>
      <c r="Z235" s="21">
        <v>65538072016.75</v>
      </c>
      <c r="AA235" s="21">
        <v>10069718012</v>
      </c>
      <c r="AB235" s="21">
        <v>-1575435491445.26</v>
      </c>
      <c r="AC235" s="71">
        <v>0</v>
      </c>
      <c r="AD235" s="21">
        <v>0</v>
      </c>
      <c r="AE235" s="71">
        <v>194038691322.20999</v>
      </c>
      <c r="AF235" s="21">
        <v>1227831893</v>
      </c>
      <c r="AG235" s="21">
        <v>0</v>
      </c>
      <c r="AH235" s="21">
        <v>2996897268.4400001</v>
      </c>
      <c r="AI235" s="21">
        <v>192773459429.20999</v>
      </c>
      <c r="AJ235" s="21">
        <v>-2959497268.4400001</v>
      </c>
      <c r="AK235" s="70">
        <v>58854285011.910004</v>
      </c>
      <c r="AL235" s="71">
        <v>21354285011.91</v>
      </c>
      <c r="AM235" s="21">
        <v>161828065.99000001</v>
      </c>
      <c r="AN235" s="21">
        <v>0</v>
      </c>
      <c r="AO235" s="21">
        <v>0</v>
      </c>
      <c r="AP235" s="21">
        <v>0</v>
      </c>
      <c r="AQ235" s="21">
        <v>48018646.920000002</v>
      </c>
      <c r="AR235" s="21">
        <v>17156535941</v>
      </c>
      <c r="AS235" s="21">
        <v>3987902358</v>
      </c>
      <c r="AT235" s="71">
        <v>37500000000</v>
      </c>
      <c r="AU235" s="21">
        <v>0</v>
      </c>
      <c r="AV235" s="21">
        <v>0</v>
      </c>
      <c r="AW235" s="21">
        <v>37500000000</v>
      </c>
      <c r="AX235" s="21">
        <v>0</v>
      </c>
      <c r="AY235" s="70">
        <v>1959417493429.3101</v>
      </c>
      <c r="AZ235" s="71">
        <v>1959417493429.3101</v>
      </c>
      <c r="BA235" s="21">
        <v>1959417493429.3101</v>
      </c>
      <c r="BB235" s="21">
        <v>0</v>
      </c>
      <c r="BC235" s="21">
        <v>0</v>
      </c>
    </row>
    <row r="236" spans="1:55" x14ac:dyDescent="0.25">
      <c r="A236" s="65" t="s">
        <v>555</v>
      </c>
      <c r="B236" s="66" t="s">
        <v>556</v>
      </c>
      <c r="C236" s="70">
        <v>3124984407147.98</v>
      </c>
      <c r="D236" s="71">
        <v>187504126561.22998</v>
      </c>
      <c r="E236" s="21">
        <v>114324926074.17999</v>
      </c>
      <c r="F236" s="21">
        <v>-9743887564.6200008</v>
      </c>
      <c r="G236" s="21">
        <v>0</v>
      </c>
      <c r="H236" s="21">
        <v>51809642355.379997</v>
      </c>
      <c r="I236" s="21">
        <v>0</v>
      </c>
      <c r="J236" s="21">
        <v>0</v>
      </c>
      <c r="K236" s="21">
        <v>13772932046.52</v>
      </c>
      <c r="L236" s="21">
        <v>38730900</v>
      </c>
      <c r="M236" s="21">
        <v>5298759074</v>
      </c>
      <c r="N236" s="21">
        <v>6350770776.75</v>
      </c>
      <c r="O236" s="21">
        <v>0</v>
      </c>
      <c r="P236" s="21">
        <v>4690845499.0200005</v>
      </c>
      <c r="Q236" s="21">
        <v>961407400</v>
      </c>
      <c r="R236" s="71">
        <v>58436990243.970001</v>
      </c>
      <c r="S236" s="21">
        <v>0</v>
      </c>
      <c r="T236" s="21">
        <v>58436990243.970001</v>
      </c>
      <c r="U236" s="71">
        <v>2828249663747.4297</v>
      </c>
      <c r="V236" s="21">
        <v>305215832680.15002</v>
      </c>
      <c r="W236" s="21">
        <v>461944363863.40002</v>
      </c>
      <c r="X236" s="21">
        <v>1246361632954.3201</v>
      </c>
      <c r="Y236" s="21">
        <v>2834581981413.1201</v>
      </c>
      <c r="Z236" s="21">
        <v>43145776952.260002</v>
      </c>
      <c r="AA236" s="21">
        <v>38591715440.099998</v>
      </c>
      <c r="AB236" s="21">
        <v>-2101591639555.9199</v>
      </c>
      <c r="AC236" s="71">
        <v>0</v>
      </c>
      <c r="AD236" s="21">
        <v>0</v>
      </c>
      <c r="AE236" s="71">
        <v>50793626595.350006</v>
      </c>
      <c r="AF236" s="21">
        <v>0</v>
      </c>
      <c r="AG236" s="21">
        <v>0</v>
      </c>
      <c r="AH236" s="21">
        <v>30614521812</v>
      </c>
      <c r="AI236" s="21">
        <v>41377753905.349998</v>
      </c>
      <c r="AJ236" s="21">
        <v>-21198649122</v>
      </c>
      <c r="AK236" s="70">
        <v>23249389835.48</v>
      </c>
      <c r="AL236" s="71">
        <v>23249389835.48</v>
      </c>
      <c r="AM236" s="21">
        <v>34860542</v>
      </c>
      <c r="AN236" s="21">
        <v>0</v>
      </c>
      <c r="AO236" s="21">
        <v>0</v>
      </c>
      <c r="AP236" s="21">
        <v>0</v>
      </c>
      <c r="AQ236" s="21">
        <v>77449223.379999995</v>
      </c>
      <c r="AR236" s="21">
        <v>22162144841.099998</v>
      </c>
      <c r="AS236" s="21">
        <v>974935229</v>
      </c>
      <c r="AT236" s="71">
        <v>0</v>
      </c>
      <c r="AU236" s="21">
        <v>0</v>
      </c>
      <c r="AV236" s="21">
        <v>0</v>
      </c>
      <c r="AW236" s="21">
        <v>0</v>
      </c>
      <c r="AX236" s="21">
        <v>0</v>
      </c>
      <c r="AY236" s="70">
        <v>3101735017312.4502</v>
      </c>
      <c r="AZ236" s="71">
        <v>3101735017312.4502</v>
      </c>
      <c r="BA236" s="21">
        <v>3101735017312.4502</v>
      </c>
      <c r="BB236" s="21">
        <v>0</v>
      </c>
      <c r="BC236" s="21">
        <v>0</v>
      </c>
    </row>
    <row r="237" spans="1:55" x14ac:dyDescent="0.25">
      <c r="A237" s="65" t="s">
        <v>561</v>
      </c>
      <c r="B237" s="66" t="s">
        <v>562</v>
      </c>
      <c r="C237" s="70">
        <v>1468191994643.7205</v>
      </c>
      <c r="D237" s="71">
        <v>192450016401.98999</v>
      </c>
      <c r="E237" s="21">
        <v>123905794037.39</v>
      </c>
      <c r="F237" s="21">
        <v>-12709028849.700001</v>
      </c>
      <c r="G237" s="21">
        <v>0</v>
      </c>
      <c r="H237" s="21">
        <v>46470274945.839996</v>
      </c>
      <c r="I237" s="21">
        <v>0</v>
      </c>
      <c r="J237" s="21">
        <v>0</v>
      </c>
      <c r="K237" s="21">
        <v>21844855456.610001</v>
      </c>
      <c r="L237" s="21">
        <v>0</v>
      </c>
      <c r="M237" s="21">
        <v>4189912872</v>
      </c>
      <c r="N237" s="21">
        <v>1803704600</v>
      </c>
      <c r="O237" s="21">
        <v>0</v>
      </c>
      <c r="P237" s="21">
        <v>2054566624.24</v>
      </c>
      <c r="Q237" s="21">
        <v>4889936715.6099997</v>
      </c>
      <c r="R237" s="71">
        <v>31735000000</v>
      </c>
      <c r="S237" s="21">
        <v>0</v>
      </c>
      <c r="T237" s="21">
        <v>31735000000</v>
      </c>
      <c r="U237" s="71">
        <v>1216814484907.8003</v>
      </c>
      <c r="V237" s="21">
        <v>216999167018.82999</v>
      </c>
      <c r="W237" s="21">
        <v>363947334806.41998</v>
      </c>
      <c r="X237" s="21">
        <v>771105061950.83997</v>
      </c>
      <c r="Y237" s="21">
        <v>1169010677578.3601</v>
      </c>
      <c r="Z237" s="21">
        <v>60084199461.849998</v>
      </c>
      <c r="AA237" s="21">
        <v>157580767434.5</v>
      </c>
      <c r="AB237" s="21">
        <v>-1521912723343</v>
      </c>
      <c r="AC237" s="71">
        <v>0</v>
      </c>
      <c r="AD237" s="21">
        <v>0</v>
      </c>
      <c r="AE237" s="71">
        <v>27192493333.93</v>
      </c>
      <c r="AF237" s="21">
        <v>0</v>
      </c>
      <c r="AG237" s="21">
        <v>3011397555</v>
      </c>
      <c r="AH237" s="21">
        <v>3712162745</v>
      </c>
      <c r="AI237" s="21">
        <v>23320937264.970001</v>
      </c>
      <c r="AJ237" s="21">
        <v>-2852004231.04</v>
      </c>
      <c r="AK237" s="70">
        <v>4198984836.3000002</v>
      </c>
      <c r="AL237" s="71">
        <v>4198984836.3000002</v>
      </c>
      <c r="AM237" s="21">
        <v>7781041</v>
      </c>
      <c r="AN237" s="21">
        <v>0</v>
      </c>
      <c r="AO237" s="21">
        <v>0</v>
      </c>
      <c r="AP237" s="21">
        <v>0</v>
      </c>
      <c r="AQ237" s="21">
        <v>287943305.30000001</v>
      </c>
      <c r="AR237" s="21">
        <v>1245477437</v>
      </c>
      <c r="AS237" s="21">
        <v>2657783053</v>
      </c>
      <c r="AT237" s="71">
        <v>0</v>
      </c>
      <c r="AU237" s="21">
        <v>0</v>
      </c>
      <c r="AV237" s="21">
        <v>0</v>
      </c>
      <c r="AW237" s="21">
        <v>0</v>
      </c>
      <c r="AX237" s="21">
        <v>0</v>
      </c>
      <c r="AY237" s="70">
        <v>1463993009807.4199</v>
      </c>
      <c r="AZ237" s="71">
        <v>1463993009807.4199</v>
      </c>
      <c r="BA237" s="21">
        <v>1463993009807.4199</v>
      </c>
      <c r="BB237" s="21">
        <v>0</v>
      </c>
      <c r="BC237" s="21">
        <v>0</v>
      </c>
    </row>
    <row r="238" spans="1:55" x14ac:dyDescent="0.25">
      <c r="A238" s="65" t="s">
        <v>563</v>
      </c>
      <c r="B238" s="66" t="s">
        <v>564</v>
      </c>
      <c r="C238" s="70">
        <v>2967001349964.3901</v>
      </c>
      <c r="D238" s="71">
        <v>151754762549.01999</v>
      </c>
      <c r="E238" s="21">
        <v>71583254338.610001</v>
      </c>
      <c r="F238" s="21">
        <v>-17844183939.380001</v>
      </c>
      <c r="G238" s="21">
        <v>197922829.34</v>
      </c>
      <c r="H238" s="21">
        <v>37474417810.809998</v>
      </c>
      <c r="I238" s="21">
        <v>0</v>
      </c>
      <c r="J238" s="21">
        <v>0</v>
      </c>
      <c r="K238" s="21">
        <v>18153678851</v>
      </c>
      <c r="L238" s="21">
        <v>2759261665</v>
      </c>
      <c r="M238" s="21">
        <v>3205697444.0999999</v>
      </c>
      <c r="N238" s="21">
        <v>30847807122.299999</v>
      </c>
      <c r="O238" s="21">
        <v>0</v>
      </c>
      <c r="P238" s="21">
        <v>5357906427.2399998</v>
      </c>
      <c r="Q238" s="21">
        <v>19000000</v>
      </c>
      <c r="R238" s="71">
        <v>46942505256.540001</v>
      </c>
      <c r="S238" s="21">
        <v>60837381.509999998</v>
      </c>
      <c r="T238" s="21">
        <v>46881667875.029999</v>
      </c>
      <c r="U238" s="71">
        <v>2512961805539.1807</v>
      </c>
      <c r="V238" s="21">
        <v>384104672876.71997</v>
      </c>
      <c r="W238" s="21">
        <v>596069502596.54004</v>
      </c>
      <c r="X238" s="21">
        <v>1229408510944.1101</v>
      </c>
      <c r="Y238" s="21">
        <v>1847029310351.0801</v>
      </c>
      <c r="Z238" s="21">
        <v>105379521421.45</v>
      </c>
      <c r="AA238" s="21">
        <v>19940384544.830002</v>
      </c>
      <c r="AB238" s="21">
        <v>-1668970097195.55</v>
      </c>
      <c r="AC238" s="71">
        <v>0</v>
      </c>
      <c r="AD238" s="21">
        <v>0</v>
      </c>
      <c r="AE238" s="71">
        <v>255342276619.65002</v>
      </c>
      <c r="AF238" s="21">
        <v>7787540</v>
      </c>
      <c r="AG238" s="21">
        <v>0</v>
      </c>
      <c r="AH238" s="21">
        <v>3832202889.0300002</v>
      </c>
      <c r="AI238" s="21">
        <v>254522169166.92001</v>
      </c>
      <c r="AJ238" s="21">
        <v>-3019882976.3000002</v>
      </c>
      <c r="AK238" s="70">
        <v>196618593144.05002</v>
      </c>
      <c r="AL238" s="71">
        <v>196618593144.05002</v>
      </c>
      <c r="AM238" s="21">
        <v>4552720</v>
      </c>
      <c r="AN238" s="21">
        <v>156193596</v>
      </c>
      <c r="AO238" s="21">
        <v>153000000000</v>
      </c>
      <c r="AP238" s="21">
        <v>0</v>
      </c>
      <c r="AQ238" s="21">
        <v>107793215.39</v>
      </c>
      <c r="AR238" s="21">
        <v>43350053612.660004</v>
      </c>
      <c r="AS238" s="21">
        <v>0</v>
      </c>
      <c r="AT238" s="71">
        <v>0</v>
      </c>
      <c r="AU238" s="21">
        <v>0</v>
      </c>
      <c r="AV238" s="21">
        <v>0</v>
      </c>
      <c r="AW238" s="21">
        <v>0</v>
      </c>
      <c r="AX238" s="21">
        <v>0</v>
      </c>
      <c r="AY238" s="70">
        <v>2770382756820.3398</v>
      </c>
      <c r="AZ238" s="71">
        <v>2770382756820.3398</v>
      </c>
      <c r="BA238" s="21">
        <v>2770382756820.3398</v>
      </c>
      <c r="BB238" s="21">
        <v>0</v>
      </c>
      <c r="BC238" s="21">
        <v>0</v>
      </c>
    </row>
    <row r="239" spans="1:55" x14ac:dyDescent="0.25">
      <c r="A239" s="65" t="s">
        <v>571</v>
      </c>
      <c r="B239" s="66" t="s">
        <v>572</v>
      </c>
      <c r="C239" s="70">
        <v>2393349278069</v>
      </c>
      <c r="D239" s="71">
        <v>161354778087</v>
      </c>
      <c r="E239" s="21">
        <v>76881004544</v>
      </c>
      <c r="F239" s="21">
        <v>-19171991330</v>
      </c>
      <c r="G239" s="21">
        <v>58666666</v>
      </c>
      <c r="H239" s="21">
        <v>36127576486</v>
      </c>
      <c r="I239" s="21">
        <v>0</v>
      </c>
      <c r="J239" s="21">
        <v>0</v>
      </c>
      <c r="K239" s="21">
        <v>31929388916</v>
      </c>
      <c r="L239" s="21">
        <v>308554589</v>
      </c>
      <c r="M239" s="21">
        <v>7850510913</v>
      </c>
      <c r="N239" s="21">
        <v>22639528423</v>
      </c>
      <c r="O239" s="21">
        <v>4731538880</v>
      </c>
      <c r="P239" s="21">
        <v>0</v>
      </c>
      <c r="Q239" s="21">
        <v>0</v>
      </c>
      <c r="R239" s="71">
        <v>115595242417</v>
      </c>
      <c r="S239" s="21">
        <v>0</v>
      </c>
      <c r="T239" s="21">
        <v>115595242417</v>
      </c>
      <c r="U239" s="71">
        <v>2019056562903</v>
      </c>
      <c r="V239" s="21">
        <v>544750013847</v>
      </c>
      <c r="W239" s="21">
        <v>587651353079</v>
      </c>
      <c r="X239" s="21">
        <v>725571486371</v>
      </c>
      <c r="Y239" s="21">
        <v>1690222287052</v>
      </c>
      <c r="Z239" s="21">
        <v>58572782571</v>
      </c>
      <c r="AA239" s="21">
        <v>60954046541</v>
      </c>
      <c r="AB239" s="21">
        <v>-1648665406558</v>
      </c>
      <c r="AC239" s="71">
        <v>0</v>
      </c>
      <c r="AD239" s="21">
        <v>0</v>
      </c>
      <c r="AE239" s="71">
        <v>97342694662</v>
      </c>
      <c r="AF239" s="21">
        <v>0</v>
      </c>
      <c r="AG239" s="21">
        <v>0</v>
      </c>
      <c r="AH239" s="21">
        <v>12058666266</v>
      </c>
      <c r="AI239" s="21">
        <v>92238578401</v>
      </c>
      <c r="AJ239" s="21">
        <v>-6954550005</v>
      </c>
      <c r="AK239" s="70">
        <v>240619446010</v>
      </c>
      <c r="AL239" s="71">
        <v>28202375691</v>
      </c>
      <c r="AM239" s="21">
        <v>0</v>
      </c>
      <c r="AN239" s="21">
        <v>0</v>
      </c>
      <c r="AO239" s="21">
        <v>0</v>
      </c>
      <c r="AP239" s="21">
        <v>0</v>
      </c>
      <c r="AQ239" s="21">
        <v>271079741</v>
      </c>
      <c r="AR239" s="21">
        <v>27931295950</v>
      </c>
      <c r="AS239" s="21">
        <v>0</v>
      </c>
      <c r="AT239" s="71">
        <v>212417070319</v>
      </c>
      <c r="AU239" s="21">
        <v>194750715949</v>
      </c>
      <c r="AV239" s="21">
        <v>0</v>
      </c>
      <c r="AW239" s="21">
        <v>17666354370</v>
      </c>
      <c r="AX239" s="21">
        <v>0</v>
      </c>
      <c r="AY239" s="70">
        <v>2152729832059</v>
      </c>
      <c r="AZ239" s="71">
        <v>2152729832059</v>
      </c>
      <c r="BA239" s="21">
        <v>2152729832059</v>
      </c>
      <c r="BB239" s="21">
        <v>0</v>
      </c>
      <c r="BC239" s="21">
        <v>0</v>
      </c>
    </row>
    <row r="240" spans="1:55" x14ac:dyDescent="0.25">
      <c r="A240" s="65" t="s">
        <v>573</v>
      </c>
      <c r="B240" s="66" t="s">
        <v>574</v>
      </c>
      <c r="C240" s="70">
        <v>2133785846273.8401</v>
      </c>
      <c r="D240" s="71">
        <v>148670843129.72</v>
      </c>
      <c r="E240" s="21">
        <v>58834414024.459999</v>
      </c>
      <c r="F240" s="21">
        <v>-14424367245.18</v>
      </c>
      <c r="G240" s="21">
        <v>127353652.08</v>
      </c>
      <c r="H240" s="21">
        <v>65336887414.279999</v>
      </c>
      <c r="I240" s="21">
        <v>0</v>
      </c>
      <c r="J240" s="21">
        <v>0</v>
      </c>
      <c r="K240" s="21">
        <v>10205677426</v>
      </c>
      <c r="L240" s="21">
        <v>1077705400</v>
      </c>
      <c r="M240" s="21">
        <v>7172956560</v>
      </c>
      <c r="N240" s="21">
        <v>17905785147.639999</v>
      </c>
      <c r="O240" s="21">
        <v>0</v>
      </c>
      <c r="P240" s="21">
        <v>0</v>
      </c>
      <c r="Q240" s="21">
        <v>2434430750.4400001</v>
      </c>
      <c r="R240" s="71">
        <v>176998947158</v>
      </c>
      <c r="S240" s="21">
        <v>0</v>
      </c>
      <c r="T240" s="21">
        <v>176998947158</v>
      </c>
      <c r="U240" s="71">
        <v>1769354630513.4294</v>
      </c>
      <c r="V240" s="21">
        <v>222611476076.91</v>
      </c>
      <c r="W240" s="21">
        <v>368631581952.33002</v>
      </c>
      <c r="X240" s="21">
        <v>901046913412.82996</v>
      </c>
      <c r="Y240" s="21">
        <v>1449264189301.45</v>
      </c>
      <c r="Z240" s="21">
        <v>41743515602.150002</v>
      </c>
      <c r="AA240" s="21">
        <v>8497764680</v>
      </c>
      <c r="AB240" s="21">
        <v>-1222440810512.24</v>
      </c>
      <c r="AC240" s="71">
        <v>0</v>
      </c>
      <c r="AD240" s="21">
        <v>0</v>
      </c>
      <c r="AE240" s="71">
        <v>38761425472.690002</v>
      </c>
      <c r="AF240" s="21">
        <v>633013199</v>
      </c>
      <c r="AG240" s="21">
        <v>0</v>
      </c>
      <c r="AH240" s="21">
        <v>1491593500</v>
      </c>
      <c r="AI240" s="21">
        <v>36636818773.690002</v>
      </c>
      <c r="AJ240" s="21">
        <v>0</v>
      </c>
      <c r="AK240" s="70">
        <v>4705981452.3400002</v>
      </c>
      <c r="AL240" s="71">
        <v>4705981452.3400002</v>
      </c>
      <c r="AM240" s="21">
        <v>55361907</v>
      </c>
      <c r="AN240" s="21">
        <v>0</v>
      </c>
      <c r="AO240" s="21">
        <v>0</v>
      </c>
      <c r="AP240" s="21">
        <v>0</v>
      </c>
      <c r="AQ240" s="21">
        <v>281165562.33999997</v>
      </c>
      <c r="AR240" s="21">
        <v>4365321483</v>
      </c>
      <c r="AS240" s="21">
        <v>4132500</v>
      </c>
      <c r="AT240" s="71">
        <v>0</v>
      </c>
      <c r="AU240" s="21">
        <v>0</v>
      </c>
      <c r="AV240" s="21">
        <v>0</v>
      </c>
      <c r="AW240" s="21">
        <v>0</v>
      </c>
      <c r="AX240" s="21">
        <v>0</v>
      </c>
      <c r="AY240" s="70">
        <v>2129079864821.5701</v>
      </c>
      <c r="AZ240" s="71">
        <v>2129079864821.5701</v>
      </c>
      <c r="BA240" s="21">
        <v>2129079864821.5701</v>
      </c>
      <c r="BB240" s="21">
        <v>0</v>
      </c>
      <c r="BC240" s="21">
        <v>0</v>
      </c>
    </row>
    <row r="241" spans="1:55" x14ac:dyDescent="0.25">
      <c r="A241" s="65" t="s">
        <v>575</v>
      </c>
      <c r="B241" s="66" t="s">
        <v>576</v>
      </c>
      <c r="C241" s="70">
        <v>2445776271917.1797</v>
      </c>
      <c r="D241" s="71">
        <v>83984286955.350006</v>
      </c>
      <c r="E241" s="21">
        <v>29867680513.240002</v>
      </c>
      <c r="F241" s="21">
        <v>-2223353473.4200001</v>
      </c>
      <c r="G241" s="21">
        <v>637660028</v>
      </c>
      <c r="H241" s="21">
        <v>24280464352.040001</v>
      </c>
      <c r="I241" s="21">
        <v>0</v>
      </c>
      <c r="J241" s="21">
        <v>0</v>
      </c>
      <c r="K241" s="21">
        <v>13852439343.700001</v>
      </c>
      <c r="L241" s="21">
        <v>0</v>
      </c>
      <c r="M241" s="21">
        <v>0</v>
      </c>
      <c r="N241" s="21">
        <v>0</v>
      </c>
      <c r="O241" s="21">
        <v>0</v>
      </c>
      <c r="P241" s="21">
        <v>2117776870.79</v>
      </c>
      <c r="Q241" s="21">
        <v>15451619321</v>
      </c>
      <c r="R241" s="71">
        <v>29854401436.939999</v>
      </c>
      <c r="S241" s="21">
        <v>0</v>
      </c>
      <c r="T241" s="21">
        <v>29854401436.939999</v>
      </c>
      <c r="U241" s="71">
        <v>1924961579260.4695</v>
      </c>
      <c r="V241" s="21">
        <v>296759984758</v>
      </c>
      <c r="W241" s="21">
        <v>456938118588.03003</v>
      </c>
      <c r="X241" s="21">
        <v>887941685460.41003</v>
      </c>
      <c r="Y241" s="21">
        <v>1541972377252.1599</v>
      </c>
      <c r="Z241" s="21">
        <v>58427317160.190002</v>
      </c>
      <c r="AA241" s="21">
        <v>109055555521</v>
      </c>
      <c r="AB241" s="21">
        <v>-1426133459479.3201</v>
      </c>
      <c r="AC241" s="71">
        <v>0</v>
      </c>
      <c r="AD241" s="21">
        <v>0</v>
      </c>
      <c r="AE241" s="71">
        <v>406976004264.41998</v>
      </c>
      <c r="AF241" s="21">
        <v>0</v>
      </c>
      <c r="AG241" s="21">
        <v>0</v>
      </c>
      <c r="AH241" s="21">
        <v>11402556609</v>
      </c>
      <c r="AI241" s="21">
        <v>402377449674.46997</v>
      </c>
      <c r="AJ241" s="21">
        <v>-6804002019.0500002</v>
      </c>
      <c r="AK241" s="70">
        <v>12755563359.66</v>
      </c>
      <c r="AL241" s="71">
        <v>12755563359.66</v>
      </c>
      <c r="AM241" s="21">
        <v>436973379</v>
      </c>
      <c r="AN241" s="21">
        <v>0</v>
      </c>
      <c r="AO241" s="21">
        <v>0</v>
      </c>
      <c r="AP241" s="21">
        <v>0</v>
      </c>
      <c r="AQ241" s="21">
        <v>168881140.24000001</v>
      </c>
      <c r="AR241" s="21">
        <v>11667499147.469999</v>
      </c>
      <c r="AS241" s="21">
        <v>482209692.94999999</v>
      </c>
      <c r="AT241" s="71">
        <v>0</v>
      </c>
      <c r="AU241" s="21">
        <v>0</v>
      </c>
      <c r="AV241" s="21">
        <v>0</v>
      </c>
      <c r="AW241" s="21">
        <v>0</v>
      </c>
      <c r="AX241" s="21">
        <v>0</v>
      </c>
      <c r="AY241" s="70">
        <v>2433020708557.6401</v>
      </c>
      <c r="AZ241" s="71">
        <v>2433020708557.6401</v>
      </c>
      <c r="BA241" s="21">
        <v>2433020708557.6401</v>
      </c>
      <c r="BB241" s="21">
        <v>0</v>
      </c>
      <c r="BC241" s="21">
        <v>0</v>
      </c>
    </row>
    <row r="242" spans="1:55" x14ac:dyDescent="0.25">
      <c r="A242" s="65" t="s">
        <v>577</v>
      </c>
      <c r="B242" s="66" t="s">
        <v>578</v>
      </c>
      <c r="C242" s="70">
        <v>1727348740181.9495</v>
      </c>
      <c r="D242" s="71">
        <v>102955033425.81999</v>
      </c>
      <c r="E242" s="21">
        <v>77150893300.039993</v>
      </c>
      <c r="F242" s="21">
        <v>-1985858940.4400001</v>
      </c>
      <c r="G242" s="21">
        <v>0</v>
      </c>
      <c r="H242" s="21">
        <v>15624339861.58</v>
      </c>
      <c r="I242" s="21">
        <v>0</v>
      </c>
      <c r="J242" s="21">
        <v>0</v>
      </c>
      <c r="K242" s="21">
        <v>3024317576.1599998</v>
      </c>
      <c r="L242" s="21">
        <v>2070292457</v>
      </c>
      <c r="M242" s="21">
        <v>2593662750</v>
      </c>
      <c r="N242" s="21">
        <v>1509792608</v>
      </c>
      <c r="O242" s="21">
        <v>0</v>
      </c>
      <c r="P242" s="21">
        <v>2946307822.48</v>
      </c>
      <c r="Q242" s="21">
        <v>21285991</v>
      </c>
      <c r="R242" s="71">
        <v>20000000000</v>
      </c>
      <c r="S242" s="21">
        <v>20000000000</v>
      </c>
      <c r="T242" s="21">
        <v>0</v>
      </c>
      <c r="U242" s="71">
        <v>1455777862749.7598</v>
      </c>
      <c r="V242" s="21">
        <v>100355079830.8</v>
      </c>
      <c r="W242" s="21">
        <v>293849095211.20001</v>
      </c>
      <c r="X242" s="21">
        <v>661053406606.72998</v>
      </c>
      <c r="Y242" s="21">
        <v>1114119616946.46</v>
      </c>
      <c r="Z242" s="21">
        <v>41719567520.779999</v>
      </c>
      <c r="AA242" s="21">
        <v>11884679091.73</v>
      </c>
      <c r="AB242" s="21">
        <v>-767203582457.93994</v>
      </c>
      <c r="AC242" s="71">
        <v>0</v>
      </c>
      <c r="AD242" s="21">
        <v>0</v>
      </c>
      <c r="AE242" s="71">
        <v>148615844006.37</v>
      </c>
      <c r="AF242" s="21">
        <v>0</v>
      </c>
      <c r="AG242" s="21">
        <v>61569152455.400002</v>
      </c>
      <c r="AH242" s="21">
        <v>3210624559.4699998</v>
      </c>
      <c r="AI242" s="21">
        <v>85950723450.970001</v>
      </c>
      <c r="AJ242" s="21">
        <v>-2114656459.47</v>
      </c>
      <c r="AK242" s="70">
        <v>555908900.79999995</v>
      </c>
      <c r="AL242" s="71">
        <v>555908900.79999995</v>
      </c>
      <c r="AM242" s="21">
        <v>85586254</v>
      </c>
      <c r="AN242" s="21">
        <v>0</v>
      </c>
      <c r="AO242" s="21">
        <v>0</v>
      </c>
      <c r="AP242" s="21">
        <v>0</v>
      </c>
      <c r="AQ242" s="21">
        <v>82643454.049999997</v>
      </c>
      <c r="AR242" s="21">
        <v>359517676</v>
      </c>
      <c r="AS242" s="21">
        <v>28161516.75</v>
      </c>
      <c r="AT242" s="71">
        <v>0</v>
      </c>
      <c r="AU242" s="21">
        <v>0</v>
      </c>
      <c r="AV242" s="21">
        <v>0</v>
      </c>
      <c r="AW242" s="21">
        <v>0</v>
      </c>
      <c r="AX242" s="21">
        <v>0</v>
      </c>
      <c r="AY242" s="70">
        <v>1726792831281.1599</v>
      </c>
      <c r="AZ242" s="71">
        <v>1726792831281.1599</v>
      </c>
      <c r="BA242" s="21">
        <v>1726792831281.1599</v>
      </c>
      <c r="BB242" s="21">
        <v>0</v>
      </c>
      <c r="BC242" s="21">
        <v>0</v>
      </c>
    </row>
    <row r="243" spans="1:55" x14ac:dyDescent="0.25">
      <c r="A243" s="65" t="s">
        <v>579</v>
      </c>
      <c r="B243" s="66" t="s">
        <v>580</v>
      </c>
      <c r="C243" s="70">
        <v>2280319643996.9297</v>
      </c>
      <c r="D243" s="71">
        <v>102191012090.48001</v>
      </c>
      <c r="E243" s="21">
        <v>30922223153.41</v>
      </c>
      <c r="F243" s="21">
        <v>-28520470626.34</v>
      </c>
      <c r="G243" s="21">
        <v>2123631954.8499999</v>
      </c>
      <c r="H243" s="21">
        <v>10864362773.9</v>
      </c>
      <c r="I243" s="21">
        <v>0</v>
      </c>
      <c r="J243" s="21">
        <v>0</v>
      </c>
      <c r="K243" s="21">
        <v>72852134630.779999</v>
      </c>
      <c r="L243" s="21">
        <v>1942088232</v>
      </c>
      <c r="M243" s="21">
        <v>3828815922</v>
      </c>
      <c r="N243" s="21">
        <v>100720448</v>
      </c>
      <c r="O243" s="21">
        <v>0</v>
      </c>
      <c r="P243" s="21">
        <v>8029766401.8800001</v>
      </c>
      <c r="Q243" s="21">
        <v>47739200</v>
      </c>
      <c r="R243" s="71">
        <v>58123078630</v>
      </c>
      <c r="S243" s="21">
        <v>0</v>
      </c>
      <c r="T243" s="21">
        <v>58123078630</v>
      </c>
      <c r="U243" s="71">
        <v>2015382383841.9604</v>
      </c>
      <c r="V243" s="21">
        <v>116969432591.60001</v>
      </c>
      <c r="W243" s="21">
        <v>375905402028.58002</v>
      </c>
      <c r="X243" s="21">
        <v>941930851618.29004</v>
      </c>
      <c r="Y243" s="21">
        <v>1311831405864.0901</v>
      </c>
      <c r="Z243" s="21">
        <v>89474987634.610001</v>
      </c>
      <c r="AA243" s="21">
        <v>6463138950</v>
      </c>
      <c r="AB243" s="21">
        <v>-827192834845.20996</v>
      </c>
      <c r="AC243" s="71">
        <v>0</v>
      </c>
      <c r="AD243" s="21">
        <v>0</v>
      </c>
      <c r="AE243" s="71">
        <v>104623169434.48999</v>
      </c>
      <c r="AF243" s="21">
        <v>20761680</v>
      </c>
      <c r="AG243" s="21">
        <v>0</v>
      </c>
      <c r="AH243" s="21">
        <v>3936729280.0100002</v>
      </c>
      <c r="AI243" s="21">
        <v>103343582563.31</v>
      </c>
      <c r="AJ243" s="21">
        <v>-2677904088.8299999</v>
      </c>
      <c r="AK243" s="70">
        <v>86813018146.669998</v>
      </c>
      <c r="AL243" s="71">
        <v>86813018146.669998</v>
      </c>
      <c r="AM243" s="21">
        <v>654546</v>
      </c>
      <c r="AN243" s="21">
        <v>87035107.840000004</v>
      </c>
      <c r="AO243" s="21">
        <v>83787417971.839996</v>
      </c>
      <c r="AP243" s="21">
        <v>0</v>
      </c>
      <c r="AQ243" s="21">
        <v>708847016.99000001</v>
      </c>
      <c r="AR243" s="21">
        <v>2229063504</v>
      </c>
      <c r="AS243" s="21">
        <v>0</v>
      </c>
      <c r="AT243" s="71">
        <v>0</v>
      </c>
      <c r="AU243" s="21">
        <v>0</v>
      </c>
      <c r="AV243" s="21">
        <v>0</v>
      </c>
      <c r="AW243" s="21">
        <v>0</v>
      </c>
      <c r="AX243" s="21">
        <v>0</v>
      </c>
      <c r="AY243" s="70">
        <v>2193506625850.26</v>
      </c>
      <c r="AZ243" s="71">
        <v>2193506625850.26</v>
      </c>
      <c r="BA243" s="21">
        <v>2193506625850.26</v>
      </c>
      <c r="BB243" s="21">
        <v>0</v>
      </c>
      <c r="BC243" s="21">
        <v>0</v>
      </c>
    </row>
    <row r="244" spans="1:55" x14ac:dyDescent="0.25">
      <c r="A244" s="65" t="s">
        <v>581</v>
      </c>
      <c r="B244" s="66" t="s">
        <v>1167</v>
      </c>
      <c r="C244" s="70">
        <v>12813587320314.941</v>
      </c>
      <c r="D244" s="71">
        <v>1540539852140.4001</v>
      </c>
      <c r="E244" s="21">
        <v>831236356092.67004</v>
      </c>
      <c r="F244" s="21">
        <v>-31067988090.189999</v>
      </c>
      <c r="G244" s="21">
        <v>454825849.63</v>
      </c>
      <c r="H244" s="21">
        <v>617268392515.29004</v>
      </c>
      <c r="I244" s="21">
        <v>0</v>
      </c>
      <c r="J244" s="21">
        <v>0</v>
      </c>
      <c r="K244" s="21">
        <v>61213546552</v>
      </c>
      <c r="L244" s="21">
        <v>606782399</v>
      </c>
      <c r="M244" s="21">
        <v>10666</v>
      </c>
      <c r="N244" s="21">
        <v>60020038578</v>
      </c>
      <c r="O244" s="21">
        <v>0</v>
      </c>
      <c r="P244" s="21">
        <v>490000000</v>
      </c>
      <c r="Q244" s="21">
        <v>317887578</v>
      </c>
      <c r="R244" s="71">
        <v>874042280673.59998</v>
      </c>
      <c r="S244" s="21">
        <v>0</v>
      </c>
      <c r="T244" s="21">
        <v>874042280673.59998</v>
      </c>
      <c r="U244" s="71">
        <v>9815782555421.5313</v>
      </c>
      <c r="V244" s="21">
        <v>1973093479640.03</v>
      </c>
      <c r="W244" s="21">
        <v>1561423069103.1001</v>
      </c>
      <c r="X244" s="21">
        <v>2483591874643.5298</v>
      </c>
      <c r="Y244" s="21">
        <v>7978360668105.5498</v>
      </c>
      <c r="Z244" s="21">
        <v>181119003316.47</v>
      </c>
      <c r="AA244" s="21">
        <v>259333640176.16</v>
      </c>
      <c r="AB244" s="21">
        <v>-4621139179563.3096</v>
      </c>
      <c r="AC244" s="71">
        <v>0</v>
      </c>
      <c r="AD244" s="21">
        <v>0</v>
      </c>
      <c r="AE244" s="71">
        <v>583222632079.40991</v>
      </c>
      <c r="AF244" s="21">
        <v>548447153</v>
      </c>
      <c r="AG244" s="21">
        <v>0</v>
      </c>
      <c r="AH244" s="21">
        <v>118484839311.99001</v>
      </c>
      <c r="AI244" s="21">
        <v>564597091119.83997</v>
      </c>
      <c r="AJ244" s="21">
        <v>-100407745505.42</v>
      </c>
      <c r="AK244" s="70">
        <v>418775248551.96002</v>
      </c>
      <c r="AL244" s="71">
        <v>418775248551.96002</v>
      </c>
      <c r="AM244" s="21">
        <v>0</v>
      </c>
      <c r="AN244" s="21">
        <v>0</v>
      </c>
      <c r="AO244" s="21">
        <v>0</v>
      </c>
      <c r="AP244" s="21">
        <v>0</v>
      </c>
      <c r="AQ244" s="21">
        <v>12500000</v>
      </c>
      <c r="AR244" s="21">
        <v>97248360799</v>
      </c>
      <c r="AS244" s="21">
        <v>321514387752.96002</v>
      </c>
      <c r="AT244" s="71">
        <v>0</v>
      </c>
      <c r="AU244" s="21">
        <v>0</v>
      </c>
      <c r="AV244" s="21">
        <v>0</v>
      </c>
      <c r="AW244" s="21">
        <v>0</v>
      </c>
      <c r="AX244" s="21">
        <v>0</v>
      </c>
      <c r="AY244" s="70">
        <v>12394812071763</v>
      </c>
      <c r="AZ244" s="71">
        <v>12394812071763</v>
      </c>
      <c r="BA244" s="21">
        <v>12394812071763</v>
      </c>
      <c r="BB244" s="21"/>
      <c r="BC244" s="21"/>
    </row>
    <row r="245" spans="1:55" x14ac:dyDescent="0.25">
      <c r="A245" s="65" t="s">
        <v>582</v>
      </c>
      <c r="B245" s="66" t="s">
        <v>583</v>
      </c>
      <c r="C245" s="70">
        <v>2051969920750.8506</v>
      </c>
      <c r="D245" s="71">
        <v>114190039812.26999</v>
      </c>
      <c r="E245" s="21">
        <v>71549538898.869995</v>
      </c>
      <c r="F245" s="21">
        <v>-8999469063.1499996</v>
      </c>
      <c r="G245" s="21">
        <v>0</v>
      </c>
      <c r="H245" s="21">
        <v>9616073952.9599991</v>
      </c>
      <c r="I245" s="21">
        <v>0</v>
      </c>
      <c r="J245" s="21">
        <v>0</v>
      </c>
      <c r="K245" s="21">
        <v>11875241091</v>
      </c>
      <c r="L245" s="21">
        <v>399891340</v>
      </c>
      <c r="M245" s="21">
        <v>4575000</v>
      </c>
      <c r="N245" s="21">
        <v>11637135613</v>
      </c>
      <c r="O245" s="21">
        <v>4215070455</v>
      </c>
      <c r="P245" s="21">
        <v>13865495573.59</v>
      </c>
      <c r="Q245" s="21">
        <v>26486951</v>
      </c>
      <c r="R245" s="71">
        <v>116484701829</v>
      </c>
      <c r="S245" s="21">
        <v>39275750</v>
      </c>
      <c r="T245" s="21">
        <v>116445426079</v>
      </c>
      <c r="U245" s="71">
        <v>1759777200284.7998</v>
      </c>
      <c r="V245" s="21">
        <v>263756712542.48999</v>
      </c>
      <c r="W245" s="21">
        <v>263519691840.85999</v>
      </c>
      <c r="X245" s="21">
        <v>689048451314.09998</v>
      </c>
      <c r="Y245" s="21">
        <v>1367879725881.3999</v>
      </c>
      <c r="Z245" s="21">
        <v>15925832162.35</v>
      </c>
      <c r="AA245" s="21">
        <v>32807167876</v>
      </c>
      <c r="AB245" s="21">
        <v>-873160381332.40002</v>
      </c>
      <c r="AC245" s="71">
        <v>0</v>
      </c>
      <c r="AD245" s="21">
        <v>0</v>
      </c>
      <c r="AE245" s="71">
        <v>61517978824.779999</v>
      </c>
      <c r="AF245" s="21">
        <v>332959056.36000001</v>
      </c>
      <c r="AG245" s="21">
        <v>0</v>
      </c>
      <c r="AH245" s="21">
        <v>8436316190</v>
      </c>
      <c r="AI245" s="21">
        <v>58828423449.580002</v>
      </c>
      <c r="AJ245" s="21">
        <v>-6079719871.1599998</v>
      </c>
      <c r="AK245" s="70">
        <v>61573985705</v>
      </c>
      <c r="AL245" s="71">
        <v>61573985705</v>
      </c>
      <c r="AM245" s="21">
        <v>0</v>
      </c>
      <c r="AN245" s="21">
        <v>0</v>
      </c>
      <c r="AO245" s="21">
        <v>50000000000</v>
      </c>
      <c r="AP245" s="21">
        <v>0</v>
      </c>
      <c r="AQ245" s="21">
        <v>101983892</v>
      </c>
      <c r="AR245" s="21">
        <v>161509350</v>
      </c>
      <c r="AS245" s="21">
        <v>11310492463</v>
      </c>
      <c r="AT245" s="71">
        <v>0</v>
      </c>
      <c r="AU245" s="21">
        <v>0</v>
      </c>
      <c r="AV245" s="21">
        <v>0</v>
      </c>
      <c r="AW245" s="21">
        <v>0</v>
      </c>
      <c r="AX245" s="21">
        <v>0</v>
      </c>
      <c r="AY245" s="70">
        <v>1990395935045.8501</v>
      </c>
      <c r="AZ245" s="71">
        <v>1990395935045.8501</v>
      </c>
      <c r="BA245" s="21">
        <v>1990395935045.8501</v>
      </c>
      <c r="BB245" s="21">
        <v>0</v>
      </c>
      <c r="BC245" s="21">
        <v>0</v>
      </c>
    </row>
    <row r="246" spans="1:55" x14ac:dyDescent="0.25">
      <c r="A246" s="65" t="s">
        <v>584</v>
      </c>
      <c r="B246" s="66" t="s">
        <v>585</v>
      </c>
      <c r="C246" s="70">
        <v>3342630455737.5</v>
      </c>
      <c r="D246" s="71">
        <v>463896342183.28003</v>
      </c>
      <c r="E246" s="21">
        <v>385003250316.03003</v>
      </c>
      <c r="F246" s="21">
        <v>-4936385601</v>
      </c>
      <c r="G246" s="21">
        <v>193203443</v>
      </c>
      <c r="H246" s="21">
        <v>27159271122.259998</v>
      </c>
      <c r="I246" s="21">
        <v>0</v>
      </c>
      <c r="J246" s="21">
        <v>0</v>
      </c>
      <c r="K246" s="21">
        <v>14616658921</v>
      </c>
      <c r="L246" s="21">
        <v>14722901400</v>
      </c>
      <c r="M246" s="21">
        <v>361429643</v>
      </c>
      <c r="N246" s="21">
        <v>972870000</v>
      </c>
      <c r="O246" s="21">
        <v>0</v>
      </c>
      <c r="P246" s="21">
        <v>25785142938.990002</v>
      </c>
      <c r="Q246" s="21">
        <v>18000000</v>
      </c>
      <c r="R246" s="71">
        <v>105760820715</v>
      </c>
      <c r="S246" s="21">
        <v>105760820715</v>
      </c>
      <c r="T246" s="21">
        <v>0</v>
      </c>
      <c r="U246" s="71">
        <v>2738682281992.2207</v>
      </c>
      <c r="V246" s="21">
        <v>576446442973.40002</v>
      </c>
      <c r="W246" s="21">
        <v>577700521164.32996</v>
      </c>
      <c r="X246" s="21">
        <v>953997539835.81006</v>
      </c>
      <c r="Y246" s="21">
        <v>1845502379674.79</v>
      </c>
      <c r="Z246" s="21">
        <v>11195638312.1</v>
      </c>
      <c r="AA246" s="21">
        <v>311452176945.96997</v>
      </c>
      <c r="AB246" s="21">
        <v>-1537612416914.1799</v>
      </c>
      <c r="AC246" s="71">
        <v>0</v>
      </c>
      <c r="AD246" s="21">
        <v>0</v>
      </c>
      <c r="AE246" s="71">
        <v>34291010847</v>
      </c>
      <c r="AF246" s="21">
        <v>271401070</v>
      </c>
      <c r="AG246" s="21">
        <v>0</v>
      </c>
      <c r="AH246" s="21">
        <v>1722847100</v>
      </c>
      <c r="AI246" s="21">
        <v>32979107112</v>
      </c>
      <c r="AJ246" s="21">
        <v>-682344435</v>
      </c>
      <c r="AK246" s="70">
        <v>43061689954.639999</v>
      </c>
      <c r="AL246" s="71">
        <v>43061689954.639999</v>
      </c>
      <c r="AM246" s="21">
        <v>126573010.64</v>
      </c>
      <c r="AN246" s="21">
        <v>0</v>
      </c>
      <c r="AO246" s="21">
        <v>0</v>
      </c>
      <c r="AP246" s="21">
        <v>0</v>
      </c>
      <c r="AQ246" s="21">
        <v>0</v>
      </c>
      <c r="AR246" s="21">
        <v>40838423684</v>
      </c>
      <c r="AS246" s="21">
        <v>2096693260</v>
      </c>
      <c r="AT246" s="71">
        <v>0</v>
      </c>
      <c r="AU246" s="21">
        <v>0</v>
      </c>
      <c r="AV246" s="21">
        <v>0</v>
      </c>
      <c r="AW246" s="21">
        <v>0</v>
      </c>
      <c r="AX246" s="21">
        <v>0</v>
      </c>
      <c r="AY246" s="70">
        <v>3299568765782.8599</v>
      </c>
      <c r="AZ246" s="71">
        <v>3299568765782.8599</v>
      </c>
      <c r="BA246" s="21">
        <v>3299568765782.8599</v>
      </c>
      <c r="BB246" s="21">
        <v>0</v>
      </c>
      <c r="BC246" s="21">
        <v>0</v>
      </c>
    </row>
    <row r="247" spans="1:55" x14ac:dyDescent="0.25">
      <c r="A247" s="65" t="s">
        <v>586</v>
      </c>
      <c r="B247" s="66" t="s">
        <v>587</v>
      </c>
      <c r="C247" s="70">
        <v>3819450369895.1094</v>
      </c>
      <c r="D247" s="71">
        <v>227917138426.54999</v>
      </c>
      <c r="E247" s="21">
        <v>169617237319.37</v>
      </c>
      <c r="F247" s="21">
        <v>-31684293023.310001</v>
      </c>
      <c r="G247" s="21">
        <v>69649481.329999998</v>
      </c>
      <c r="H247" s="21">
        <v>14857068306.92</v>
      </c>
      <c r="I247" s="21">
        <v>0</v>
      </c>
      <c r="J247" s="21">
        <v>0</v>
      </c>
      <c r="K247" s="21">
        <v>23041567033</v>
      </c>
      <c r="L247" s="21">
        <v>3465211259</v>
      </c>
      <c r="M247" s="21">
        <v>0</v>
      </c>
      <c r="N247" s="21">
        <v>21593246732.419998</v>
      </c>
      <c r="O247" s="21">
        <v>0</v>
      </c>
      <c r="P247" s="21">
        <v>26957451317.82</v>
      </c>
      <c r="Q247" s="21">
        <v>0</v>
      </c>
      <c r="R247" s="71">
        <v>120445286505</v>
      </c>
      <c r="S247" s="21">
        <v>0</v>
      </c>
      <c r="T247" s="21">
        <v>120445286505</v>
      </c>
      <c r="U247" s="71">
        <v>3430990700310.5498</v>
      </c>
      <c r="V247" s="21">
        <v>497672573278</v>
      </c>
      <c r="W247" s="21">
        <v>493919677544.21997</v>
      </c>
      <c r="X247" s="21">
        <v>1039159502671.54</v>
      </c>
      <c r="Y247" s="21">
        <v>3510337056041.1401</v>
      </c>
      <c r="Z247" s="21">
        <v>9278398412.5200005</v>
      </c>
      <c r="AA247" s="21">
        <v>171969414240.84</v>
      </c>
      <c r="AB247" s="21">
        <v>-2291345921877.71</v>
      </c>
      <c r="AC247" s="71">
        <v>0</v>
      </c>
      <c r="AD247" s="21">
        <v>0</v>
      </c>
      <c r="AE247" s="71">
        <v>40097244653.009995</v>
      </c>
      <c r="AF247" s="21">
        <v>4989928095.6700001</v>
      </c>
      <c r="AG247" s="21">
        <v>0</v>
      </c>
      <c r="AH247" s="21">
        <v>18341827783</v>
      </c>
      <c r="AI247" s="21">
        <v>31593504135.669998</v>
      </c>
      <c r="AJ247" s="21">
        <v>-14828015361.33</v>
      </c>
      <c r="AK247" s="70">
        <v>89152610583.089996</v>
      </c>
      <c r="AL247" s="71">
        <v>36907785501.260002</v>
      </c>
      <c r="AM247" s="21">
        <v>45445000</v>
      </c>
      <c r="AN247" s="21">
        <v>0</v>
      </c>
      <c r="AO247" s="21">
        <v>0</v>
      </c>
      <c r="AP247" s="21">
        <v>2516129032.2600002</v>
      </c>
      <c r="AQ247" s="21">
        <v>6104600</v>
      </c>
      <c r="AR247" s="21">
        <v>29748145099</v>
      </c>
      <c r="AS247" s="21">
        <v>4591961770</v>
      </c>
      <c r="AT247" s="71">
        <v>52244825081.830002</v>
      </c>
      <c r="AU247" s="21">
        <v>0</v>
      </c>
      <c r="AV247" s="21">
        <v>52244825081.830002</v>
      </c>
      <c r="AW247" s="21">
        <v>0</v>
      </c>
      <c r="AX247" s="21">
        <v>0</v>
      </c>
      <c r="AY247" s="70">
        <v>3730297759312.02</v>
      </c>
      <c r="AZ247" s="71">
        <v>3730297759312.02</v>
      </c>
      <c r="BA247" s="21">
        <v>3730297759312.02</v>
      </c>
      <c r="BB247" s="21">
        <v>0</v>
      </c>
      <c r="BC247" s="21">
        <v>0</v>
      </c>
    </row>
    <row r="248" spans="1:55" x14ac:dyDescent="0.25">
      <c r="A248" s="65" t="s">
        <v>588</v>
      </c>
      <c r="B248" s="66" t="s">
        <v>589</v>
      </c>
      <c r="C248" s="70">
        <v>3387967337153.3706</v>
      </c>
      <c r="D248" s="71">
        <v>359195622322.59998</v>
      </c>
      <c r="E248" s="21">
        <v>236265880291.10001</v>
      </c>
      <c r="F248" s="21">
        <v>-34930345677.290001</v>
      </c>
      <c r="G248" s="21">
        <v>335234824.32999998</v>
      </c>
      <c r="H248" s="21">
        <v>52174386169.870003</v>
      </c>
      <c r="I248" s="21">
        <v>0</v>
      </c>
      <c r="J248" s="21">
        <v>0</v>
      </c>
      <c r="K248" s="21">
        <v>44711059810.169998</v>
      </c>
      <c r="L248" s="21">
        <v>2905509406.5</v>
      </c>
      <c r="M248" s="21">
        <v>0</v>
      </c>
      <c r="N248" s="21">
        <v>22897522223</v>
      </c>
      <c r="O248" s="21">
        <v>170247730</v>
      </c>
      <c r="P248" s="21">
        <v>34625557401.919998</v>
      </c>
      <c r="Q248" s="21">
        <v>40570143</v>
      </c>
      <c r="R248" s="71">
        <v>135835164064.45</v>
      </c>
      <c r="S248" s="21">
        <v>218705204</v>
      </c>
      <c r="T248" s="21">
        <v>135616458860.45</v>
      </c>
      <c r="U248" s="71">
        <v>2829669004765.9209</v>
      </c>
      <c r="V248" s="21">
        <v>573976967018.06995</v>
      </c>
      <c r="W248" s="21">
        <v>679967382463.55005</v>
      </c>
      <c r="X248" s="21">
        <v>1232792193621.29</v>
      </c>
      <c r="Y248" s="21">
        <v>3059391512388.29</v>
      </c>
      <c r="Z248" s="21">
        <v>43770873560.400002</v>
      </c>
      <c r="AA248" s="21">
        <v>136022753529.36</v>
      </c>
      <c r="AB248" s="21">
        <v>-2896252677815.04</v>
      </c>
      <c r="AC248" s="71">
        <v>0</v>
      </c>
      <c r="AD248" s="21">
        <v>0</v>
      </c>
      <c r="AE248" s="71">
        <v>63267546000.400002</v>
      </c>
      <c r="AF248" s="21">
        <v>175342231</v>
      </c>
      <c r="AG248" s="21">
        <v>0</v>
      </c>
      <c r="AH248" s="21">
        <v>51356828667</v>
      </c>
      <c r="AI248" s="21">
        <v>54137403659.800003</v>
      </c>
      <c r="AJ248" s="21">
        <v>-42402028557.400002</v>
      </c>
      <c r="AK248" s="70">
        <v>116879838917.43001</v>
      </c>
      <c r="AL248" s="71">
        <v>116879838917.43001</v>
      </c>
      <c r="AM248" s="21">
        <v>0</v>
      </c>
      <c r="AN248" s="21">
        <v>0</v>
      </c>
      <c r="AO248" s="21">
        <v>33000000000</v>
      </c>
      <c r="AP248" s="21">
        <v>0</v>
      </c>
      <c r="AQ248" s="21">
        <v>115639302.19</v>
      </c>
      <c r="AR248" s="21">
        <v>83764199615.240005</v>
      </c>
      <c r="AS248" s="21">
        <v>0</v>
      </c>
      <c r="AT248" s="71">
        <v>0</v>
      </c>
      <c r="AU248" s="21">
        <v>0</v>
      </c>
      <c r="AV248" s="21">
        <v>0</v>
      </c>
      <c r="AW248" s="21">
        <v>0</v>
      </c>
      <c r="AX248" s="21">
        <v>0</v>
      </c>
      <c r="AY248" s="70">
        <v>3271087498235.8999</v>
      </c>
      <c r="AZ248" s="71">
        <v>3271087498235.8999</v>
      </c>
      <c r="BA248" s="21">
        <v>3271087498235.8999</v>
      </c>
      <c r="BB248" s="21">
        <v>0</v>
      </c>
      <c r="BC248" s="21">
        <v>0</v>
      </c>
    </row>
    <row r="249" spans="1:55" x14ac:dyDescent="0.25">
      <c r="A249" s="65" t="s">
        <v>590</v>
      </c>
      <c r="B249" s="66" t="s">
        <v>591</v>
      </c>
      <c r="C249" s="70">
        <v>3867935075623.6294</v>
      </c>
      <c r="D249" s="71">
        <v>320652077179.92999</v>
      </c>
      <c r="E249" s="21">
        <v>199690794268.03</v>
      </c>
      <c r="F249" s="21">
        <v>-33441855342.110001</v>
      </c>
      <c r="G249" s="21">
        <v>50000000</v>
      </c>
      <c r="H249" s="21">
        <v>28616758637.450001</v>
      </c>
      <c r="I249" s="21">
        <v>0</v>
      </c>
      <c r="J249" s="21">
        <v>0</v>
      </c>
      <c r="K249" s="21">
        <v>34902297498.93</v>
      </c>
      <c r="L249" s="21">
        <v>2932598344</v>
      </c>
      <c r="M249" s="21">
        <v>0</v>
      </c>
      <c r="N249" s="21">
        <v>37155033740.059998</v>
      </c>
      <c r="O249" s="21">
        <v>0</v>
      </c>
      <c r="P249" s="21">
        <v>50487450033.57</v>
      </c>
      <c r="Q249" s="21">
        <v>259000000</v>
      </c>
      <c r="R249" s="71">
        <v>125292911695.97</v>
      </c>
      <c r="S249" s="21">
        <v>0</v>
      </c>
      <c r="T249" s="21">
        <v>125292911695.97</v>
      </c>
      <c r="U249" s="71">
        <v>3372069110943.6602</v>
      </c>
      <c r="V249" s="21">
        <v>926385288840.56006</v>
      </c>
      <c r="W249" s="21">
        <v>654563825213.81006</v>
      </c>
      <c r="X249" s="21">
        <v>1740080776423.6001</v>
      </c>
      <c r="Y249" s="21">
        <v>1897483858485.8899</v>
      </c>
      <c r="Z249" s="21">
        <v>17735634308</v>
      </c>
      <c r="AA249" s="21">
        <v>56090340700.629997</v>
      </c>
      <c r="AB249" s="21">
        <v>-1920270613028.8301</v>
      </c>
      <c r="AC249" s="71">
        <v>0</v>
      </c>
      <c r="AD249" s="21">
        <v>0</v>
      </c>
      <c r="AE249" s="71">
        <v>49920975804.07</v>
      </c>
      <c r="AF249" s="21">
        <v>0</v>
      </c>
      <c r="AG249" s="21">
        <v>0</v>
      </c>
      <c r="AH249" s="21">
        <v>4956087300</v>
      </c>
      <c r="AI249" s="21">
        <v>48859988071</v>
      </c>
      <c r="AJ249" s="21">
        <v>-3895099566.9299998</v>
      </c>
      <c r="AK249" s="70">
        <v>149841023135</v>
      </c>
      <c r="AL249" s="71">
        <v>149841023135</v>
      </c>
      <c r="AM249" s="21">
        <v>0</v>
      </c>
      <c r="AN249" s="21">
        <v>0</v>
      </c>
      <c r="AO249" s="21">
        <v>0</v>
      </c>
      <c r="AP249" s="21">
        <v>0</v>
      </c>
      <c r="AQ249" s="21">
        <v>27000000</v>
      </c>
      <c r="AR249" s="21">
        <v>149814023135</v>
      </c>
      <c r="AS249" s="21">
        <v>0</v>
      </c>
      <c r="AT249" s="71">
        <v>0</v>
      </c>
      <c r="AU249" s="21">
        <v>0</v>
      </c>
      <c r="AV249" s="21">
        <v>0</v>
      </c>
      <c r="AW249" s="21">
        <v>0</v>
      </c>
      <c r="AX249" s="21">
        <v>0</v>
      </c>
      <c r="AY249" s="70">
        <v>3718094052488.6001</v>
      </c>
      <c r="AZ249" s="71">
        <v>3718094052488.6001</v>
      </c>
      <c r="BA249" s="21">
        <v>3718094052488.6001</v>
      </c>
      <c r="BB249" s="21">
        <v>0</v>
      </c>
      <c r="BC249" s="21">
        <v>0</v>
      </c>
    </row>
    <row r="250" spans="1:55" x14ac:dyDescent="0.25">
      <c r="A250" s="65" t="s">
        <v>592</v>
      </c>
      <c r="B250" s="66" t="s">
        <v>593</v>
      </c>
      <c r="C250" s="70">
        <v>3892729071144.3799</v>
      </c>
      <c r="D250" s="71">
        <v>359065600653.42999</v>
      </c>
      <c r="E250" s="21">
        <v>234132229675</v>
      </c>
      <c r="F250" s="21">
        <v>-53450850114.459999</v>
      </c>
      <c r="G250" s="21">
        <v>18495869870.939999</v>
      </c>
      <c r="H250" s="21">
        <v>57528157537.239998</v>
      </c>
      <c r="I250" s="21">
        <v>0</v>
      </c>
      <c r="J250" s="21">
        <v>0</v>
      </c>
      <c r="K250" s="21">
        <v>55690255819.269997</v>
      </c>
      <c r="L250" s="21">
        <v>2548995819</v>
      </c>
      <c r="M250" s="21">
        <v>0</v>
      </c>
      <c r="N250" s="21">
        <v>2680445450</v>
      </c>
      <c r="O250" s="21">
        <v>0</v>
      </c>
      <c r="P250" s="21">
        <v>41134506649.080002</v>
      </c>
      <c r="Q250" s="21">
        <v>305989947.36000001</v>
      </c>
      <c r="R250" s="71">
        <v>60745448451.410004</v>
      </c>
      <c r="S250" s="21">
        <v>0</v>
      </c>
      <c r="T250" s="21">
        <v>60745448451.410004</v>
      </c>
      <c r="U250" s="71">
        <v>3370351334469.96</v>
      </c>
      <c r="V250" s="21">
        <v>1407133310173</v>
      </c>
      <c r="W250" s="21">
        <v>459679674576.21997</v>
      </c>
      <c r="X250" s="21">
        <v>908509526709.83997</v>
      </c>
      <c r="Y250" s="21">
        <v>1666071928654.6899</v>
      </c>
      <c r="Z250" s="21">
        <v>137116210204.07001</v>
      </c>
      <c r="AA250" s="21">
        <v>275253567911.63</v>
      </c>
      <c r="AB250" s="21">
        <v>-1483412883759.49</v>
      </c>
      <c r="AC250" s="71">
        <v>0</v>
      </c>
      <c r="AD250" s="21">
        <v>0</v>
      </c>
      <c r="AE250" s="71">
        <v>102566687569.58</v>
      </c>
      <c r="AF250" s="21">
        <v>18838024349.950001</v>
      </c>
      <c r="AG250" s="21">
        <v>8574580000</v>
      </c>
      <c r="AH250" s="21">
        <v>6935542781</v>
      </c>
      <c r="AI250" s="21">
        <v>72715083935.630005</v>
      </c>
      <c r="AJ250" s="21">
        <v>-4496543497</v>
      </c>
      <c r="AK250" s="70">
        <v>43615221961.199997</v>
      </c>
      <c r="AL250" s="71">
        <v>2814683561.1400003</v>
      </c>
      <c r="AM250" s="21">
        <v>0</v>
      </c>
      <c r="AN250" s="21">
        <v>792306944.48000002</v>
      </c>
      <c r="AO250" s="21">
        <v>0</v>
      </c>
      <c r="AP250" s="21">
        <v>0</v>
      </c>
      <c r="AQ250" s="21">
        <v>24964000</v>
      </c>
      <c r="AR250" s="21">
        <v>593039973</v>
      </c>
      <c r="AS250" s="21">
        <v>1404372643.6600001</v>
      </c>
      <c r="AT250" s="71">
        <v>40800538400.059998</v>
      </c>
      <c r="AU250" s="21">
        <v>32500000000</v>
      </c>
      <c r="AV250" s="21">
        <v>0</v>
      </c>
      <c r="AW250" s="21">
        <v>8300538400.0600004</v>
      </c>
      <c r="AX250" s="21">
        <v>0</v>
      </c>
      <c r="AY250" s="70">
        <v>3849113849183.2002</v>
      </c>
      <c r="AZ250" s="71">
        <v>3849113849183.2002</v>
      </c>
      <c r="BA250" s="21">
        <v>3849113849183.2002</v>
      </c>
      <c r="BB250" s="21">
        <v>0</v>
      </c>
      <c r="BC250" s="21">
        <v>0</v>
      </c>
    </row>
    <row r="251" spans="1:55" x14ac:dyDescent="0.25">
      <c r="A251" s="65" t="s">
        <v>594</v>
      </c>
      <c r="B251" s="66" t="s">
        <v>595</v>
      </c>
      <c r="C251" s="70">
        <v>2896210736080.5801</v>
      </c>
      <c r="D251" s="71">
        <v>220728811999.15997</v>
      </c>
      <c r="E251" s="21">
        <v>183862084043.10999</v>
      </c>
      <c r="F251" s="21">
        <v>-3601015630.4000001</v>
      </c>
      <c r="G251" s="21">
        <v>0</v>
      </c>
      <c r="H251" s="21">
        <v>16888331683.219999</v>
      </c>
      <c r="I251" s="21">
        <v>0</v>
      </c>
      <c r="J251" s="21">
        <v>0</v>
      </c>
      <c r="K251" s="21">
        <v>6868340544</v>
      </c>
      <c r="L251" s="21">
        <v>80946901</v>
      </c>
      <c r="M251" s="21">
        <v>0</v>
      </c>
      <c r="N251" s="21">
        <v>715598671.58000004</v>
      </c>
      <c r="O251" s="21">
        <v>0</v>
      </c>
      <c r="P251" s="21">
        <v>15536406135.65</v>
      </c>
      <c r="Q251" s="21">
        <v>378119651</v>
      </c>
      <c r="R251" s="71">
        <v>67059917939.269997</v>
      </c>
      <c r="S251" s="21">
        <v>402109620</v>
      </c>
      <c r="T251" s="21">
        <v>66657808319.269997</v>
      </c>
      <c r="U251" s="71">
        <v>2480832435188.1304</v>
      </c>
      <c r="V251" s="21">
        <v>665453853839.5</v>
      </c>
      <c r="W251" s="21">
        <v>467873890034.84003</v>
      </c>
      <c r="X251" s="21">
        <v>962943261132.58997</v>
      </c>
      <c r="Y251" s="21">
        <v>2510420187268.7402</v>
      </c>
      <c r="Z251" s="21">
        <v>192670648089.14999</v>
      </c>
      <c r="AA251" s="21">
        <v>20768301593.209999</v>
      </c>
      <c r="AB251" s="21">
        <v>-2339297706769.8999</v>
      </c>
      <c r="AC251" s="71">
        <v>0</v>
      </c>
      <c r="AD251" s="21">
        <v>0</v>
      </c>
      <c r="AE251" s="71">
        <v>127589570954.02</v>
      </c>
      <c r="AF251" s="21">
        <v>707380077</v>
      </c>
      <c r="AG251" s="21">
        <v>0</v>
      </c>
      <c r="AH251" s="21">
        <v>10200910500</v>
      </c>
      <c r="AI251" s="21">
        <v>123331777626.03</v>
      </c>
      <c r="AJ251" s="21">
        <v>-6650497249.0100002</v>
      </c>
      <c r="AK251" s="70">
        <v>5562169893.8199997</v>
      </c>
      <c r="AL251" s="71">
        <v>5562169893.8199997</v>
      </c>
      <c r="AM251" s="21">
        <v>0</v>
      </c>
      <c r="AN251" s="21">
        <v>0</v>
      </c>
      <c r="AO251" s="21">
        <v>0</v>
      </c>
      <c r="AP251" s="21">
        <v>0</v>
      </c>
      <c r="AQ251" s="21">
        <v>2000000</v>
      </c>
      <c r="AR251" s="21">
        <v>5560169893.8199997</v>
      </c>
      <c r="AS251" s="21">
        <v>0</v>
      </c>
      <c r="AT251" s="71">
        <v>0</v>
      </c>
      <c r="AU251" s="21">
        <v>0</v>
      </c>
      <c r="AV251" s="21">
        <v>0</v>
      </c>
      <c r="AW251" s="21">
        <v>0</v>
      </c>
      <c r="AX251" s="21">
        <v>0</v>
      </c>
      <c r="AY251" s="70">
        <v>2890648566186.7998</v>
      </c>
      <c r="AZ251" s="71">
        <v>2890648566186.7998</v>
      </c>
      <c r="BA251" s="21">
        <v>2890648566186.7998</v>
      </c>
      <c r="BB251" s="21">
        <v>0</v>
      </c>
      <c r="BC251" s="21">
        <v>0</v>
      </c>
    </row>
    <row r="252" spans="1:55" x14ac:dyDescent="0.25">
      <c r="A252" s="65" t="s">
        <v>596</v>
      </c>
      <c r="B252" s="66" t="s">
        <v>597</v>
      </c>
      <c r="C252" s="70">
        <v>3350345723865.3496</v>
      </c>
      <c r="D252" s="71">
        <v>277230451561.13</v>
      </c>
      <c r="E252" s="21">
        <v>154189478543.31</v>
      </c>
      <c r="F252" s="21">
        <v>-3508424013.5100002</v>
      </c>
      <c r="G252" s="21">
        <v>231848745.16</v>
      </c>
      <c r="H252" s="21">
        <v>85604055860.570007</v>
      </c>
      <c r="I252" s="21">
        <v>0</v>
      </c>
      <c r="J252" s="21">
        <v>0</v>
      </c>
      <c r="K252" s="21">
        <v>7315118609.5799999</v>
      </c>
      <c r="L252" s="21">
        <v>282497260</v>
      </c>
      <c r="M252" s="21">
        <v>0</v>
      </c>
      <c r="N252" s="21">
        <v>17886627834.16</v>
      </c>
      <c r="O252" s="21">
        <v>0</v>
      </c>
      <c r="P252" s="21">
        <v>15229248721.860001</v>
      </c>
      <c r="Q252" s="21">
        <v>0</v>
      </c>
      <c r="R252" s="71">
        <v>68873300627</v>
      </c>
      <c r="S252" s="21">
        <v>0</v>
      </c>
      <c r="T252" s="21">
        <v>68873300627</v>
      </c>
      <c r="U252" s="71">
        <v>2864117018461.4097</v>
      </c>
      <c r="V252" s="21">
        <v>201458424716.26001</v>
      </c>
      <c r="W252" s="21">
        <v>514226303872.31</v>
      </c>
      <c r="X252" s="21">
        <v>945497500064.39001</v>
      </c>
      <c r="Y252" s="21">
        <v>3045121811922.4199</v>
      </c>
      <c r="Z252" s="21">
        <v>41759860748</v>
      </c>
      <c r="AA252" s="21">
        <v>116014427181.67999</v>
      </c>
      <c r="AB252" s="21">
        <v>-1999961310043.6499</v>
      </c>
      <c r="AC252" s="71">
        <v>0</v>
      </c>
      <c r="AD252" s="21">
        <v>0</v>
      </c>
      <c r="AE252" s="71">
        <v>140124953215.81</v>
      </c>
      <c r="AF252" s="21">
        <v>51727943690.059998</v>
      </c>
      <c r="AG252" s="21">
        <v>0</v>
      </c>
      <c r="AH252" s="21">
        <v>11006313250</v>
      </c>
      <c r="AI252" s="21">
        <v>81716514363</v>
      </c>
      <c r="AJ252" s="21">
        <v>-4325818087.25</v>
      </c>
      <c r="AK252" s="70">
        <v>23671598173.870003</v>
      </c>
      <c r="AL252" s="71">
        <v>23671598173.870003</v>
      </c>
      <c r="AM252" s="21">
        <v>0</v>
      </c>
      <c r="AN252" s="21">
        <v>0</v>
      </c>
      <c r="AO252" s="21">
        <v>0</v>
      </c>
      <c r="AP252" s="21">
        <v>0</v>
      </c>
      <c r="AQ252" s="21">
        <v>61305280.079999998</v>
      </c>
      <c r="AR252" s="21">
        <v>18309969393.790001</v>
      </c>
      <c r="AS252" s="21">
        <v>5300323500</v>
      </c>
      <c r="AT252" s="71">
        <v>0</v>
      </c>
      <c r="AU252" s="21">
        <v>0</v>
      </c>
      <c r="AV252" s="21">
        <v>0</v>
      </c>
      <c r="AW252" s="21">
        <v>0</v>
      </c>
      <c r="AX252" s="21">
        <v>0</v>
      </c>
      <c r="AY252" s="70">
        <v>3326674125691.4102</v>
      </c>
      <c r="AZ252" s="71">
        <v>3326674125691.4102</v>
      </c>
      <c r="BA252" s="21">
        <v>3326674125691.4102</v>
      </c>
      <c r="BB252" s="21">
        <v>0</v>
      </c>
      <c r="BC252" s="21">
        <v>0</v>
      </c>
    </row>
    <row r="253" spans="1:55" x14ac:dyDescent="0.25">
      <c r="A253" s="65" t="s">
        <v>598</v>
      </c>
      <c r="B253" s="66" t="s">
        <v>599</v>
      </c>
      <c r="C253" s="70">
        <v>2488705141144.9805</v>
      </c>
      <c r="D253" s="71">
        <v>166992850742.04001</v>
      </c>
      <c r="E253" s="21">
        <v>136999059195.19</v>
      </c>
      <c r="F253" s="21">
        <v>-6606475904.0100002</v>
      </c>
      <c r="G253" s="21">
        <v>0</v>
      </c>
      <c r="H253" s="21">
        <v>12450061348.139999</v>
      </c>
      <c r="I253" s="21">
        <v>0</v>
      </c>
      <c r="J253" s="21">
        <v>0</v>
      </c>
      <c r="K253" s="21">
        <v>2261130253</v>
      </c>
      <c r="L253" s="21">
        <v>2511862749.04</v>
      </c>
      <c r="M253" s="21">
        <v>0</v>
      </c>
      <c r="N253" s="21">
        <v>8965648192.7999992</v>
      </c>
      <c r="O253" s="21">
        <v>282750000</v>
      </c>
      <c r="P253" s="21"/>
      <c r="Q253" s="21">
        <v>10128814907.879999</v>
      </c>
      <c r="R253" s="71">
        <v>110713526971.39999</v>
      </c>
      <c r="S253" s="21">
        <v>0</v>
      </c>
      <c r="T253" s="21">
        <v>110713526971.39999</v>
      </c>
      <c r="U253" s="71">
        <v>2130229370057.1104</v>
      </c>
      <c r="V253" s="21">
        <v>130085838994.7</v>
      </c>
      <c r="W253" s="21">
        <v>327474181365.20001</v>
      </c>
      <c r="X253" s="21">
        <v>788517671726.96997</v>
      </c>
      <c r="Y253" s="21">
        <v>2087597242054.21</v>
      </c>
      <c r="Z253" s="21">
        <v>44596253125.580002</v>
      </c>
      <c r="AA253" s="21">
        <v>85186827464.449997</v>
      </c>
      <c r="AB253" s="21">
        <v>-1333228644674</v>
      </c>
      <c r="AC253" s="71">
        <v>12713789300</v>
      </c>
      <c r="AD253" s="21">
        <v>12713789300</v>
      </c>
      <c r="AE253" s="71">
        <v>68055604074.429993</v>
      </c>
      <c r="AF253" s="21">
        <v>5431810073</v>
      </c>
      <c r="AG253" s="21">
        <v>12274040000</v>
      </c>
      <c r="AH253" s="21">
        <v>8294673448</v>
      </c>
      <c r="AI253" s="21">
        <v>50212208513.989998</v>
      </c>
      <c r="AJ253" s="21">
        <v>-8157127960.5600004</v>
      </c>
      <c r="AK253" s="70">
        <v>13825909329.529999</v>
      </c>
      <c r="AL253" s="71">
        <v>13825909329.529999</v>
      </c>
      <c r="AM253" s="21">
        <v>27148825.370000001</v>
      </c>
      <c r="AN253" s="21">
        <v>0</v>
      </c>
      <c r="AO253" s="21">
        <v>8113829535</v>
      </c>
      <c r="AP253" s="21">
        <v>0</v>
      </c>
      <c r="AQ253" s="21">
        <v>3018075</v>
      </c>
      <c r="AR253" s="21">
        <v>5681912894.1599998</v>
      </c>
      <c r="AS253" s="21"/>
      <c r="AT253" s="71">
        <v>0</v>
      </c>
      <c r="AU253" s="21">
        <v>0</v>
      </c>
      <c r="AV253" s="21">
        <v>0</v>
      </c>
      <c r="AW253" s="21">
        <v>0</v>
      </c>
      <c r="AX253" s="21">
        <v>0</v>
      </c>
      <c r="AY253" s="70">
        <v>2474879231815.4502</v>
      </c>
      <c r="AZ253" s="71">
        <v>2474879231815.4502</v>
      </c>
      <c r="BA253" s="21">
        <v>2474879231815.4502</v>
      </c>
      <c r="BB253" s="21"/>
      <c r="BC253" s="21"/>
    </row>
    <row r="254" spans="1:55" x14ac:dyDescent="0.25">
      <c r="A254" s="65" t="s">
        <v>600</v>
      </c>
      <c r="B254" s="66" t="s">
        <v>601</v>
      </c>
      <c r="C254" s="70">
        <v>1882492658350.3103</v>
      </c>
      <c r="D254" s="71">
        <v>259906101716.42004</v>
      </c>
      <c r="E254" s="21">
        <v>196166603024.39001</v>
      </c>
      <c r="F254" s="21">
        <v>-5361447846.4200001</v>
      </c>
      <c r="G254" s="21">
        <v>314442973.22000003</v>
      </c>
      <c r="H254" s="21">
        <v>34924438977.639999</v>
      </c>
      <c r="I254" s="21">
        <v>0</v>
      </c>
      <c r="J254" s="21">
        <v>0</v>
      </c>
      <c r="K254" s="21">
        <v>10274140197.48</v>
      </c>
      <c r="L254" s="21">
        <v>56305640</v>
      </c>
      <c r="M254" s="21">
        <v>0</v>
      </c>
      <c r="N254" s="21">
        <v>10087753192</v>
      </c>
      <c r="O254" s="21">
        <v>0</v>
      </c>
      <c r="P254" s="21">
        <v>13412252604.110001</v>
      </c>
      <c r="Q254" s="21">
        <v>31612954</v>
      </c>
      <c r="R254" s="71">
        <v>126130787469.75999</v>
      </c>
      <c r="S254" s="21">
        <v>316350000</v>
      </c>
      <c r="T254" s="21">
        <v>125814437469.75999</v>
      </c>
      <c r="U254" s="71">
        <v>1464472893019.1602</v>
      </c>
      <c r="V254" s="21">
        <v>270109390196</v>
      </c>
      <c r="W254" s="21">
        <v>424295994123.42999</v>
      </c>
      <c r="X254" s="21">
        <v>828056557159.47998</v>
      </c>
      <c r="Y254" s="21">
        <v>1566491862279.74</v>
      </c>
      <c r="Z254" s="21">
        <v>38099513506.239998</v>
      </c>
      <c r="AA254" s="21">
        <v>58523413883</v>
      </c>
      <c r="AB254" s="21">
        <v>-1721103838128.73</v>
      </c>
      <c r="AC254" s="71">
        <v>0</v>
      </c>
      <c r="AD254" s="21">
        <v>0</v>
      </c>
      <c r="AE254" s="71">
        <v>31982876144.970001</v>
      </c>
      <c r="AF254" s="21">
        <v>17565029576.939999</v>
      </c>
      <c r="AG254" s="21">
        <v>0</v>
      </c>
      <c r="AH254" s="21">
        <v>11200187857</v>
      </c>
      <c r="AI254" s="21">
        <v>12218618340.030001</v>
      </c>
      <c r="AJ254" s="21">
        <v>-9000959629</v>
      </c>
      <c r="AK254" s="70">
        <v>14972093279.959999</v>
      </c>
      <c r="AL254" s="71">
        <v>14972093279.959999</v>
      </c>
      <c r="AM254" s="21">
        <v>381817</v>
      </c>
      <c r="AN254" s="21">
        <v>0</v>
      </c>
      <c r="AO254" s="21">
        <v>0</v>
      </c>
      <c r="AP254" s="21">
        <v>0</v>
      </c>
      <c r="AQ254" s="21">
        <v>135533919</v>
      </c>
      <c r="AR254" s="21">
        <v>14834770240.959999</v>
      </c>
      <c r="AS254" s="21">
        <v>1407303</v>
      </c>
      <c r="AT254" s="71">
        <v>0</v>
      </c>
      <c r="AU254" s="21">
        <v>0</v>
      </c>
      <c r="AV254" s="21">
        <v>0</v>
      </c>
      <c r="AW254" s="21">
        <v>0</v>
      </c>
      <c r="AX254" s="21">
        <v>0</v>
      </c>
      <c r="AY254" s="70">
        <v>1867520565070.3501</v>
      </c>
      <c r="AZ254" s="71">
        <v>1867520565070.3501</v>
      </c>
      <c r="BA254" s="21">
        <v>1867520565070.3501</v>
      </c>
      <c r="BB254" s="21">
        <v>0</v>
      </c>
      <c r="BC254" s="21">
        <v>0</v>
      </c>
    </row>
    <row r="255" spans="1:55" x14ac:dyDescent="0.25">
      <c r="A255" s="65" t="s">
        <v>602</v>
      </c>
      <c r="B255" s="66" t="s">
        <v>603</v>
      </c>
      <c r="C255" s="70">
        <v>2010338507007.28</v>
      </c>
      <c r="D255" s="71">
        <v>165286789812.57999</v>
      </c>
      <c r="E255" s="21">
        <v>105138154143.78999</v>
      </c>
      <c r="F255" s="21">
        <v>-1649397051.5999999</v>
      </c>
      <c r="G255" s="21">
        <v>0</v>
      </c>
      <c r="H255" s="21">
        <v>14790179091.309999</v>
      </c>
      <c r="I255" s="21">
        <v>0</v>
      </c>
      <c r="J255" s="21">
        <v>0</v>
      </c>
      <c r="K255" s="21">
        <v>1786738168</v>
      </c>
      <c r="L255" s="21">
        <v>402446000</v>
      </c>
      <c r="M255" s="21">
        <v>0</v>
      </c>
      <c r="N255" s="21">
        <v>14347484456</v>
      </c>
      <c r="O255" s="21">
        <v>52800000</v>
      </c>
      <c r="P255" s="21">
        <v>13906778435.870001</v>
      </c>
      <c r="Q255" s="21">
        <v>16511606569.209999</v>
      </c>
      <c r="R255" s="71">
        <v>89357063102.720001</v>
      </c>
      <c r="S255" s="21">
        <v>0</v>
      </c>
      <c r="T255" s="21">
        <v>89357063102.720001</v>
      </c>
      <c r="U255" s="71">
        <v>1738157810166.9702</v>
      </c>
      <c r="V255" s="21">
        <v>422033686720.15997</v>
      </c>
      <c r="W255" s="21">
        <v>368196153663.14001</v>
      </c>
      <c r="X255" s="21">
        <v>840484168410.79004</v>
      </c>
      <c r="Y255" s="21">
        <v>1893815761579.74</v>
      </c>
      <c r="Z255" s="21">
        <v>35483616824.879997</v>
      </c>
      <c r="AA255" s="21">
        <v>82877227878.699997</v>
      </c>
      <c r="AB255" s="21">
        <v>-1904732804910.4399</v>
      </c>
      <c r="AC255" s="71">
        <v>0</v>
      </c>
      <c r="AD255" s="21">
        <v>0</v>
      </c>
      <c r="AE255" s="71">
        <v>17536843925.010002</v>
      </c>
      <c r="AF255" s="21">
        <v>78000000</v>
      </c>
      <c r="AG255" s="21">
        <v>0</v>
      </c>
      <c r="AH255" s="21">
        <v>15473895100.01</v>
      </c>
      <c r="AI255" s="21">
        <v>14546233385</v>
      </c>
      <c r="AJ255" s="21">
        <v>-12561284560</v>
      </c>
      <c r="AK255" s="70">
        <v>13952853942.709999</v>
      </c>
      <c r="AL255" s="71">
        <v>13952853942.709999</v>
      </c>
      <c r="AM255" s="21">
        <v>2814697</v>
      </c>
      <c r="AN255" s="21">
        <v>0</v>
      </c>
      <c r="AO255" s="21">
        <v>0</v>
      </c>
      <c r="AP255" s="21">
        <v>0</v>
      </c>
      <c r="AQ255" s="21">
        <v>262891604</v>
      </c>
      <c r="AR255" s="21">
        <v>11654046241.709999</v>
      </c>
      <c r="AS255" s="21">
        <v>2033101400</v>
      </c>
      <c r="AT255" s="71">
        <v>0</v>
      </c>
      <c r="AU255" s="21">
        <v>0</v>
      </c>
      <c r="AV255" s="21">
        <v>0</v>
      </c>
      <c r="AW255" s="21">
        <v>0</v>
      </c>
      <c r="AX255" s="21">
        <v>0</v>
      </c>
      <c r="AY255" s="70">
        <v>1996385653064.54</v>
      </c>
      <c r="AZ255" s="71">
        <v>1996385653064.54</v>
      </c>
      <c r="BA255" s="21">
        <v>1996385653064.54</v>
      </c>
      <c r="BB255" s="21">
        <v>0</v>
      </c>
      <c r="BC255" s="21">
        <v>0</v>
      </c>
    </row>
    <row r="256" spans="1:55" x14ac:dyDescent="0.25">
      <c r="A256" s="65" t="s">
        <v>604</v>
      </c>
      <c r="B256" s="66" t="s">
        <v>605</v>
      </c>
      <c r="C256" s="70">
        <v>2143405333355.7898</v>
      </c>
      <c r="D256" s="71">
        <v>404987191397.88</v>
      </c>
      <c r="E256" s="21">
        <v>153238301282.20001</v>
      </c>
      <c r="F256" s="21">
        <v>-7568555486.4300003</v>
      </c>
      <c r="G256" s="21">
        <v>118975374</v>
      </c>
      <c r="H256" s="21">
        <v>64708807186.120003</v>
      </c>
      <c r="I256" s="21">
        <v>0</v>
      </c>
      <c r="J256" s="21">
        <v>0</v>
      </c>
      <c r="K256" s="21">
        <v>175333019491</v>
      </c>
      <c r="L256" s="21">
        <v>497804533</v>
      </c>
      <c r="M256" s="21">
        <v>0</v>
      </c>
      <c r="N256" s="21">
        <v>4673876691.1999998</v>
      </c>
      <c r="O256" s="21">
        <v>13225135626.790001</v>
      </c>
      <c r="P256" s="21"/>
      <c r="Q256" s="21">
        <v>759826700</v>
      </c>
      <c r="R256" s="71">
        <v>39404454771.209999</v>
      </c>
      <c r="S256" s="21">
        <v>0</v>
      </c>
      <c r="T256" s="21">
        <v>39404454771.209999</v>
      </c>
      <c r="U256" s="71">
        <v>1682463211935.3301</v>
      </c>
      <c r="V256" s="21">
        <v>117051590142.58</v>
      </c>
      <c r="W256" s="21">
        <v>349822593577.60999</v>
      </c>
      <c r="X256" s="21">
        <v>1068642727700.29</v>
      </c>
      <c r="Y256" s="21">
        <v>2725712792219.8999</v>
      </c>
      <c r="Z256" s="21">
        <v>33603532324</v>
      </c>
      <c r="AA256" s="21">
        <v>17110736591</v>
      </c>
      <c r="AB256" s="21">
        <v>-2629480760620.0498</v>
      </c>
      <c r="AC256" s="71">
        <v>0</v>
      </c>
      <c r="AD256" s="21">
        <v>0</v>
      </c>
      <c r="AE256" s="71">
        <v>16550475251.369999</v>
      </c>
      <c r="AF256" s="21">
        <v>91477700</v>
      </c>
      <c r="AG256" s="21">
        <v>0</v>
      </c>
      <c r="AH256" s="21">
        <v>1401527268</v>
      </c>
      <c r="AI256" s="21">
        <v>15967313784.709999</v>
      </c>
      <c r="AJ256" s="21">
        <v>-909843501.34000003</v>
      </c>
      <c r="AK256" s="70">
        <v>21411655657.5</v>
      </c>
      <c r="AL256" s="71">
        <v>21411655657.5</v>
      </c>
      <c r="AM256" s="21">
        <v>6490195</v>
      </c>
      <c r="AN256" s="21">
        <v>0</v>
      </c>
      <c r="AO256" s="21">
        <v>0</v>
      </c>
      <c r="AP256" s="21">
        <v>0</v>
      </c>
      <c r="AQ256" s="21">
        <v>0</v>
      </c>
      <c r="AR256" s="21">
        <v>21405165462.5</v>
      </c>
      <c r="AS256" s="21"/>
      <c r="AT256" s="71">
        <v>0</v>
      </c>
      <c r="AU256" s="21">
        <v>0</v>
      </c>
      <c r="AV256" s="21">
        <v>0</v>
      </c>
      <c r="AW256" s="21">
        <v>0</v>
      </c>
      <c r="AX256" s="21">
        <v>0</v>
      </c>
      <c r="AY256" s="70">
        <v>2121993677698.29</v>
      </c>
      <c r="AZ256" s="71">
        <v>2121993677698.29</v>
      </c>
      <c r="BA256" s="21">
        <v>2121993677698.29</v>
      </c>
      <c r="BB256" s="21"/>
      <c r="BC256" s="21"/>
    </row>
    <row r="257" spans="1:55" x14ac:dyDescent="0.25">
      <c r="A257" s="65" t="s">
        <v>606</v>
      </c>
      <c r="B257" s="66" t="s">
        <v>607</v>
      </c>
      <c r="C257" s="70">
        <v>2998797036789.5298</v>
      </c>
      <c r="D257" s="71">
        <v>267749844743.22</v>
      </c>
      <c r="E257" s="21">
        <v>209213766010.67999</v>
      </c>
      <c r="F257" s="21">
        <v>-2187545961.3400002</v>
      </c>
      <c r="G257" s="21">
        <v>6133792860.0600004</v>
      </c>
      <c r="H257" s="21">
        <v>13365335151.09</v>
      </c>
      <c r="I257" s="21">
        <v>0</v>
      </c>
      <c r="J257" s="21">
        <v>0</v>
      </c>
      <c r="K257" s="21">
        <v>5523108212.8800001</v>
      </c>
      <c r="L257" s="21">
        <v>370935600</v>
      </c>
      <c r="M257" s="21">
        <v>0</v>
      </c>
      <c r="N257" s="21">
        <v>17441104054</v>
      </c>
      <c r="O257" s="21">
        <v>114768169</v>
      </c>
      <c r="P257" s="21">
        <v>17173559424.85</v>
      </c>
      <c r="Q257" s="21">
        <v>601021222</v>
      </c>
      <c r="R257" s="71">
        <v>63143553842</v>
      </c>
      <c r="S257" s="21">
        <v>0</v>
      </c>
      <c r="T257" s="21">
        <v>63143553842</v>
      </c>
      <c r="U257" s="71">
        <v>2637201163502.5493</v>
      </c>
      <c r="V257" s="21">
        <v>269878823498</v>
      </c>
      <c r="W257" s="21">
        <v>561116666437.14001</v>
      </c>
      <c r="X257" s="21">
        <v>1385532815167.3899</v>
      </c>
      <c r="Y257" s="21">
        <v>1912343266163.45</v>
      </c>
      <c r="Z257" s="21">
        <v>23857243778.299999</v>
      </c>
      <c r="AA257" s="21">
        <v>23204180597.290001</v>
      </c>
      <c r="AB257" s="21">
        <v>-1538731832139.02</v>
      </c>
      <c r="AC257" s="71">
        <v>0</v>
      </c>
      <c r="AD257" s="21">
        <v>0</v>
      </c>
      <c r="AE257" s="71">
        <v>30702474701.760002</v>
      </c>
      <c r="AF257" s="21">
        <v>17868997985</v>
      </c>
      <c r="AG257" s="21">
        <v>0</v>
      </c>
      <c r="AH257" s="21">
        <v>3065564893.54</v>
      </c>
      <c r="AI257" s="21">
        <v>10974906614.9</v>
      </c>
      <c r="AJ257" s="21">
        <v>-1206994791.6800001</v>
      </c>
      <c r="AK257" s="70">
        <v>18836379844.969997</v>
      </c>
      <c r="AL257" s="71">
        <v>18836379844.969997</v>
      </c>
      <c r="AM257" s="21">
        <v>1996804783</v>
      </c>
      <c r="AN257" s="21">
        <v>0</v>
      </c>
      <c r="AO257" s="21">
        <v>0</v>
      </c>
      <c r="AP257" s="21">
        <v>0</v>
      </c>
      <c r="AQ257" s="21">
        <v>57170635.619999997</v>
      </c>
      <c r="AR257" s="21">
        <v>14651792160</v>
      </c>
      <c r="AS257" s="21">
        <v>2130612266.3499999</v>
      </c>
      <c r="AT257" s="71">
        <v>0</v>
      </c>
      <c r="AU257" s="21">
        <v>0</v>
      </c>
      <c r="AV257" s="21">
        <v>0</v>
      </c>
      <c r="AW257" s="21">
        <v>0</v>
      </c>
      <c r="AX257" s="21">
        <v>0</v>
      </c>
      <c r="AY257" s="70">
        <v>2979960656944.5498</v>
      </c>
      <c r="AZ257" s="71">
        <v>2979960656944.5498</v>
      </c>
      <c r="BA257" s="21">
        <v>2979960656944.5498</v>
      </c>
      <c r="BB257" s="21">
        <v>0</v>
      </c>
      <c r="BC257" s="21">
        <v>0</v>
      </c>
    </row>
    <row r="258" spans="1:55" x14ac:dyDescent="0.25">
      <c r="A258" s="65" t="s">
        <v>608</v>
      </c>
      <c r="B258" s="66" t="s">
        <v>609</v>
      </c>
      <c r="C258" s="70">
        <v>1455508615872.71</v>
      </c>
      <c r="D258" s="71">
        <v>246294503887.79004</v>
      </c>
      <c r="E258" s="21">
        <v>180041965739.54001</v>
      </c>
      <c r="F258" s="21">
        <v>-3704978095.0599999</v>
      </c>
      <c r="G258" s="21">
        <v>105888116.69</v>
      </c>
      <c r="H258" s="21">
        <v>23470345552.200001</v>
      </c>
      <c r="I258" s="21">
        <v>0</v>
      </c>
      <c r="J258" s="21">
        <v>0</v>
      </c>
      <c r="K258" s="21">
        <v>6899944232</v>
      </c>
      <c r="L258" s="21">
        <v>1277911145</v>
      </c>
      <c r="M258" s="21">
        <v>0</v>
      </c>
      <c r="N258" s="21">
        <v>23262127961</v>
      </c>
      <c r="O258" s="21">
        <v>0</v>
      </c>
      <c r="P258" s="21">
        <v>14381422764.450001</v>
      </c>
      <c r="Q258" s="21">
        <v>559876471.97000003</v>
      </c>
      <c r="R258" s="71">
        <v>65100000000</v>
      </c>
      <c r="S258" s="21">
        <v>0</v>
      </c>
      <c r="T258" s="21">
        <v>65100000000</v>
      </c>
      <c r="U258" s="71">
        <v>1072375916531.4399</v>
      </c>
      <c r="V258" s="21">
        <v>237237328311</v>
      </c>
      <c r="W258" s="21">
        <v>326206652261.52002</v>
      </c>
      <c r="X258" s="21">
        <v>530445598225.95001</v>
      </c>
      <c r="Y258" s="21">
        <v>798275656922.51001</v>
      </c>
      <c r="Z258" s="21">
        <v>23212170164.459999</v>
      </c>
      <c r="AA258" s="21">
        <v>8596666930</v>
      </c>
      <c r="AB258" s="21">
        <v>-851598156284</v>
      </c>
      <c r="AC258" s="71">
        <v>0</v>
      </c>
      <c r="AD258" s="21">
        <v>0</v>
      </c>
      <c r="AE258" s="71">
        <v>71738195453.479996</v>
      </c>
      <c r="AF258" s="21">
        <v>2975047272.6399999</v>
      </c>
      <c r="AG258" s="21">
        <v>0</v>
      </c>
      <c r="AH258" s="21">
        <v>1252188000</v>
      </c>
      <c r="AI258" s="21">
        <v>68751151180.839996</v>
      </c>
      <c r="AJ258" s="21">
        <v>-1240191000</v>
      </c>
      <c r="AK258" s="70">
        <v>27092342740.860001</v>
      </c>
      <c r="AL258" s="71">
        <v>26943512704.02</v>
      </c>
      <c r="AM258" s="21">
        <v>47388805.020000003</v>
      </c>
      <c r="AN258" s="21">
        <v>0</v>
      </c>
      <c r="AO258" s="21">
        <v>0</v>
      </c>
      <c r="AP258" s="21">
        <v>0</v>
      </c>
      <c r="AQ258" s="21">
        <v>241675437.5</v>
      </c>
      <c r="AR258" s="21">
        <v>25005054915.5</v>
      </c>
      <c r="AS258" s="21">
        <v>1649393546</v>
      </c>
      <c r="AT258" s="71">
        <v>148830036.84</v>
      </c>
      <c r="AU258" s="21">
        <v>0</v>
      </c>
      <c r="AV258" s="21">
        <v>0</v>
      </c>
      <c r="AW258" s="21">
        <v>148830036.84</v>
      </c>
      <c r="AX258" s="21">
        <v>0</v>
      </c>
      <c r="AY258" s="70">
        <v>1428416273131.8</v>
      </c>
      <c r="AZ258" s="71">
        <v>1428416273131.8</v>
      </c>
      <c r="BA258" s="21">
        <v>1428416273131.8</v>
      </c>
      <c r="BB258" s="21">
        <v>0</v>
      </c>
      <c r="BC258" s="21">
        <v>0</v>
      </c>
    </row>
    <row r="259" spans="1:55" x14ac:dyDescent="0.25">
      <c r="A259" s="65" t="s">
        <v>611</v>
      </c>
      <c r="B259" s="66" t="s">
        <v>612</v>
      </c>
      <c r="C259" s="70">
        <v>3556611185592.9097</v>
      </c>
      <c r="D259" s="71">
        <v>206901507849.83002</v>
      </c>
      <c r="E259" s="21">
        <v>97389203844.630005</v>
      </c>
      <c r="F259" s="21">
        <v>-45854314504.489998</v>
      </c>
      <c r="G259" s="21">
        <v>0</v>
      </c>
      <c r="H259" s="21">
        <v>16226304539.32</v>
      </c>
      <c r="I259" s="21">
        <v>0</v>
      </c>
      <c r="J259" s="21">
        <v>0</v>
      </c>
      <c r="K259" s="21">
        <v>67831392896</v>
      </c>
      <c r="L259" s="21">
        <v>30160200</v>
      </c>
      <c r="M259" s="21">
        <v>0</v>
      </c>
      <c r="N259" s="21">
        <v>5878390626</v>
      </c>
      <c r="O259" s="21">
        <v>14032955917</v>
      </c>
      <c r="P259" s="21"/>
      <c r="Q259" s="21">
        <v>51367414331.370003</v>
      </c>
      <c r="R259" s="71">
        <v>1099114157043.1801</v>
      </c>
      <c r="S259" s="21">
        <v>500000000</v>
      </c>
      <c r="T259" s="21">
        <v>1098614157043.1801</v>
      </c>
      <c r="U259" s="71">
        <v>2024337845960.52</v>
      </c>
      <c r="V259" s="21">
        <v>625302005775.73999</v>
      </c>
      <c r="W259" s="21">
        <v>734617890792.04004</v>
      </c>
      <c r="X259" s="21">
        <v>1101208918780.8401</v>
      </c>
      <c r="Y259" s="21">
        <v>1714481077183.51</v>
      </c>
      <c r="Z259" s="21">
        <v>78229275522.869995</v>
      </c>
      <c r="AA259" s="21">
        <v>8502329279.3400002</v>
      </c>
      <c r="AB259" s="21">
        <v>-2238003651373.8198</v>
      </c>
      <c r="AC259" s="71">
        <v>0</v>
      </c>
      <c r="AD259" s="21">
        <v>0</v>
      </c>
      <c r="AE259" s="71">
        <v>226257674739.38</v>
      </c>
      <c r="AF259" s="21">
        <v>6118406047</v>
      </c>
      <c r="AG259" s="21">
        <v>0</v>
      </c>
      <c r="AH259" s="21">
        <v>11209115438</v>
      </c>
      <c r="AI259" s="21">
        <v>217069576070.38</v>
      </c>
      <c r="AJ259" s="21">
        <v>-8139422816</v>
      </c>
      <c r="AK259" s="70">
        <v>141022183255</v>
      </c>
      <c r="AL259" s="71">
        <v>141022183255</v>
      </c>
      <c r="AM259" s="21">
        <v>0</v>
      </c>
      <c r="AN259" s="21">
        <v>0</v>
      </c>
      <c r="AO259" s="21">
        <v>126911777253</v>
      </c>
      <c r="AP259" s="21">
        <v>0</v>
      </c>
      <c r="AQ259" s="21">
        <v>1643210593</v>
      </c>
      <c r="AR259" s="21">
        <v>12467195409</v>
      </c>
      <c r="AS259" s="21"/>
      <c r="AT259" s="71">
        <v>0</v>
      </c>
      <c r="AU259" s="21">
        <v>0</v>
      </c>
      <c r="AV259" s="21">
        <v>0</v>
      </c>
      <c r="AW259" s="21">
        <v>0</v>
      </c>
      <c r="AX259" s="21">
        <v>0</v>
      </c>
      <c r="AY259" s="70">
        <v>3415589002337.8999</v>
      </c>
      <c r="AZ259" s="71">
        <v>3415589002337.8999</v>
      </c>
      <c r="BA259" s="21">
        <v>3415589002337.8999</v>
      </c>
      <c r="BB259" s="21"/>
      <c r="BC259" s="21"/>
    </row>
    <row r="260" spans="1:55" x14ac:dyDescent="0.25">
      <c r="A260" s="65" t="s">
        <v>613</v>
      </c>
      <c r="B260" s="66" t="s">
        <v>614</v>
      </c>
      <c r="C260" s="70">
        <v>2353908634125.6299</v>
      </c>
      <c r="D260" s="71">
        <v>176199984659.57001</v>
      </c>
      <c r="E260" s="21">
        <v>114067497277.97</v>
      </c>
      <c r="F260" s="21">
        <v>-10169795943.25</v>
      </c>
      <c r="G260" s="21">
        <v>0</v>
      </c>
      <c r="H260" s="21">
        <v>14247131259.65</v>
      </c>
      <c r="I260" s="21">
        <v>0</v>
      </c>
      <c r="J260" s="21">
        <v>0</v>
      </c>
      <c r="K260" s="21">
        <v>10385126897</v>
      </c>
      <c r="L260" s="21">
        <v>47745000</v>
      </c>
      <c r="M260" s="21">
        <v>0</v>
      </c>
      <c r="N260" s="21">
        <v>0</v>
      </c>
      <c r="O260" s="21">
        <v>6827517513</v>
      </c>
      <c r="P260" s="21">
        <v>33025600055.200001</v>
      </c>
      <c r="Q260" s="21">
        <v>7769162600</v>
      </c>
      <c r="R260" s="71">
        <v>217880836392.31</v>
      </c>
      <c r="S260" s="21">
        <v>0</v>
      </c>
      <c r="T260" s="21">
        <v>217880836392.31</v>
      </c>
      <c r="U260" s="71">
        <v>1825882111325.1304</v>
      </c>
      <c r="V260" s="21">
        <v>367736344694.27002</v>
      </c>
      <c r="W260" s="21">
        <v>451269050123.46997</v>
      </c>
      <c r="X260" s="21">
        <v>1141827860720.49</v>
      </c>
      <c r="Y260" s="21">
        <v>2101057993444.6699</v>
      </c>
      <c r="Z260" s="21">
        <v>45618832497.059998</v>
      </c>
      <c r="AA260" s="21">
        <v>4555717089.9499998</v>
      </c>
      <c r="AB260" s="21">
        <v>-2286183687244.7798</v>
      </c>
      <c r="AC260" s="71">
        <v>0</v>
      </c>
      <c r="AD260" s="21">
        <v>0</v>
      </c>
      <c r="AE260" s="71">
        <v>133945701748.62</v>
      </c>
      <c r="AF260" s="21">
        <v>165741780.00999999</v>
      </c>
      <c r="AG260" s="21">
        <v>0</v>
      </c>
      <c r="AH260" s="21">
        <v>21913697940</v>
      </c>
      <c r="AI260" s="21">
        <v>123641083538.92</v>
      </c>
      <c r="AJ260" s="21">
        <v>-11774821510.309999</v>
      </c>
      <c r="AK260" s="70">
        <v>62422045273.110001</v>
      </c>
      <c r="AL260" s="71">
        <v>62422045273.110001</v>
      </c>
      <c r="AM260" s="21">
        <v>6399324</v>
      </c>
      <c r="AN260" s="21">
        <v>0</v>
      </c>
      <c r="AO260" s="21">
        <v>16738990916</v>
      </c>
      <c r="AP260" s="21">
        <v>0</v>
      </c>
      <c r="AQ260" s="21">
        <v>55000000.109999999</v>
      </c>
      <c r="AR260" s="21">
        <v>3468266409</v>
      </c>
      <c r="AS260" s="21">
        <v>42153388624</v>
      </c>
      <c r="AT260" s="71">
        <v>0</v>
      </c>
      <c r="AU260" s="21">
        <v>0</v>
      </c>
      <c r="AV260" s="21">
        <v>0</v>
      </c>
      <c r="AW260" s="21">
        <v>0</v>
      </c>
      <c r="AX260" s="21">
        <v>0</v>
      </c>
      <c r="AY260" s="70">
        <v>2291486588852.52</v>
      </c>
      <c r="AZ260" s="71">
        <v>2291486588852.52</v>
      </c>
      <c r="BA260" s="21">
        <v>2291486588852.52</v>
      </c>
      <c r="BB260" s="21">
        <v>0</v>
      </c>
      <c r="BC260" s="21">
        <v>0</v>
      </c>
    </row>
    <row r="261" spans="1:55" x14ac:dyDescent="0.25">
      <c r="A261" s="65" t="s">
        <v>615</v>
      </c>
      <c r="B261" s="66" t="s">
        <v>616</v>
      </c>
      <c r="C261" s="70">
        <v>3535006623283.4199</v>
      </c>
      <c r="D261" s="71">
        <v>300479365657.65997</v>
      </c>
      <c r="E261" s="21">
        <v>224163148418.73999</v>
      </c>
      <c r="F261" s="21">
        <v>-6345145825.4099998</v>
      </c>
      <c r="G261" s="21">
        <v>0</v>
      </c>
      <c r="H261" s="21">
        <v>22472833719.470001</v>
      </c>
      <c r="I261" s="21">
        <v>0</v>
      </c>
      <c r="J261" s="21">
        <v>0</v>
      </c>
      <c r="K261" s="21">
        <v>1147114564.8599999</v>
      </c>
      <c r="L261" s="21">
        <v>1736952445</v>
      </c>
      <c r="M261" s="21">
        <v>0</v>
      </c>
      <c r="N261" s="21">
        <v>22264021333</v>
      </c>
      <c r="O261" s="21">
        <v>0</v>
      </c>
      <c r="P261" s="21">
        <v>34415878502</v>
      </c>
      <c r="Q261" s="21">
        <v>624562500</v>
      </c>
      <c r="R261" s="71">
        <v>88392391429.690002</v>
      </c>
      <c r="S261" s="21">
        <v>0</v>
      </c>
      <c r="T261" s="21">
        <v>88392391429.690002</v>
      </c>
      <c r="U261" s="71">
        <v>3126416185019.0703</v>
      </c>
      <c r="V261" s="21">
        <v>613374512442</v>
      </c>
      <c r="W261" s="21">
        <v>568337097233.51001</v>
      </c>
      <c r="X261" s="21">
        <v>1184329541409.3601</v>
      </c>
      <c r="Y261" s="21">
        <v>1816821269231.45</v>
      </c>
      <c r="Z261" s="21">
        <v>49793305379.830002</v>
      </c>
      <c r="AA261" s="21">
        <v>74349264800</v>
      </c>
      <c r="AB261" s="21">
        <v>-1180588805477.0801</v>
      </c>
      <c r="AC261" s="71">
        <v>0</v>
      </c>
      <c r="AD261" s="21">
        <v>0</v>
      </c>
      <c r="AE261" s="71">
        <v>19718681177</v>
      </c>
      <c r="AF261" s="21">
        <v>0</v>
      </c>
      <c r="AG261" s="21">
        <v>0</v>
      </c>
      <c r="AH261" s="21">
        <v>7958172770.1099997</v>
      </c>
      <c r="AI261" s="21">
        <v>15414184692</v>
      </c>
      <c r="AJ261" s="21">
        <v>-3653676285.1100001</v>
      </c>
      <c r="AK261" s="70">
        <v>68129947361.5</v>
      </c>
      <c r="AL261" s="71">
        <v>68129947361.5</v>
      </c>
      <c r="AM261" s="21">
        <v>0</v>
      </c>
      <c r="AN261" s="21">
        <v>0</v>
      </c>
      <c r="AO261" s="21">
        <v>0</v>
      </c>
      <c r="AP261" s="21">
        <v>0</v>
      </c>
      <c r="AQ261" s="21">
        <v>176957345</v>
      </c>
      <c r="AR261" s="21">
        <v>29744575179.5</v>
      </c>
      <c r="AS261" s="21">
        <v>38208414837</v>
      </c>
      <c r="AT261" s="71">
        <v>0</v>
      </c>
      <c r="AU261" s="21">
        <v>0</v>
      </c>
      <c r="AV261" s="21">
        <v>0</v>
      </c>
      <c r="AW261" s="21">
        <v>0</v>
      </c>
      <c r="AX261" s="21">
        <v>0</v>
      </c>
      <c r="AY261" s="70">
        <v>3466876675921.8799</v>
      </c>
      <c r="AZ261" s="71">
        <v>3466876675921.8799</v>
      </c>
      <c r="BA261" s="21">
        <v>3466876675921.8799</v>
      </c>
      <c r="BB261" s="21">
        <v>0</v>
      </c>
      <c r="BC261" s="21">
        <v>0</v>
      </c>
    </row>
    <row r="262" spans="1:55" x14ac:dyDescent="0.25">
      <c r="A262" s="65" t="s">
        <v>619</v>
      </c>
      <c r="B262" s="66" t="s">
        <v>620</v>
      </c>
      <c r="C262" s="70">
        <v>2666240085690.2295</v>
      </c>
      <c r="D262" s="71">
        <v>180876619368.63</v>
      </c>
      <c r="E262" s="21">
        <v>89334317814.979996</v>
      </c>
      <c r="F262" s="21">
        <v>-4593794283.1999998</v>
      </c>
      <c r="G262" s="21">
        <v>0</v>
      </c>
      <c r="H262" s="21">
        <v>31050379076.919998</v>
      </c>
      <c r="I262" s="21">
        <v>0</v>
      </c>
      <c r="J262" s="21">
        <v>0</v>
      </c>
      <c r="K262" s="21">
        <v>6729253159</v>
      </c>
      <c r="L262" s="21">
        <v>907319125</v>
      </c>
      <c r="M262" s="21">
        <v>0</v>
      </c>
      <c r="N262" s="21">
        <v>1066098534</v>
      </c>
      <c r="O262" s="21">
        <v>0</v>
      </c>
      <c r="P262" s="21">
        <v>29100774475.419998</v>
      </c>
      <c r="Q262" s="21">
        <v>27282271466.509998</v>
      </c>
      <c r="R262" s="71">
        <v>125008301935.98</v>
      </c>
      <c r="S262" s="21">
        <v>0</v>
      </c>
      <c r="T262" s="21">
        <v>125008301935.98</v>
      </c>
      <c r="U262" s="71">
        <v>2120574193295.2598</v>
      </c>
      <c r="V262" s="21">
        <v>349021555427.53998</v>
      </c>
      <c r="W262" s="21">
        <v>476785098930.98999</v>
      </c>
      <c r="X262" s="21">
        <v>868632384959.13</v>
      </c>
      <c r="Y262" s="21">
        <v>1649584811265.6899</v>
      </c>
      <c r="Z262" s="21">
        <v>13709668682.34</v>
      </c>
      <c r="AA262" s="21">
        <v>42093692766.379997</v>
      </c>
      <c r="AB262" s="21">
        <v>-1279253018736.8101</v>
      </c>
      <c r="AC262" s="71">
        <v>0</v>
      </c>
      <c r="AD262" s="21">
        <v>0</v>
      </c>
      <c r="AE262" s="71">
        <v>239780971090.35999</v>
      </c>
      <c r="AF262" s="21">
        <v>0</v>
      </c>
      <c r="AG262" s="21">
        <v>0</v>
      </c>
      <c r="AH262" s="21">
        <v>1173321800</v>
      </c>
      <c r="AI262" s="21">
        <v>238607649290.35999</v>
      </c>
      <c r="AJ262" s="21">
        <v>0</v>
      </c>
      <c r="AK262" s="70">
        <v>79303280518.48999</v>
      </c>
      <c r="AL262" s="71">
        <v>53148372022.489998</v>
      </c>
      <c r="AM262" s="21">
        <v>0</v>
      </c>
      <c r="AN262" s="21">
        <v>0</v>
      </c>
      <c r="AO262" s="21">
        <v>0</v>
      </c>
      <c r="AP262" s="21">
        <v>0</v>
      </c>
      <c r="AQ262" s="21">
        <v>42765805.490000002</v>
      </c>
      <c r="AR262" s="21">
        <v>6370848416</v>
      </c>
      <c r="AS262" s="21">
        <v>46734757801</v>
      </c>
      <c r="AT262" s="71">
        <v>26154908496</v>
      </c>
      <c r="AU262" s="21">
        <v>0</v>
      </c>
      <c r="AV262" s="21">
        <v>26154908496</v>
      </c>
      <c r="AW262" s="21">
        <v>0</v>
      </c>
      <c r="AX262" s="21">
        <v>0</v>
      </c>
      <c r="AY262" s="70">
        <v>2586936805171.6899</v>
      </c>
      <c r="AZ262" s="71">
        <v>2586936805171.6899</v>
      </c>
      <c r="BA262" s="21">
        <v>2586936805171.6899</v>
      </c>
      <c r="BB262" s="21">
        <v>0</v>
      </c>
      <c r="BC262" s="21">
        <v>0</v>
      </c>
    </row>
    <row r="263" spans="1:55" x14ac:dyDescent="0.25">
      <c r="A263" s="65" t="s">
        <v>621</v>
      </c>
      <c r="B263" s="66" t="s">
        <v>622</v>
      </c>
      <c r="C263" s="70">
        <v>4736523631623.1797</v>
      </c>
      <c r="D263" s="71">
        <v>405081930221.87006</v>
      </c>
      <c r="E263" s="21">
        <v>214516275093.32999</v>
      </c>
      <c r="F263" s="21">
        <v>-18882013180.02</v>
      </c>
      <c r="G263" s="21">
        <v>0</v>
      </c>
      <c r="H263" s="21">
        <v>20185753661.57</v>
      </c>
      <c r="I263" s="21">
        <v>0</v>
      </c>
      <c r="J263" s="21">
        <v>0</v>
      </c>
      <c r="K263" s="21">
        <v>83372529863.630005</v>
      </c>
      <c r="L263" s="21">
        <v>420037015</v>
      </c>
      <c r="M263" s="21">
        <v>0</v>
      </c>
      <c r="N263" s="21">
        <v>45104307935.519997</v>
      </c>
      <c r="O263" s="21">
        <v>0</v>
      </c>
      <c r="P263" s="21">
        <v>60101531226.379997</v>
      </c>
      <c r="Q263" s="21">
        <v>263508606.46000001</v>
      </c>
      <c r="R263" s="71">
        <v>137610014651.51001</v>
      </c>
      <c r="S263" s="21">
        <v>0</v>
      </c>
      <c r="T263" s="21">
        <v>137610014651.51001</v>
      </c>
      <c r="U263" s="71">
        <v>2951641816916.8994</v>
      </c>
      <c r="V263" s="21">
        <v>701320451851.18994</v>
      </c>
      <c r="W263" s="21">
        <v>524453265531.51001</v>
      </c>
      <c r="X263" s="21">
        <v>1133292742233.9399</v>
      </c>
      <c r="Y263" s="21">
        <v>2788298521787.54</v>
      </c>
      <c r="Z263" s="21">
        <v>39639537876.82</v>
      </c>
      <c r="AA263" s="21">
        <v>313408237673.06</v>
      </c>
      <c r="AB263" s="21">
        <v>-2548770940037.1602</v>
      </c>
      <c r="AC263" s="71">
        <v>0</v>
      </c>
      <c r="AD263" s="21">
        <v>0</v>
      </c>
      <c r="AE263" s="71">
        <v>1242189869832.8999</v>
      </c>
      <c r="AF263" s="21">
        <v>0</v>
      </c>
      <c r="AG263" s="21">
        <v>0</v>
      </c>
      <c r="AH263" s="21">
        <v>10686049024.440001</v>
      </c>
      <c r="AI263" s="21">
        <v>1231503820808.46</v>
      </c>
      <c r="AJ263" s="21">
        <v>0</v>
      </c>
      <c r="AK263" s="70">
        <v>177182358088.75</v>
      </c>
      <c r="AL263" s="71">
        <v>177182358088.75</v>
      </c>
      <c r="AM263" s="21">
        <v>32941</v>
      </c>
      <c r="AN263" s="21">
        <v>0</v>
      </c>
      <c r="AO263" s="21">
        <v>0</v>
      </c>
      <c r="AP263" s="21">
        <v>0</v>
      </c>
      <c r="AQ263" s="21">
        <v>106495841.75</v>
      </c>
      <c r="AR263" s="21">
        <v>17569413671</v>
      </c>
      <c r="AS263" s="21">
        <v>159506415635</v>
      </c>
      <c r="AT263" s="71">
        <v>0</v>
      </c>
      <c r="AU263" s="21">
        <v>0</v>
      </c>
      <c r="AV263" s="21">
        <v>0</v>
      </c>
      <c r="AW263" s="21">
        <v>0</v>
      </c>
      <c r="AX263" s="21">
        <v>0</v>
      </c>
      <c r="AY263" s="70">
        <v>4559341273534.4297</v>
      </c>
      <c r="AZ263" s="71">
        <v>4559341273534.4297</v>
      </c>
      <c r="BA263" s="21">
        <v>4559341273534.4297</v>
      </c>
      <c r="BB263" s="21">
        <v>0</v>
      </c>
      <c r="BC263" s="21">
        <v>0</v>
      </c>
    </row>
    <row r="264" spans="1:55" x14ac:dyDescent="0.25">
      <c r="A264" s="65" t="s">
        <v>623</v>
      </c>
      <c r="B264" s="66" t="s">
        <v>624</v>
      </c>
      <c r="C264" s="70">
        <v>4091993265690.8901</v>
      </c>
      <c r="D264" s="71">
        <v>230448793163.94998</v>
      </c>
      <c r="E264" s="21">
        <v>138773109129.59</v>
      </c>
      <c r="F264" s="21">
        <v>-29626472245.549999</v>
      </c>
      <c r="G264" s="21">
        <v>0</v>
      </c>
      <c r="H264" s="21">
        <v>18134237744.630001</v>
      </c>
      <c r="I264" s="21">
        <v>0</v>
      </c>
      <c r="J264" s="21">
        <v>0</v>
      </c>
      <c r="K264" s="21">
        <v>30765860596.610001</v>
      </c>
      <c r="L264" s="21">
        <v>3138891300</v>
      </c>
      <c r="M264" s="21">
        <v>0</v>
      </c>
      <c r="N264" s="21">
        <v>26328932104</v>
      </c>
      <c r="O264" s="21">
        <v>19925432593</v>
      </c>
      <c r="P264" s="21">
        <v>21303299625.650002</v>
      </c>
      <c r="Q264" s="21">
        <v>1705502316.02</v>
      </c>
      <c r="R264" s="71">
        <v>389739695685.28998</v>
      </c>
      <c r="S264" s="21">
        <v>5961686450</v>
      </c>
      <c r="T264" s="21">
        <v>383778009235.28998</v>
      </c>
      <c r="U264" s="71">
        <v>3439663098881.5898</v>
      </c>
      <c r="V264" s="21">
        <v>1262642491996</v>
      </c>
      <c r="W264" s="21">
        <v>575172189418.28003</v>
      </c>
      <c r="X264" s="21">
        <v>1091332479937.92</v>
      </c>
      <c r="Y264" s="21">
        <v>2232587879275.73</v>
      </c>
      <c r="Z264" s="21">
        <v>83556856478.440002</v>
      </c>
      <c r="AA264" s="21">
        <v>25180496637</v>
      </c>
      <c r="AB264" s="21">
        <v>-1830809294861.78</v>
      </c>
      <c r="AC264" s="71">
        <v>0</v>
      </c>
      <c r="AD264" s="21">
        <v>0</v>
      </c>
      <c r="AE264" s="71">
        <v>32141677960.059998</v>
      </c>
      <c r="AF264" s="21">
        <v>17447500</v>
      </c>
      <c r="AG264" s="21">
        <v>27054000000</v>
      </c>
      <c r="AH264" s="21">
        <v>7333482920</v>
      </c>
      <c r="AI264" s="21">
        <v>9147406657</v>
      </c>
      <c r="AJ264" s="21">
        <v>-11410659116.940001</v>
      </c>
      <c r="AK264" s="70">
        <v>112689203161.33</v>
      </c>
      <c r="AL264" s="71">
        <v>112689203161.33</v>
      </c>
      <c r="AM264" s="21">
        <v>0</v>
      </c>
      <c r="AN264" s="21">
        <v>0</v>
      </c>
      <c r="AO264" s="21">
        <v>0</v>
      </c>
      <c r="AP264" s="21">
        <v>0</v>
      </c>
      <c r="AQ264" s="21">
        <v>335081566.32999998</v>
      </c>
      <c r="AR264" s="21">
        <v>10735771314</v>
      </c>
      <c r="AS264" s="21">
        <v>101618350281</v>
      </c>
      <c r="AT264" s="71">
        <v>0</v>
      </c>
      <c r="AU264" s="21">
        <v>0</v>
      </c>
      <c r="AV264" s="21">
        <v>0</v>
      </c>
      <c r="AW264" s="21">
        <v>0</v>
      </c>
      <c r="AX264" s="21">
        <v>0</v>
      </c>
      <c r="AY264" s="70">
        <v>3979304062529.5801</v>
      </c>
      <c r="AZ264" s="71">
        <v>3979304062529.5801</v>
      </c>
      <c r="BA264" s="21">
        <v>3979304062529.5801</v>
      </c>
      <c r="BB264" s="21">
        <v>0</v>
      </c>
      <c r="BC264" s="21">
        <v>0</v>
      </c>
    </row>
    <row r="265" spans="1:55" x14ac:dyDescent="0.25">
      <c r="A265" s="65" t="s">
        <v>625</v>
      </c>
      <c r="B265" s="66" t="s">
        <v>626</v>
      </c>
      <c r="C265" s="70">
        <v>4308622732865.8804</v>
      </c>
      <c r="D265" s="71">
        <v>759680679519.43005</v>
      </c>
      <c r="E265" s="21">
        <v>604990188933.82996</v>
      </c>
      <c r="F265" s="21">
        <v>-22295734650.459999</v>
      </c>
      <c r="G265" s="21">
        <v>0</v>
      </c>
      <c r="H265" s="21">
        <v>27714368100.41</v>
      </c>
      <c r="I265" s="21">
        <v>0</v>
      </c>
      <c r="J265" s="21">
        <v>0</v>
      </c>
      <c r="K265" s="21">
        <v>16310176319</v>
      </c>
      <c r="L265" s="21">
        <v>428041500</v>
      </c>
      <c r="M265" s="21">
        <v>0</v>
      </c>
      <c r="N265" s="21">
        <v>57002494023.120003</v>
      </c>
      <c r="O265" s="21">
        <v>24817804050</v>
      </c>
      <c r="P265" s="21">
        <v>49896491243.529999</v>
      </c>
      <c r="Q265" s="21">
        <v>816850000</v>
      </c>
      <c r="R265" s="71">
        <v>120107332408.88</v>
      </c>
      <c r="S265" s="21">
        <v>2519656250</v>
      </c>
      <c r="T265" s="21">
        <v>117587676158.88</v>
      </c>
      <c r="U265" s="71">
        <v>3398012153979.9595</v>
      </c>
      <c r="V265" s="21">
        <v>808616413726.52002</v>
      </c>
      <c r="W265" s="21">
        <v>570096134486.44995</v>
      </c>
      <c r="X265" s="21">
        <v>1234545603141.73</v>
      </c>
      <c r="Y265" s="21">
        <v>2334275258255.8198</v>
      </c>
      <c r="Z265" s="21">
        <v>4796764345</v>
      </c>
      <c r="AA265" s="21">
        <v>24530347182.5</v>
      </c>
      <c r="AB265" s="21">
        <v>-1578848367158.0601</v>
      </c>
      <c r="AC265" s="71">
        <v>15000000000</v>
      </c>
      <c r="AD265" s="21">
        <v>15000000000</v>
      </c>
      <c r="AE265" s="71">
        <v>15822566957.610001</v>
      </c>
      <c r="AF265" s="21">
        <v>0</v>
      </c>
      <c r="AG265" s="21">
        <v>0</v>
      </c>
      <c r="AH265" s="21">
        <v>2029452625.2</v>
      </c>
      <c r="AI265" s="21">
        <v>13793114332.41</v>
      </c>
      <c r="AJ265" s="21">
        <v>0</v>
      </c>
      <c r="AK265" s="70">
        <v>77655730591.509995</v>
      </c>
      <c r="AL265" s="71">
        <v>77655730591.509995</v>
      </c>
      <c r="AM265" s="21">
        <v>0</v>
      </c>
      <c r="AN265" s="21">
        <v>0</v>
      </c>
      <c r="AO265" s="21">
        <v>0</v>
      </c>
      <c r="AP265" s="21">
        <v>0</v>
      </c>
      <c r="AQ265" s="21">
        <v>218646756.25999999</v>
      </c>
      <c r="AR265" s="21">
        <v>5599125149.25</v>
      </c>
      <c r="AS265" s="21">
        <v>71837958686</v>
      </c>
      <c r="AT265" s="71">
        <v>0</v>
      </c>
      <c r="AU265" s="21">
        <v>0</v>
      </c>
      <c r="AV265" s="21">
        <v>0</v>
      </c>
      <c r="AW265" s="21">
        <v>0</v>
      </c>
      <c r="AX265" s="21">
        <v>0</v>
      </c>
      <c r="AY265" s="70">
        <v>4230967002274.3701</v>
      </c>
      <c r="AZ265" s="71">
        <v>4230967002274.3701</v>
      </c>
      <c r="BA265" s="21">
        <v>4230967002274.3701</v>
      </c>
      <c r="BB265" s="21">
        <v>0</v>
      </c>
      <c r="BC265" s="21">
        <v>0</v>
      </c>
    </row>
    <row r="266" spans="1:55" x14ac:dyDescent="0.25">
      <c r="A266" s="65" t="s">
        <v>627</v>
      </c>
      <c r="B266" s="66" t="s">
        <v>628</v>
      </c>
      <c r="C266" s="70">
        <v>2418832591790.8008</v>
      </c>
      <c r="D266" s="71">
        <v>196395754683.69003</v>
      </c>
      <c r="E266" s="21">
        <v>132792517161.10001</v>
      </c>
      <c r="F266" s="21">
        <v>-16854552946</v>
      </c>
      <c r="G266" s="21">
        <v>0</v>
      </c>
      <c r="H266" s="21">
        <v>17784971980.490002</v>
      </c>
      <c r="I266" s="21">
        <v>0</v>
      </c>
      <c r="J266" s="21">
        <v>0</v>
      </c>
      <c r="K266" s="21">
        <v>19012201286</v>
      </c>
      <c r="L266" s="21">
        <v>3527439668</v>
      </c>
      <c r="M266" s="21">
        <v>0</v>
      </c>
      <c r="N266" s="21">
        <v>1692455643</v>
      </c>
      <c r="O266" s="21">
        <v>0</v>
      </c>
      <c r="P266" s="21">
        <v>37615171397.099998</v>
      </c>
      <c r="Q266" s="21">
        <v>825550494</v>
      </c>
      <c r="R266" s="71">
        <v>124367355884.78</v>
      </c>
      <c r="S266" s="21">
        <v>44850000</v>
      </c>
      <c r="T266" s="21">
        <v>124322505884.78</v>
      </c>
      <c r="U266" s="71">
        <v>2058898804286.46</v>
      </c>
      <c r="V266" s="21">
        <v>459531680582.67999</v>
      </c>
      <c r="W266" s="21">
        <v>384302483962.48999</v>
      </c>
      <c r="X266" s="21">
        <v>1115184145989.5801</v>
      </c>
      <c r="Y266" s="21">
        <v>1809025963294.51</v>
      </c>
      <c r="Z266" s="21">
        <v>22713071083</v>
      </c>
      <c r="AA266" s="21">
        <v>251789701634.47</v>
      </c>
      <c r="AB266" s="21">
        <v>-1983648242260.27</v>
      </c>
      <c r="AC266" s="71">
        <v>0</v>
      </c>
      <c r="AD266" s="21">
        <v>0</v>
      </c>
      <c r="AE266" s="71">
        <v>39170676935.870003</v>
      </c>
      <c r="AF266" s="21">
        <v>2225392206</v>
      </c>
      <c r="AG266" s="21">
        <v>0</v>
      </c>
      <c r="AH266" s="21">
        <v>8483715228</v>
      </c>
      <c r="AI266" s="21">
        <v>35189657734.870003</v>
      </c>
      <c r="AJ266" s="21">
        <v>-6728088233</v>
      </c>
      <c r="AK266" s="70">
        <v>169371835356.53</v>
      </c>
      <c r="AL266" s="71">
        <v>59450822606.529999</v>
      </c>
      <c r="AM266" s="21">
        <v>0</v>
      </c>
      <c r="AN266" s="21">
        <v>0</v>
      </c>
      <c r="AO266" s="21">
        <v>0</v>
      </c>
      <c r="AP266" s="21">
        <v>0</v>
      </c>
      <c r="AQ266" s="21">
        <v>181439855.53</v>
      </c>
      <c r="AR266" s="21">
        <v>380498201</v>
      </c>
      <c r="AS266" s="21">
        <v>58888884550</v>
      </c>
      <c r="AT266" s="71">
        <v>109921012750</v>
      </c>
      <c r="AU266" s="21">
        <v>0</v>
      </c>
      <c r="AV266" s="21">
        <v>109921012750</v>
      </c>
      <c r="AW266" s="21">
        <v>0</v>
      </c>
      <c r="AX266" s="21">
        <v>0</v>
      </c>
      <c r="AY266" s="70">
        <v>2456692019977.02</v>
      </c>
      <c r="AZ266" s="71">
        <v>2456692019977.02</v>
      </c>
      <c r="BA266" s="21">
        <v>2191106985654.8201</v>
      </c>
      <c r="BB266" s="21">
        <v>265585034322.20001</v>
      </c>
      <c r="BC266" s="21">
        <v>0</v>
      </c>
    </row>
    <row r="267" spans="1:55" x14ac:dyDescent="0.25">
      <c r="A267" s="65" t="s">
        <v>631</v>
      </c>
      <c r="B267" s="66" t="s">
        <v>632</v>
      </c>
      <c r="C267" s="70">
        <v>5739206824757.4893</v>
      </c>
      <c r="D267" s="71">
        <v>361559944339.89001</v>
      </c>
      <c r="E267" s="21">
        <v>198180124765.17001</v>
      </c>
      <c r="F267" s="21">
        <v>-108496990854.63</v>
      </c>
      <c r="G267" s="21">
        <v>89156893.060000002</v>
      </c>
      <c r="H267" s="21">
        <v>22839049219.98</v>
      </c>
      <c r="I267" s="21"/>
      <c r="J267" s="21"/>
      <c r="K267" s="21">
        <v>123827855888</v>
      </c>
      <c r="L267" s="21">
        <v>23451226230.419998</v>
      </c>
      <c r="M267" s="21">
        <v>0</v>
      </c>
      <c r="N267" s="21">
        <v>2770615423</v>
      </c>
      <c r="O267" s="21">
        <v>8985071954</v>
      </c>
      <c r="P267" s="21">
        <v>89793872470.889999</v>
      </c>
      <c r="Q267" s="21">
        <v>119962350</v>
      </c>
      <c r="R267" s="71">
        <v>686515220963.95996</v>
      </c>
      <c r="S267" s="21"/>
      <c r="T267" s="21">
        <v>686515220963.95996</v>
      </c>
      <c r="U267" s="71">
        <v>4387251442950.0693</v>
      </c>
      <c r="V267" s="21">
        <v>2012913227353</v>
      </c>
      <c r="W267" s="21">
        <v>672294535931.81995</v>
      </c>
      <c r="X267" s="21">
        <v>1322122471493</v>
      </c>
      <c r="Y267" s="21">
        <v>2217140910869.0298</v>
      </c>
      <c r="Z267" s="21">
        <v>78445044582.009995</v>
      </c>
      <c r="AA267" s="21">
        <v>75108135773</v>
      </c>
      <c r="AB267" s="21">
        <v>-1990772883051.79</v>
      </c>
      <c r="AC267" s="71"/>
      <c r="AD267" s="21"/>
      <c r="AE267" s="71">
        <v>303880216503.57001</v>
      </c>
      <c r="AF267" s="21"/>
      <c r="AG267" s="21">
        <v>238946476680</v>
      </c>
      <c r="AH267" s="21">
        <v>8224375891</v>
      </c>
      <c r="AI267" s="21">
        <v>58156681935.57</v>
      </c>
      <c r="AJ267" s="21">
        <v>-1447318003</v>
      </c>
      <c r="AK267" s="70">
        <v>38900889962.830002</v>
      </c>
      <c r="AL267" s="71">
        <v>38900889962.830002</v>
      </c>
      <c r="AM267" s="21"/>
      <c r="AN267" s="21"/>
      <c r="AO267" s="21"/>
      <c r="AP267" s="21"/>
      <c r="AQ267" s="21">
        <v>5000000</v>
      </c>
      <c r="AR267" s="21">
        <v>21534530669</v>
      </c>
      <c r="AS267" s="21">
        <v>17361359293.830002</v>
      </c>
      <c r="AT267" s="71"/>
      <c r="AU267" s="21"/>
      <c r="AV267" s="21"/>
      <c r="AW267" s="21"/>
      <c r="AX267" s="21"/>
      <c r="AY267" s="70">
        <v>5700305934794.6201</v>
      </c>
      <c r="AZ267" s="71">
        <v>5700305934794.6201</v>
      </c>
      <c r="BA267" s="21">
        <v>5700305934794.6201</v>
      </c>
      <c r="BB267" s="21"/>
      <c r="BC267" s="21"/>
    </row>
    <row r="268" spans="1:55" x14ac:dyDescent="0.25">
      <c r="A268" s="65" t="s">
        <v>633</v>
      </c>
      <c r="B268" s="66" t="s">
        <v>634</v>
      </c>
      <c r="C268" s="70">
        <v>2580696084823.1099</v>
      </c>
      <c r="D268" s="71">
        <v>177315570499.90002</v>
      </c>
      <c r="E268" s="21">
        <v>131899486648.53999</v>
      </c>
      <c r="F268" s="21">
        <v>-1495526998.9200001</v>
      </c>
      <c r="G268" s="21">
        <v>0</v>
      </c>
      <c r="H268" s="21">
        <v>13277609671</v>
      </c>
      <c r="I268" s="21">
        <v>0</v>
      </c>
      <c r="J268" s="21">
        <v>0</v>
      </c>
      <c r="K268" s="21">
        <v>2669407144</v>
      </c>
      <c r="L268" s="21">
        <v>93864820</v>
      </c>
      <c r="M268" s="21">
        <v>0</v>
      </c>
      <c r="N268" s="21">
        <v>1060248204.8200001</v>
      </c>
      <c r="O268" s="21">
        <v>0</v>
      </c>
      <c r="P268" s="21">
        <v>29067967756.509998</v>
      </c>
      <c r="Q268" s="21">
        <v>742513253.95000005</v>
      </c>
      <c r="R268" s="71">
        <v>189032327087.20999</v>
      </c>
      <c r="S268" s="21">
        <v>205318000</v>
      </c>
      <c r="T268" s="21">
        <v>188827009087.20999</v>
      </c>
      <c r="U268" s="71">
        <v>2120939800457</v>
      </c>
      <c r="V268" s="21">
        <v>487473485019</v>
      </c>
      <c r="W268" s="21">
        <v>441374293137</v>
      </c>
      <c r="X268" s="21">
        <v>953444676720</v>
      </c>
      <c r="Y268" s="21">
        <v>1886548166563</v>
      </c>
      <c r="Z268" s="21">
        <v>8461757988</v>
      </c>
      <c r="AA268" s="21">
        <v>41055203090</v>
      </c>
      <c r="AB268" s="21">
        <v>-1697417782060</v>
      </c>
      <c r="AC268" s="71">
        <v>0</v>
      </c>
      <c r="AD268" s="21">
        <v>0</v>
      </c>
      <c r="AE268" s="71">
        <v>93408386779</v>
      </c>
      <c r="AF268" s="21">
        <v>19150000</v>
      </c>
      <c r="AG268" s="21">
        <v>0</v>
      </c>
      <c r="AH268" s="21">
        <v>2846399050</v>
      </c>
      <c r="AI268" s="21">
        <v>92368291979</v>
      </c>
      <c r="AJ268" s="21">
        <v>-1825454250</v>
      </c>
      <c r="AK268" s="70">
        <v>256475361206.01001</v>
      </c>
      <c r="AL268" s="71">
        <v>256475361206.01001</v>
      </c>
      <c r="AM268" s="21">
        <v>0</v>
      </c>
      <c r="AN268" s="21">
        <v>0</v>
      </c>
      <c r="AO268" s="21">
        <v>0</v>
      </c>
      <c r="AP268" s="21">
        <v>0</v>
      </c>
      <c r="AQ268" s="21">
        <v>178178464.00999999</v>
      </c>
      <c r="AR268" s="21">
        <v>42464389889</v>
      </c>
      <c r="AS268" s="21">
        <v>213832792853</v>
      </c>
      <c r="AT268" s="71">
        <v>0</v>
      </c>
      <c r="AU268" s="21">
        <v>0</v>
      </c>
      <c r="AV268" s="21">
        <v>0</v>
      </c>
      <c r="AW268" s="21">
        <v>0</v>
      </c>
      <c r="AX268" s="21">
        <v>0</v>
      </c>
      <c r="AY268" s="70">
        <v>2324220723617.1001</v>
      </c>
      <c r="AZ268" s="71">
        <v>2324220723617.1001</v>
      </c>
      <c r="BA268" s="21">
        <v>2324220723617.1001</v>
      </c>
      <c r="BB268" s="21">
        <v>0</v>
      </c>
      <c r="BC268" s="21">
        <v>0</v>
      </c>
    </row>
    <row r="269" spans="1:55" x14ac:dyDescent="0.25">
      <c r="A269" s="65" t="s">
        <v>635</v>
      </c>
      <c r="B269" s="66" t="s">
        <v>636</v>
      </c>
      <c r="C269" s="70">
        <v>3859943516621.8398</v>
      </c>
      <c r="D269" s="71">
        <v>274249273052.20001</v>
      </c>
      <c r="E269" s="21">
        <v>21420961537.82</v>
      </c>
      <c r="F269" s="21">
        <v>-57560279708.300003</v>
      </c>
      <c r="G269" s="21">
        <v>531987874.72000003</v>
      </c>
      <c r="H269" s="21">
        <v>164603526849.85001</v>
      </c>
      <c r="I269" s="21">
        <v>0</v>
      </c>
      <c r="J269" s="21">
        <v>0</v>
      </c>
      <c r="K269" s="21">
        <v>53449857355</v>
      </c>
      <c r="L269" s="21">
        <v>5554908224</v>
      </c>
      <c r="M269" s="21">
        <v>0</v>
      </c>
      <c r="N269" s="21">
        <v>15442301723</v>
      </c>
      <c r="O269" s="21">
        <v>0</v>
      </c>
      <c r="P269" s="21">
        <v>63536515258.010002</v>
      </c>
      <c r="Q269" s="21">
        <v>7269493938.1000004</v>
      </c>
      <c r="R269" s="71">
        <v>183763614342.42001</v>
      </c>
      <c r="S269" s="21">
        <v>0</v>
      </c>
      <c r="T269" s="21">
        <v>183763614342.42001</v>
      </c>
      <c r="U269" s="71">
        <v>3322154930505.6108</v>
      </c>
      <c r="V269" s="21">
        <v>988642890564.93005</v>
      </c>
      <c r="W269" s="21">
        <v>677502356310.56006</v>
      </c>
      <c r="X269" s="21">
        <v>1013393774436.4301</v>
      </c>
      <c r="Y269" s="21">
        <v>2569908476305.3701</v>
      </c>
      <c r="Z269" s="21">
        <v>93336351550.669998</v>
      </c>
      <c r="AA269" s="21">
        <v>27570901925</v>
      </c>
      <c r="AB269" s="21">
        <v>-2048199820587.3501</v>
      </c>
      <c r="AC269" s="71">
        <v>0</v>
      </c>
      <c r="AD269" s="21">
        <v>0</v>
      </c>
      <c r="AE269" s="71">
        <v>79775698721.610001</v>
      </c>
      <c r="AF269" s="21">
        <v>0</v>
      </c>
      <c r="AG269" s="21">
        <v>0</v>
      </c>
      <c r="AH269" s="21">
        <v>5350545615.6000004</v>
      </c>
      <c r="AI269" s="21">
        <v>76603196736.009995</v>
      </c>
      <c r="AJ269" s="21">
        <v>-2178043630</v>
      </c>
      <c r="AK269" s="70">
        <v>199775133691.07999</v>
      </c>
      <c r="AL269" s="71">
        <v>199775133691.07999</v>
      </c>
      <c r="AM269" s="21">
        <v>0</v>
      </c>
      <c r="AN269" s="21">
        <v>0</v>
      </c>
      <c r="AO269" s="21">
        <v>0</v>
      </c>
      <c r="AP269" s="21">
        <v>0</v>
      </c>
      <c r="AQ269" s="21">
        <v>507232495.61000001</v>
      </c>
      <c r="AR269" s="21">
        <v>149990941596.47</v>
      </c>
      <c r="AS269" s="21">
        <v>49276959599</v>
      </c>
      <c r="AT269" s="71">
        <v>0</v>
      </c>
      <c r="AU269" s="21">
        <v>0</v>
      </c>
      <c r="AV269" s="21">
        <v>0</v>
      </c>
      <c r="AW269" s="21">
        <v>0</v>
      </c>
      <c r="AX269" s="21">
        <v>0</v>
      </c>
      <c r="AY269" s="70">
        <v>3660168382930.7798</v>
      </c>
      <c r="AZ269" s="71">
        <v>3660168382930.7798</v>
      </c>
      <c r="BA269" s="21">
        <v>3660168382930.7798</v>
      </c>
      <c r="BB269" s="21">
        <v>0</v>
      </c>
      <c r="BC269" s="21">
        <v>0</v>
      </c>
    </row>
    <row r="270" spans="1:55" x14ac:dyDescent="0.25">
      <c r="A270" s="65" t="s">
        <v>637</v>
      </c>
      <c r="B270" s="66" t="s">
        <v>1169</v>
      </c>
      <c r="C270" s="70">
        <v>33527012177543.156</v>
      </c>
      <c r="D270" s="71">
        <v>3849951495437.3501</v>
      </c>
      <c r="E270" s="21">
        <v>2439663698370.9102</v>
      </c>
      <c r="F270" s="21">
        <v>-292547733819.58002</v>
      </c>
      <c r="G270" s="21">
        <v>701887000.25</v>
      </c>
      <c r="H270" s="21">
        <v>1304395659354.4299</v>
      </c>
      <c r="I270" s="21">
        <v>0</v>
      </c>
      <c r="J270" s="21">
        <v>8500000000</v>
      </c>
      <c r="K270" s="21">
        <v>270207971301</v>
      </c>
      <c r="L270" s="21">
        <v>2256141970.8499999</v>
      </c>
      <c r="M270" s="21">
        <v>0</v>
      </c>
      <c r="N270" s="21">
        <v>0</v>
      </c>
      <c r="O270" s="21">
        <v>0</v>
      </c>
      <c r="P270" s="21">
        <v>0</v>
      </c>
      <c r="Q270" s="21">
        <v>116773871259.49001</v>
      </c>
      <c r="R270" s="71">
        <v>3689224624205.5898</v>
      </c>
      <c r="S270" s="21">
        <v>0</v>
      </c>
      <c r="T270" s="21">
        <v>3689224624205.5898</v>
      </c>
      <c r="U270" s="71">
        <v>24200299838868.102</v>
      </c>
      <c r="V270" s="21">
        <v>7415185079778.7002</v>
      </c>
      <c r="W270" s="21">
        <v>4060560292793.7798</v>
      </c>
      <c r="X270" s="21">
        <v>9203688418958.5801</v>
      </c>
      <c r="Y270" s="21">
        <v>16156916212163.5</v>
      </c>
      <c r="Z270" s="21">
        <v>496390365492.66998</v>
      </c>
      <c r="AA270" s="21">
        <v>1100278993552.47</v>
      </c>
      <c r="AB270" s="21">
        <v>-14232719523871.6</v>
      </c>
      <c r="AC270" s="71">
        <v>0</v>
      </c>
      <c r="AD270" s="21">
        <v>0</v>
      </c>
      <c r="AE270" s="71">
        <v>1787536219032.1201</v>
      </c>
      <c r="AF270" s="21">
        <v>8494827954.5</v>
      </c>
      <c r="AG270" s="21">
        <v>1225784879491.23</v>
      </c>
      <c r="AH270" s="21">
        <v>11201583269.809999</v>
      </c>
      <c r="AI270" s="21">
        <v>542054928316.58002</v>
      </c>
      <c r="AJ270" s="21">
        <v>0</v>
      </c>
      <c r="AK270" s="70">
        <v>1631635729557.1299</v>
      </c>
      <c r="AL270" s="71">
        <v>483723538906.68005</v>
      </c>
      <c r="AM270" s="21">
        <v>133074222</v>
      </c>
      <c r="AN270" s="21">
        <v>0</v>
      </c>
      <c r="AO270" s="21">
        <v>0</v>
      </c>
      <c r="AP270" s="21">
        <v>0</v>
      </c>
      <c r="AQ270" s="21">
        <v>3473073986.29</v>
      </c>
      <c r="AR270" s="21">
        <v>164687195417.44</v>
      </c>
      <c r="AS270" s="21">
        <v>315430195280.95001</v>
      </c>
      <c r="AT270" s="71">
        <v>1147912190650.45</v>
      </c>
      <c r="AU270" s="21">
        <v>1147912190650.45</v>
      </c>
      <c r="AV270" s="21">
        <v>0</v>
      </c>
      <c r="AW270" s="21">
        <v>0</v>
      </c>
      <c r="AX270" s="21">
        <v>0</v>
      </c>
      <c r="AY270" s="70">
        <v>31895376447986</v>
      </c>
      <c r="AZ270" s="71">
        <v>31895376447986</v>
      </c>
      <c r="BA270" s="21">
        <v>31895376447986</v>
      </c>
      <c r="BB270" s="21">
        <v>0</v>
      </c>
      <c r="BC270" s="21">
        <v>0</v>
      </c>
    </row>
    <row r="271" spans="1:55" x14ac:dyDescent="0.25">
      <c r="A271" s="65" t="s">
        <v>638</v>
      </c>
      <c r="B271" s="66" t="s">
        <v>639</v>
      </c>
      <c r="C271" s="70">
        <v>8898911555277.5508</v>
      </c>
      <c r="D271" s="71">
        <v>728208693248.17993</v>
      </c>
      <c r="E271" s="21">
        <v>539943470153.53003</v>
      </c>
      <c r="F271" s="21">
        <v>-42820368941.650002</v>
      </c>
      <c r="G271" s="21">
        <v>172145872</v>
      </c>
      <c r="H271" s="21">
        <v>60783434350.459999</v>
      </c>
      <c r="I271" s="21">
        <v>0</v>
      </c>
      <c r="J271" s="21">
        <v>0</v>
      </c>
      <c r="K271" s="21">
        <v>39711203878.589996</v>
      </c>
      <c r="L271" s="21">
        <v>4987733436</v>
      </c>
      <c r="M271" s="21">
        <v>0</v>
      </c>
      <c r="N271" s="21">
        <v>93222599018.25</v>
      </c>
      <c r="O271" s="21">
        <v>0</v>
      </c>
      <c r="P271" s="21">
        <v>32208475481</v>
      </c>
      <c r="Q271" s="21">
        <v>0</v>
      </c>
      <c r="R271" s="71">
        <v>612063740285</v>
      </c>
      <c r="S271" s="21">
        <v>0</v>
      </c>
      <c r="T271" s="21">
        <v>612063740285</v>
      </c>
      <c r="U271" s="71">
        <v>7314418418099.1016</v>
      </c>
      <c r="V271" s="21">
        <v>1071794946887.12</v>
      </c>
      <c r="W271" s="21">
        <v>801398856633.62</v>
      </c>
      <c r="X271" s="21">
        <v>2518547385967.0898</v>
      </c>
      <c r="Y271" s="21">
        <v>6616205990929.7002</v>
      </c>
      <c r="Z271" s="21">
        <v>76081077874</v>
      </c>
      <c r="AA271" s="21">
        <v>88851667923.169998</v>
      </c>
      <c r="AB271" s="21">
        <v>-3858461508115.6001</v>
      </c>
      <c r="AC271" s="71">
        <v>0</v>
      </c>
      <c r="AD271" s="21">
        <v>0</v>
      </c>
      <c r="AE271" s="71">
        <v>244220703645.27002</v>
      </c>
      <c r="AF271" s="21">
        <v>1322015010</v>
      </c>
      <c r="AG271" s="21">
        <v>0</v>
      </c>
      <c r="AH271" s="21">
        <v>11123405600</v>
      </c>
      <c r="AI271" s="21">
        <v>237756756343.57001</v>
      </c>
      <c r="AJ271" s="21">
        <v>-5981473308.3000002</v>
      </c>
      <c r="AK271" s="70">
        <v>6216467978.8900003</v>
      </c>
      <c r="AL271" s="71">
        <v>6216467978.8900003</v>
      </c>
      <c r="AM271" s="21">
        <v>11044489</v>
      </c>
      <c r="AN271" s="21">
        <v>0</v>
      </c>
      <c r="AO271" s="21">
        <v>0</v>
      </c>
      <c r="AP271" s="21">
        <v>0</v>
      </c>
      <c r="AQ271" s="21">
        <v>1447515</v>
      </c>
      <c r="AR271" s="21">
        <v>6203975974.8900003</v>
      </c>
      <c r="AS271" s="21">
        <v>0</v>
      </c>
      <c r="AT271" s="71">
        <v>0</v>
      </c>
      <c r="AU271" s="21">
        <v>0</v>
      </c>
      <c r="AV271" s="21">
        <v>0</v>
      </c>
      <c r="AW271" s="21">
        <v>0</v>
      </c>
      <c r="AX271" s="21">
        <v>0</v>
      </c>
      <c r="AY271" s="70">
        <v>8892695087298.6699</v>
      </c>
      <c r="AZ271" s="71">
        <v>8892695087298.6699</v>
      </c>
      <c r="BA271" s="21">
        <v>8892695087298.6699</v>
      </c>
      <c r="BB271" s="21">
        <v>0</v>
      </c>
      <c r="BC271" s="21">
        <v>0</v>
      </c>
    </row>
    <row r="272" spans="1:55" x14ac:dyDescent="0.25">
      <c r="A272" s="65" t="s">
        <v>640</v>
      </c>
      <c r="B272" s="66" t="s">
        <v>641</v>
      </c>
      <c r="C272" s="70">
        <v>16717859590430.898</v>
      </c>
      <c r="D272" s="71">
        <v>1251626335344.5601</v>
      </c>
      <c r="E272" s="21">
        <v>842641110340.75</v>
      </c>
      <c r="F272" s="21">
        <v>-66133242168.769997</v>
      </c>
      <c r="G272" s="21">
        <v>8265856428.9700003</v>
      </c>
      <c r="H272" s="21">
        <v>218281086129.10999</v>
      </c>
      <c r="I272" s="21">
        <v>0</v>
      </c>
      <c r="J272" s="21">
        <v>0</v>
      </c>
      <c r="K272" s="21">
        <v>90928191633.429993</v>
      </c>
      <c r="L272" s="21">
        <v>12468729962</v>
      </c>
      <c r="M272" s="21">
        <v>0</v>
      </c>
      <c r="N272" s="21">
        <v>69373829477</v>
      </c>
      <c r="O272" s="21">
        <v>0</v>
      </c>
      <c r="P272" s="21">
        <v>73224552590</v>
      </c>
      <c r="Q272" s="21">
        <v>2576220952.0700002</v>
      </c>
      <c r="R272" s="71">
        <v>707925027316.78003</v>
      </c>
      <c r="S272" s="21">
        <v>19320538327</v>
      </c>
      <c r="T272" s="21">
        <v>688604488989.78003</v>
      </c>
      <c r="U272" s="71">
        <v>14244683014330.703</v>
      </c>
      <c r="V272" s="21">
        <v>2249427568334.2598</v>
      </c>
      <c r="W272" s="21">
        <v>2654736744278.8198</v>
      </c>
      <c r="X272" s="21">
        <v>6408992395786.3398</v>
      </c>
      <c r="Y272" s="21">
        <v>13751586316772.5</v>
      </c>
      <c r="Z272" s="21">
        <v>444589681398.71997</v>
      </c>
      <c r="AA272" s="21">
        <v>1492457170468.26</v>
      </c>
      <c r="AB272" s="21">
        <v>-12757106862708.199</v>
      </c>
      <c r="AC272" s="71">
        <v>0</v>
      </c>
      <c r="AD272" s="21">
        <v>0</v>
      </c>
      <c r="AE272" s="71">
        <v>513625213438.85999</v>
      </c>
      <c r="AF272" s="21">
        <v>52566907216.07</v>
      </c>
      <c r="AG272" s="21">
        <v>61975335876</v>
      </c>
      <c r="AH272" s="21">
        <v>164570156657.14001</v>
      </c>
      <c r="AI272" s="21">
        <v>358487883387.78998</v>
      </c>
      <c r="AJ272" s="21">
        <v>-123975069698.14</v>
      </c>
      <c r="AK272" s="70">
        <v>251525594372.98999</v>
      </c>
      <c r="AL272" s="71">
        <v>251525594372.98999</v>
      </c>
      <c r="AM272" s="21">
        <v>235590850.81</v>
      </c>
      <c r="AN272" s="21">
        <v>0</v>
      </c>
      <c r="AO272" s="21">
        <v>0</v>
      </c>
      <c r="AP272" s="21">
        <v>0</v>
      </c>
      <c r="AQ272" s="21">
        <v>104826379278.19</v>
      </c>
      <c r="AR272" s="21">
        <v>61290057958.919998</v>
      </c>
      <c r="AS272" s="21">
        <v>85173566285.070007</v>
      </c>
      <c r="AT272" s="71">
        <v>0</v>
      </c>
      <c r="AU272" s="21">
        <v>0</v>
      </c>
      <c r="AV272" s="21">
        <v>0</v>
      </c>
      <c r="AW272" s="21">
        <v>0</v>
      </c>
      <c r="AX272" s="21">
        <v>0</v>
      </c>
      <c r="AY272" s="70">
        <v>16466333996057.9</v>
      </c>
      <c r="AZ272" s="71">
        <v>16466333996057.9</v>
      </c>
      <c r="BA272" s="21">
        <v>16466333996057.9</v>
      </c>
      <c r="BB272" s="21">
        <v>0</v>
      </c>
      <c r="BC272" s="21">
        <v>0</v>
      </c>
    </row>
    <row r="273" spans="1:55" x14ac:dyDescent="0.25">
      <c r="A273" s="65" t="s">
        <v>642</v>
      </c>
      <c r="B273" s="66" t="s">
        <v>643</v>
      </c>
      <c r="C273" s="70">
        <v>6101229022796.3809</v>
      </c>
      <c r="D273" s="71">
        <v>598059241944.05005</v>
      </c>
      <c r="E273" s="21">
        <v>513607149063.60999</v>
      </c>
      <c r="F273" s="21">
        <v>-47490851399.040001</v>
      </c>
      <c r="G273" s="21">
        <v>475102739.72000003</v>
      </c>
      <c r="H273" s="21">
        <v>44933017759</v>
      </c>
      <c r="I273" s="21">
        <v>0</v>
      </c>
      <c r="J273" s="21">
        <v>0</v>
      </c>
      <c r="K273" s="21">
        <v>26595860527.209999</v>
      </c>
      <c r="L273" s="21">
        <v>5741963934.6999998</v>
      </c>
      <c r="M273" s="21">
        <v>3853336855.8699999</v>
      </c>
      <c r="N273" s="21">
        <v>28627875970.98</v>
      </c>
      <c r="O273" s="21">
        <v>1368699035</v>
      </c>
      <c r="P273" s="21">
        <v>20347087457</v>
      </c>
      <c r="Q273" s="21">
        <v>0</v>
      </c>
      <c r="R273" s="71">
        <v>179804360965.48999</v>
      </c>
      <c r="S273" s="21">
        <v>7933690250.4899998</v>
      </c>
      <c r="T273" s="21">
        <v>171870670715</v>
      </c>
      <c r="U273" s="71">
        <v>5268821647980.4297</v>
      </c>
      <c r="V273" s="21">
        <v>630678020008.76001</v>
      </c>
      <c r="W273" s="21">
        <v>824449444671.46997</v>
      </c>
      <c r="X273" s="21">
        <v>1677110859306.3601</v>
      </c>
      <c r="Y273" s="21">
        <v>5784839968795.5801</v>
      </c>
      <c r="Z273" s="21">
        <v>101581854583.61</v>
      </c>
      <c r="AA273" s="21">
        <v>703394614256.5</v>
      </c>
      <c r="AB273" s="21">
        <v>-4453233113641.8496</v>
      </c>
      <c r="AC273" s="71">
        <v>0</v>
      </c>
      <c r="AD273" s="21">
        <v>0</v>
      </c>
      <c r="AE273" s="71">
        <v>54543771906.409996</v>
      </c>
      <c r="AF273" s="21">
        <v>10848429037.280001</v>
      </c>
      <c r="AG273" s="21">
        <v>0</v>
      </c>
      <c r="AH273" s="21">
        <v>48929461779.879997</v>
      </c>
      <c r="AI273" s="21">
        <v>34511048873.349998</v>
      </c>
      <c r="AJ273" s="21">
        <v>-39745167784.099998</v>
      </c>
      <c r="AK273" s="70">
        <v>80096261177.919998</v>
      </c>
      <c r="AL273" s="71">
        <v>80096261177.919998</v>
      </c>
      <c r="AM273" s="21">
        <v>122910897.64</v>
      </c>
      <c r="AN273" s="21">
        <v>0</v>
      </c>
      <c r="AO273" s="21">
        <v>0</v>
      </c>
      <c r="AP273" s="21">
        <v>0</v>
      </c>
      <c r="AQ273" s="21">
        <v>950375010.25</v>
      </c>
      <c r="AR273" s="21">
        <v>13360396790.790001</v>
      </c>
      <c r="AS273" s="21">
        <v>65662578479.239998</v>
      </c>
      <c r="AT273" s="71">
        <v>0</v>
      </c>
      <c r="AU273" s="21">
        <v>0</v>
      </c>
      <c r="AV273" s="21">
        <v>0</v>
      </c>
      <c r="AW273" s="21">
        <v>0</v>
      </c>
      <c r="AX273" s="21">
        <v>0</v>
      </c>
      <c r="AY273" s="70">
        <v>6021132761618.3799</v>
      </c>
      <c r="AZ273" s="71">
        <v>6021132761618.3799</v>
      </c>
      <c r="BA273" s="21">
        <v>6021132761618.3799</v>
      </c>
      <c r="BB273" s="21">
        <v>0</v>
      </c>
      <c r="BC273" s="21">
        <v>0</v>
      </c>
    </row>
    <row r="274" spans="1:55" x14ac:dyDescent="0.25">
      <c r="A274" s="65" t="s">
        <v>644</v>
      </c>
      <c r="B274" s="66" t="s">
        <v>645</v>
      </c>
      <c r="C274" s="70">
        <v>10029263600165.1</v>
      </c>
      <c r="D274" s="71">
        <v>696540060730.1499</v>
      </c>
      <c r="E274" s="21">
        <v>539688244555.42999</v>
      </c>
      <c r="F274" s="21">
        <v>-27271667042.880001</v>
      </c>
      <c r="G274" s="21">
        <v>1147701499.97</v>
      </c>
      <c r="H274" s="21">
        <v>64945253927.440002</v>
      </c>
      <c r="I274" s="21">
        <v>0</v>
      </c>
      <c r="J274" s="21">
        <v>0</v>
      </c>
      <c r="K274" s="21">
        <v>40205720760.830002</v>
      </c>
      <c r="L274" s="21">
        <v>2658608500</v>
      </c>
      <c r="M274" s="21">
        <v>0</v>
      </c>
      <c r="N274" s="21">
        <v>10240168934.360001</v>
      </c>
      <c r="O274" s="21">
        <v>0</v>
      </c>
      <c r="P274" s="21">
        <v>64896229595</v>
      </c>
      <c r="Q274" s="21">
        <v>29800000</v>
      </c>
      <c r="R274" s="71">
        <v>165573863199</v>
      </c>
      <c r="S274" s="21">
        <v>1168468513</v>
      </c>
      <c r="T274" s="21">
        <v>164405394686</v>
      </c>
      <c r="U274" s="71">
        <v>8503499550905.6377</v>
      </c>
      <c r="V274" s="21">
        <v>1662212287133</v>
      </c>
      <c r="W274" s="21">
        <v>1922527326006.8101</v>
      </c>
      <c r="X274" s="21">
        <v>3759333371584.46</v>
      </c>
      <c r="Y274" s="21">
        <v>6751942867201.5596</v>
      </c>
      <c r="Z274" s="21">
        <v>92155807120.029999</v>
      </c>
      <c r="AA274" s="21">
        <v>212039331601</v>
      </c>
      <c r="AB274" s="21">
        <v>-5896711439741.2197</v>
      </c>
      <c r="AC274" s="71">
        <v>0</v>
      </c>
      <c r="AD274" s="21">
        <v>0</v>
      </c>
      <c r="AE274" s="71">
        <v>663650125330.30994</v>
      </c>
      <c r="AF274" s="21">
        <v>0</v>
      </c>
      <c r="AG274" s="21">
        <v>0</v>
      </c>
      <c r="AH274" s="21">
        <v>57982498804.389999</v>
      </c>
      <c r="AI274" s="21">
        <v>647205750628.46997</v>
      </c>
      <c r="AJ274" s="21">
        <v>-41538124102.550003</v>
      </c>
      <c r="AK274" s="70">
        <v>98837262202.029999</v>
      </c>
      <c r="AL274" s="71">
        <v>98837262202.029999</v>
      </c>
      <c r="AM274" s="21">
        <v>0</v>
      </c>
      <c r="AN274" s="21">
        <v>0</v>
      </c>
      <c r="AO274" s="21">
        <v>0</v>
      </c>
      <c r="AP274" s="21">
        <v>0</v>
      </c>
      <c r="AQ274" s="21">
        <v>692501608.02999997</v>
      </c>
      <c r="AR274" s="21">
        <v>98144760594</v>
      </c>
      <c r="AS274" s="21">
        <v>0</v>
      </c>
      <c r="AT274" s="71">
        <v>0</v>
      </c>
      <c r="AU274" s="21">
        <v>0</v>
      </c>
      <c r="AV274" s="21">
        <v>0</v>
      </c>
      <c r="AW274" s="21">
        <v>0</v>
      </c>
      <c r="AX274" s="21">
        <v>0</v>
      </c>
      <c r="AY274" s="70">
        <v>9930426337963.0703</v>
      </c>
      <c r="AZ274" s="71">
        <v>9930426337963.0703</v>
      </c>
      <c r="BA274" s="21">
        <v>9930426337963.0703</v>
      </c>
      <c r="BB274" s="21">
        <v>0</v>
      </c>
      <c r="BC274" s="21">
        <v>0</v>
      </c>
    </row>
    <row r="275" spans="1:55" x14ac:dyDescent="0.25">
      <c r="A275" s="65" t="s">
        <v>646</v>
      </c>
      <c r="B275" s="66" t="s">
        <v>647</v>
      </c>
      <c r="C275" s="70">
        <v>6990498902068</v>
      </c>
      <c r="D275" s="71">
        <v>594021378698</v>
      </c>
      <c r="E275" s="21">
        <v>383283761531</v>
      </c>
      <c r="F275" s="21">
        <v>-29675387697</v>
      </c>
      <c r="G275" s="21">
        <v>2395315356</v>
      </c>
      <c r="H275" s="21">
        <v>169187094962</v>
      </c>
      <c r="I275" s="21">
        <v>0</v>
      </c>
      <c r="J275" s="21">
        <v>0</v>
      </c>
      <c r="K275" s="21">
        <v>35523237576</v>
      </c>
      <c r="L275" s="21">
        <v>3142233046</v>
      </c>
      <c r="M275" s="21">
        <v>0</v>
      </c>
      <c r="N275" s="21">
        <v>5278882442</v>
      </c>
      <c r="O275" s="21">
        <v>0</v>
      </c>
      <c r="P275" s="21">
        <v>21463096000</v>
      </c>
      <c r="Q275" s="21">
        <v>3423145482</v>
      </c>
      <c r="R275" s="71">
        <v>227268811064</v>
      </c>
      <c r="S275" s="21">
        <v>0</v>
      </c>
      <c r="T275" s="21">
        <v>227268811064</v>
      </c>
      <c r="U275" s="71">
        <v>5933235361158</v>
      </c>
      <c r="V275" s="21">
        <v>860261514057</v>
      </c>
      <c r="W275" s="21">
        <v>970898203253</v>
      </c>
      <c r="X275" s="21">
        <v>2330892598634</v>
      </c>
      <c r="Y275" s="21">
        <v>5527816463913</v>
      </c>
      <c r="Z275" s="21">
        <v>41278118321</v>
      </c>
      <c r="AA275" s="21">
        <v>315693601588</v>
      </c>
      <c r="AB275" s="21">
        <v>-4113605138608</v>
      </c>
      <c r="AC275" s="71">
        <v>0</v>
      </c>
      <c r="AD275" s="21">
        <v>0</v>
      </c>
      <c r="AE275" s="71">
        <v>235973351148</v>
      </c>
      <c r="AF275" s="21">
        <v>505349737</v>
      </c>
      <c r="AG275" s="21">
        <v>201926745568</v>
      </c>
      <c r="AH275" s="21">
        <v>11602919400</v>
      </c>
      <c r="AI275" s="21">
        <v>31435387393</v>
      </c>
      <c r="AJ275" s="21">
        <v>-9497050950</v>
      </c>
      <c r="AK275" s="70">
        <v>54484374483</v>
      </c>
      <c r="AL275" s="71">
        <v>54484374483</v>
      </c>
      <c r="AM275" s="21">
        <v>73893261</v>
      </c>
      <c r="AN275" s="21">
        <v>0</v>
      </c>
      <c r="AO275" s="21">
        <v>0</v>
      </c>
      <c r="AP275" s="21">
        <v>0</v>
      </c>
      <c r="AQ275" s="21">
        <v>424347330</v>
      </c>
      <c r="AR275" s="21">
        <v>5628007632</v>
      </c>
      <c r="AS275" s="21">
        <v>48358126260</v>
      </c>
      <c r="AT275" s="71">
        <v>0</v>
      </c>
      <c r="AU275" s="21">
        <v>0</v>
      </c>
      <c r="AV275" s="21">
        <v>0</v>
      </c>
      <c r="AW275" s="21">
        <v>0</v>
      </c>
      <c r="AX275" s="21">
        <v>0</v>
      </c>
      <c r="AY275" s="70">
        <v>6936014527586</v>
      </c>
      <c r="AZ275" s="71">
        <v>6936014527586</v>
      </c>
      <c r="BA275" s="21">
        <v>6936014527586</v>
      </c>
      <c r="BB275" s="21">
        <v>0</v>
      </c>
      <c r="BC275" s="21">
        <v>0</v>
      </c>
    </row>
    <row r="276" spans="1:55" x14ac:dyDescent="0.25">
      <c r="A276" s="65" t="s">
        <v>648</v>
      </c>
      <c r="B276" s="66" t="s">
        <v>649</v>
      </c>
      <c r="C276" s="70">
        <v>12416371980064.307</v>
      </c>
      <c r="D276" s="71">
        <v>921392287210.03015</v>
      </c>
      <c r="E276" s="21">
        <v>556963262323.18005</v>
      </c>
      <c r="F276" s="21">
        <v>-213297245401.63</v>
      </c>
      <c r="G276" s="21">
        <v>224958356.16</v>
      </c>
      <c r="H276" s="21">
        <v>151093398389.47</v>
      </c>
      <c r="I276" s="21">
        <v>0</v>
      </c>
      <c r="J276" s="21">
        <v>0</v>
      </c>
      <c r="K276" s="21">
        <v>339153449347.67999</v>
      </c>
      <c r="L276" s="21">
        <v>21948543703.91</v>
      </c>
      <c r="M276" s="21">
        <v>0</v>
      </c>
      <c r="N276" s="21">
        <v>36835966554.260002</v>
      </c>
      <c r="O276" s="21">
        <v>0</v>
      </c>
      <c r="P276" s="21">
        <v>26576184000</v>
      </c>
      <c r="Q276" s="21">
        <v>1893769937</v>
      </c>
      <c r="R276" s="71">
        <v>645628094622.22009</v>
      </c>
      <c r="S276" s="21">
        <v>3081189365.9099998</v>
      </c>
      <c r="T276" s="21">
        <v>642546905256.31006</v>
      </c>
      <c r="U276" s="71">
        <v>10596187367813.738</v>
      </c>
      <c r="V276" s="21">
        <v>5433536745894.2998</v>
      </c>
      <c r="W276" s="21">
        <v>1030795987258.84</v>
      </c>
      <c r="X276" s="21">
        <v>3850428544906.8301</v>
      </c>
      <c r="Y276" s="21">
        <v>3674736753098.4502</v>
      </c>
      <c r="Z276" s="21">
        <v>71018937116.350006</v>
      </c>
      <c r="AA276" s="21">
        <v>147460559821.06</v>
      </c>
      <c r="AB276" s="21">
        <v>-3611790160282.0898</v>
      </c>
      <c r="AC276" s="71">
        <v>0</v>
      </c>
      <c r="AD276" s="21">
        <v>0</v>
      </c>
      <c r="AE276" s="71">
        <v>253164230418.31998</v>
      </c>
      <c r="AF276" s="21">
        <v>9496963874.2800007</v>
      </c>
      <c r="AG276" s="21">
        <v>145500096000</v>
      </c>
      <c r="AH276" s="21">
        <v>126320465846.02</v>
      </c>
      <c r="AI276" s="21">
        <v>78466972409.669998</v>
      </c>
      <c r="AJ276" s="21">
        <v>-106620267711.64999</v>
      </c>
      <c r="AK276" s="70">
        <v>80436155940.830002</v>
      </c>
      <c r="AL276" s="71">
        <v>80436155940.830002</v>
      </c>
      <c r="AM276" s="21">
        <v>177120241</v>
      </c>
      <c r="AN276" s="21">
        <v>0</v>
      </c>
      <c r="AO276" s="21">
        <v>0</v>
      </c>
      <c r="AP276" s="21">
        <v>0</v>
      </c>
      <c r="AQ276" s="21">
        <v>2825330248.8299999</v>
      </c>
      <c r="AR276" s="21">
        <v>74980113783.350006</v>
      </c>
      <c r="AS276" s="21">
        <v>2453591667.6500001</v>
      </c>
      <c r="AT276" s="71">
        <v>0</v>
      </c>
      <c r="AU276" s="21">
        <v>0</v>
      </c>
      <c r="AV276" s="21">
        <v>0</v>
      </c>
      <c r="AW276" s="21">
        <v>0</v>
      </c>
      <c r="AX276" s="21">
        <v>0</v>
      </c>
      <c r="AY276" s="70">
        <v>12335935824123.4</v>
      </c>
      <c r="AZ276" s="71">
        <v>12335935824123.4</v>
      </c>
      <c r="BA276" s="21">
        <v>12335935824123.4</v>
      </c>
      <c r="BB276" s="21">
        <v>0</v>
      </c>
      <c r="BC276" s="21">
        <v>0</v>
      </c>
    </row>
    <row r="277" spans="1:55" x14ac:dyDescent="0.25">
      <c r="A277" s="65" t="s">
        <v>650</v>
      </c>
      <c r="B277" s="66" t="s">
        <v>651</v>
      </c>
      <c r="C277" s="70">
        <v>4699630738534.0488</v>
      </c>
      <c r="D277" s="71">
        <v>233690463641.97998</v>
      </c>
      <c r="E277" s="21">
        <v>109459093624.13</v>
      </c>
      <c r="F277" s="21">
        <v>-26416369732.509998</v>
      </c>
      <c r="G277" s="21">
        <v>638948455</v>
      </c>
      <c r="H277" s="21">
        <v>63396305146</v>
      </c>
      <c r="I277" s="21">
        <v>0</v>
      </c>
      <c r="J277" s="21"/>
      <c r="K277" s="21">
        <v>61026239998</v>
      </c>
      <c r="L277" s="21">
        <v>544322976</v>
      </c>
      <c r="M277" s="21">
        <v>180000000</v>
      </c>
      <c r="N277" s="21">
        <v>4013374760.3600001</v>
      </c>
      <c r="O277" s="21"/>
      <c r="P277" s="21">
        <v>14901450000</v>
      </c>
      <c r="Q277" s="21">
        <v>5947098415</v>
      </c>
      <c r="R277" s="71">
        <v>197893614896.24002</v>
      </c>
      <c r="S277" s="21">
        <v>5170645153.29</v>
      </c>
      <c r="T277" s="21">
        <v>192722969742.95001</v>
      </c>
      <c r="U277" s="71">
        <v>3995891016531.9902</v>
      </c>
      <c r="V277" s="21">
        <v>871325012548</v>
      </c>
      <c r="W277" s="21">
        <v>919163329362.59998</v>
      </c>
      <c r="X277" s="21">
        <v>2112314005034.6399</v>
      </c>
      <c r="Y277" s="21">
        <v>2754063315929.3701</v>
      </c>
      <c r="Z277" s="21">
        <v>67713696542</v>
      </c>
      <c r="AA277" s="21">
        <v>132688303746.58</v>
      </c>
      <c r="AB277" s="21">
        <v>-2861376646631.2002</v>
      </c>
      <c r="AC277" s="71"/>
      <c r="AD277" s="21"/>
      <c r="AE277" s="71">
        <v>272155643463.84</v>
      </c>
      <c r="AF277" s="21">
        <v>2241366174.9200001</v>
      </c>
      <c r="AG277" s="21">
        <v>246121650427</v>
      </c>
      <c r="AH277" s="21">
        <v>112092400739.60001</v>
      </c>
      <c r="AI277" s="21">
        <v>11185118492.719999</v>
      </c>
      <c r="AJ277" s="21">
        <v>-99484892370.399994</v>
      </c>
      <c r="AK277" s="70">
        <v>34138009575</v>
      </c>
      <c r="AL277" s="71">
        <v>34138009575</v>
      </c>
      <c r="AM277" s="21">
        <v>0</v>
      </c>
      <c r="AN277" s="21"/>
      <c r="AO277" s="21"/>
      <c r="AP277" s="21"/>
      <c r="AQ277" s="21"/>
      <c r="AR277" s="21">
        <v>34138009575</v>
      </c>
      <c r="AS277" s="21">
        <v>0</v>
      </c>
      <c r="AT277" s="71"/>
      <c r="AU277" s="21"/>
      <c r="AV277" s="21"/>
      <c r="AW277" s="21"/>
      <c r="AX277" s="21"/>
      <c r="AY277" s="70">
        <v>4665492728959.0498</v>
      </c>
      <c r="AZ277" s="71">
        <v>4665492728959.0498</v>
      </c>
      <c r="BA277" s="21">
        <v>4665492728959.0498</v>
      </c>
      <c r="BB277" s="21">
        <v>0</v>
      </c>
      <c r="BC277" s="21">
        <v>0</v>
      </c>
    </row>
    <row r="278" spans="1:55" x14ac:dyDescent="0.25">
      <c r="A278" s="65" t="s">
        <v>652</v>
      </c>
      <c r="B278" s="66" t="s">
        <v>653</v>
      </c>
      <c r="C278" s="70">
        <v>20011161628943.199</v>
      </c>
      <c r="D278" s="71">
        <v>613970056345.33008</v>
      </c>
      <c r="E278" s="21">
        <v>330359169775.63</v>
      </c>
      <c r="F278" s="21">
        <v>-154785422330.62</v>
      </c>
      <c r="G278" s="21">
        <v>790153474.15999997</v>
      </c>
      <c r="H278" s="21">
        <v>57615181352.620003</v>
      </c>
      <c r="I278" s="21">
        <v>0</v>
      </c>
      <c r="J278" s="21">
        <v>0</v>
      </c>
      <c r="K278" s="21">
        <v>271298716494.95999</v>
      </c>
      <c r="L278" s="21">
        <v>16632052176</v>
      </c>
      <c r="M278" s="21">
        <v>0</v>
      </c>
      <c r="N278" s="21">
        <v>53010468539.410004</v>
      </c>
      <c r="O278" s="21">
        <v>0</v>
      </c>
      <c r="P278" s="21">
        <v>33091341000</v>
      </c>
      <c r="Q278" s="21">
        <v>5958395863.1700001</v>
      </c>
      <c r="R278" s="71">
        <v>480568223803.47998</v>
      </c>
      <c r="S278" s="21">
        <v>2401579444.79</v>
      </c>
      <c r="T278" s="21">
        <v>478166644358.69</v>
      </c>
      <c r="U278" s="71">
        <v>18027426281837.039</v>
      </c>
      <c r="V278" s="21">
        <v>12184699054272</v>
      </c>
      <c r="W278" s="21">
        <v>1154722114347.6101</v>
      </c>
      <c r="X278" s="21">
        <v>2514528284600.6001</v>
      </c>
      <c r="Y278" s="21">
        <v>7292684469971.2002</v>
      </c>
      <c r="Z278" s="21">
        <v>9345551212.4899998</v>
      </c>
      <c r="AA278" s="21">
        <v>694153882579.10999</v>
      </c>
      <c r="AB278" s="21">
        <v>-5822707075145.9697</v>
      </c>
      <c r="AC278" s="71">
        <v>0</v>
      </c>
      <c r="AD278" s="21">
        <v>0</v>
      </c>
      <c r="AE278" s="71">
        <v>889197066957.34998</v>
      </c>
      <c r="AF278" s="21">
        <v>66300000</v>
      </c>
      <c r="AG278" s="21">
        <v>46421845130.349998</v>
      </c>
      <c r="AH278" s="21">
        <v>28528480954</v>
      </c>
      <c r="AI278" s="21">
        <v>828893879958</v>
      </c>
      <c r="AJ278" s="21">
        <v>-14713439085</v>
      </c>
      <c r="AK278" s="70">
        <v>264536767905.59003</v>
      </c>
      <c r="AL278" s="71">
        <v>160279044153.59003</v>
      </c>
      <c r="AM278" s="21">
        <v>0</v>
      </c>
      <c r="AN278" s="21">
        <v>0</v>
      </c>
      <c r="AO278" s="21">
        <v>0</v>
      </c>
      <c r="AP278" s="21">
        <v>0</v>
      </c>
      <c r="AQ278" s="21">
        <v>4501494624.9499998</v>
      </c>
      <c r="AR278" s="21">
        <v>155755501119.64001</v>
      </c>
      <c r="AS278" s="21">
        <v>22048409</v>
      </c>
      <c r="AT278" s="71">
        <v>104257723752</v>
      </c>
      <c r="AU278" s="21">
        <v>0</v>
      </c>
      <c r="AV278" s="21">
        <v>0</v>
      </c>
      <c r="AW278" s="21">
        <v>0</v>
      </c>
      <c r="AX278" s="21">
        <v>104257723752</v>
      </c>
      <c r="AY278" s="70">
        <v>19746624861038</v>
      </c>
      <c r="AZ278" s="71">
        <v>19746624861038</v>
      </c>
      <c r="BA278" s="21">
        <v>19746624861038</v>
      </c>
      <c r="BB278" s="21">
        <v>0</v>
      </c>
      <c r="BC278" s="21">
        <v>0</v>
      </c>
    </row>
    <row r="279" spans="1:55" x14ac:dyDescent="0.25">
      <c r="A279" s="65" t="s">
        <v>654</v>
      </c>
      <c r="B279" s="66" t="s">
        <v>655</v>
      </c>
      <c r="C279" s="70">
        <v>4595819797631.9492</v>
      </c>
      <c r="D279" s="71">
        <v>116657082072.45999</v>
      </c>
      <c r="E279" s="21">
        <v>41679216371.110001</v>
      </c>
      <c r="F279" s="21">
        <v>-1900382185.0799999</v>
      </c>
      <c r="G279" s="21">
        <v>227511333.33000001</v>
      </c>
      <c r="H279" s="21">
        <v>28133344543.310001</v>
      </c>
      <c r="I279" s="21">
        <v>0</v>
      </c>
      <c r="J279" s="21">
        <v>0</v>
      </c>
      <c r="K279" s="21">
        <v>11832771677</v>
      </c>
      <c r="L279" s="21">
        <v>3026708233.79</v>
      </c>
      <c r="M279" s="21">
        <v>0</v>
      </c>
      <c r="N279" s="21">
        <v>23147347099</v>
      </c>
      <c r="O279" s="21">
        <v>0</v>
      </c>
      <c r="P279" s="21">
        <v>10510565000</v>
      </c>
      <c r="Q279" s="21">
        <v>0</v>
      </c>
      <c r="R279" s="71">
        <v>127741658764.84</v>
      </c>
      <c r="S279" s="21">
        <v>4372528832.5</v>
      </c>
      <c r="T279" s="21">
        <v>123369129932.34</v>
      </c>
      <c r="U279" s="71">
        <v>4171087421611.2607</v>
      </c>
      <c r="V279" s="21">
        <v>579591561447.38</v>
      </c>
      <c r="W279" s="21">
        <v>922482310840.32996</v>
      </c>
      <c r="X279" s="21">
        <v>1543627195598.7</v>
      </c>
      <c r="Y279" s="21">
        <v>3761375106297.0601</v>
      </c>
      <c r="Z279" s="21">
        <v>59099988778.010002</v>
      </c>
      <c r="AA279" s="21">
        <v>387798140420.23999</v>
      </c>
      <c r="AB279" s="21">
        <v>-3082886881770.46</v>
      </c>
      <c r="AC279" s="71">
        <v>0</v>
      </c>
      <c r="AD279" s="21">
        <v>0</v>
      </c>
      <c r="AE279" s="71">
        <v>180333635183.39001</v>
      </c>
      <c r="AF279" s="21">
        <v>0</v>
      </c>
      <c r="AG279" s="21">
        <v>0</v>
      </c>
      <c r="AH279" s="21">
        <v>86424383693.929993</v>
      </c>
      <c r="AI279" s="21">
        <v>178427335326.89001</v>
      </c>
      <c r="AJ279" s="21">
        <v>-84518083837.429993</v>
      </c>
      <c r="AK279" s="70">
        <v>571330836267.54004</v>
      </c>
      <c r="AL279" s="71">
        <v>392156180956.53998</v>
      </c>
      <c r="AM279" s="21">
        <v>0</v>
      </c>
      <c r="AN279" s="21">
        <v>0</v>
      </c>
      <c r="AO279" s="21">
        <v>0</v>
      </c>
      <c r="AP279" s="21">
        <v>63913344550</v>
      </c>
      <c r="AQ279" s="21">
        <v>60000000</v>
      </c>
      <c r="AR279" s="21">
        <v>328182836406.53998</v>
      </c>
      <c r="AS279" s="21">
        <v>0</v>
      </c>
      <c r="AT279" s="71">
        <v>179174655311</v>
      </c>
      <c r="AU279" s="21">
        <v>0</v>
      </c>
      <c r="AV279" s="21">
        <v>0</v>
      </c>
      <c r="AW279" s="21">
        <v>179174655311</v>
      </c>
      <c r="AX279" s="21">
        <v>0</v>
      </c>
      <c r="AY279" s="70">
        <v>4024488961364.3398</v>
      </c>
      <c r="AZ279" s="71">
        <v>4024488961364.3398</v>
      </c>
      <c r="BA279" s="21">
        <v>4024488961364.3398</v>
      </c>
      <c r="BB279" s="21">
        <v>0</v>
      </c>
      <c r="BC279" s="21">
        <v>0</v>
      </c>
    </row>
    <row r="280" spans="1:55" x14ac:dyDescent="0.25">
      <c r="A280" s="65" t="s">
        <v>656</v>
      </c>
      <c r="B280" s="66" t="s">
        <v>657</v>
      </c>
      <c r="C280" s="70">
        <v>2525764617978.3003</v>
      </c>
      <c r="D280" s="71">
        <v>122012426970.58</v>
      </c>
      <c r="E280" s="21">
        <v>29227672069.720001</v>
      </c>
      <c r="F280" s="21">
        <v>-7393866080.29</v>
      </c>
      <c r="G280" s="21">
        <v>5830945740.8699999</v>
      </c>
      <c r="H280" s="21">
        <v>76503667412.509995</v>
      </c>
      <c r="I280" s="21">
        <v>0</v>
      </c>
      <c r="J280" s="21">
        <v>0</v>
      </c>
      <c r="K280" s="21">
        <v>8066630977.96</v>
      </c>
      <c r="L280" s="21">
        <v>660662790</v>
      </c>
      <c r="M280" s="21">
        <v>0</v>
      </c>
      <c r="N280" s="21">
        <v>75518859.810000002</v>
      </c>
      <c r="O280" s="21">
        <v>0</v>
      </c>
      <c r="P280" s="21">
        <v>8544749000</v>
      </c>
      <c r="Q280" s="21">
        <v>496446200</v>
      </c>
      <c r="R280" s="71">
        <v>7850000000</v>
      </c>
      <c r="S280" s="21">
        <v>0</v>
      </c>
      <c r="T280" s="21">
        <v>7850000000</v>
      </c>
      <c r="U280" s="71">
        <v>2286831688495.9199</v>
      </c>
      <c r="V280" s="21">
        <v>176809327068</v>
      </c>
      <c r="W280" s="21">
        <v>291595499554.07001</v>
      </c>
      <c r="X280" s="21">
        <v>467141175154.14001</v>
      </c>
      <c r="Y280" s="21">
        <v>1586956197956.1599</v>
      </c>
      <c r="Z280" s="21">
        <v>6011724204</v>
      </c>
      <c r="AA280" s="21">
        <v>524412783277.29999</v>
      </c>
      <c r="AB280" s="21">
        <v>-766095018717.75</v>
      </c>
      <c r="AC280" s="71">
        <v>0</v>
      </c>
      <c r="AD280" s="21">
        <v>0</v>
      </c>
      <c r="AE280" s="71">
        <v>109070502511.8</v>
      </c>
      <c r="AF280" s="21">
        <v>6663851766.9099998</v>
      </c>
      <c r="AG280" s="21">
        <v>0</v>
      </c>
      <c r="AH280" s="21">
        <v>43036190974</v>
      </c>
      <c r="AI280" s="21">
        <v>78316079786.889999</v>
      </c>
      <c r="AJ280" s="21">
        <v>-18945620016</v>
      </c>
      <c r="AK280" s="70">
        <v>242244389916.05002</v>
      </c>
      <c r="AL280" s="71">
        <v>242244389916.05002</v>
      </c>
      <c r="AM280" s="21">
        <v>302880129.92000002</v>
      </c>
      <c r="AN280" s="21">
        <v>0</v>
      </c>
      <c r="AO280" s="21">
        <v>0</v>
      </c>
      <c r="AP280" s="21">
        <v>0</v>
      </c>
      <c r="AQ280" s="21">
        <v>28694309.5</v>
      </c>
      <c r="AR280" s="21">
        <v>241912815476.63</v>
      </c>
      <c r="AS280" s="21">
        <v>0</v>
      </c>
      <c r="AT280" s="71">
        <v>0</v>
      </c>
      <c r="AU280" s="21">
        <v>0</v>
      </c>
      <c r="AV280" s="21">
        <v>0</v>
      </c>
      <c r="AW280" s="21">
        <v>0</v>
      </c>
      <c r="AX280" s="21">
        <v>0</v>
      </c>
      <c r="AY280" s="70">
        <v>2283520228062.25</v>
      </c>
      <c r="AZ280" s="71">
        <v>2283520228062.25</v>
      </c>
      <c r="BA280" s="21">
        <v>2283520228062.25</v>
      </c>
      <c r="BB280" s="21">
        <v>0</v>
      </c>
      <c r="BC280" s="21">
        <v>0</v>
      </c>
    </row>
    <row r="281" spans="1:55" x14ac:dyDescent="0.25">
      <c r="A281" s="65" t="s">
        <v>658</v>
      </c>
      <c r="B281" s="66" t="s">
        <v>1170</v>
      </c>
      <c r="C281" s="70">
        <v>10582394189127.402</v>
      </c>
      <c r="D281" s="71">
        <v>585425026710.43005</v>
      </c>
      <c r="E281" s="21">
        <v>304155369357.28003</v>
      </c>
      <c r="F281" s="21">
        <v>-48154929295.110001</v>
      </c>
      <c r="G281" s="21">
        <v>2354724997.9299998</v>
      </c>
      <c r="H281" s="21">
        <v>162194976402</v>
      </c>
      <c r="I281" s="21">
        <v>0</v>
      </c>
      <c r="J281" s="21">
        <v>0</v>
      </c>
      <c r="K281" s="21">
        <v>69519855945</v>
      </c>
      <c r="L281" s="21">
        <v>38925315523</v>
      </c>
      <c r="M281" s="21">
        <v>44191865071</v>
      </c>
      <c r="N281" s="21">
        <v>11274510755.33</v>
      </c>
      <c r="O281" s="21">
        <v>0</v>
      </c>
      <c r="P281" s="21">
        <v>0</v>
      </c>
      <c r="Q281" s="21">
        <v>963337954</v>
      </c>
      <c r="R281" s="71">
        <v>566720949013.68005</v>
      </c>
      <c r="S281" s="21">
        <v>0</v>
      </c>
      <c r="T281" s="21">
        <v>566720949013.68005</v>
      </c>
      <c r="U281" s="71">
        <v>8763292776615.4697</v>
      </c>
      <c r="V281" s="21">
        <v>3870381717662.75</v>
      </c>
      <c r="W281" s="21">
        <v>1607166060494.47</v>
      </c>
      <c r="X281" s="21">
        <v>2542071545191.75</v>
      </c>
      <c r="Y281" s="21">
        <v>3584646759743.4702</v>
      </c>
      <c r="Z281" s="21">
        <v>157045866647.23001</v>
      </c>
      <c r="AA281" s="21">
        <v>373113012957.34003</v>
      </c>
      <c r="AB281" s="21">
        <v>-3371132186081.54</v>
      </c>
      <c r="AC281" s="71">
        <v>0</v>
      </c>
      <c r="AD281" s="21">
        <v>0</v>
      </c>
      <c r="AE281" s="71">
        <v>666955436787.81995</v>
      </c>
      <c r="AF281" s="21">
        <v>18033175120.91</v>
      </c>
      <c r="AG281" s="21">
        <v>157583278000</v>
      </c>
      <c r="AH281" s="21">
        <v>20621198506</v>
      </c>
      <c r="AI281" s="21">
        <v>487562361994.90997</v>
      </c>
      <c r="AJ281" s="21">
        <v>-16844576834</v>
      </c>
      <c r="AK281" s="70">
        <v>1807652760878.1001</v>
      </c>
      <c r="AL281" s="71">
        <v>435059019124.10004</v>
      </c>
      <c r="AM281" s="21">
        <v>18068637</v>
      </c>
      <c r="AN281" s="21">
        <v>0</v>
      </c>
      <c r="AO281" s="21">
        <v>0</v>
      </c>
      <c r="AP281" s="21">
        <v>0</v>
      </c>
      <c r="AQ281" s="21">
        <v>289583324</v>
      </c>
      <c r="AR281" s="21">
        <v>384053116018.84003</v>
      </c>
      <c r="AS281" s="21">
        <v>50698251144.260002</v>
      </c>
      <c r="AT281" s="71">
        <v>1372593741754</v>
      </c>
      <c r="AU281" s="21">
        <v>0</v>
      </c>
      <c r="AV281" s="21">
        <v>0</v>
      </c>
      <c r="AW281" s="21">
        <v>1372593741754</v>
      </c>
      <c r="AX281" s="21">
        <v>0</v>
      </c>
      <c r="AY281" s="70">
        <v>8774741428249.2998</v>
      </c>
      <c r="AZ281" s="71">
        <v>8774741428249.2998</v>
      </c>
      <c r="BA281" s="21">
        <v>8774741428249.2998</v>
      </c>
      <c r="BB281" s="21">
        <v>0</v>
      </c>
      <c r="BC281" s="21">
        <v>0</v>
      </c>
    </row>
    <row r="282" spans="1:55" x14ac:dyDescent="0.25">
      <c r="A282" s="65" t="s">
        <v>663</v>
      </c>
      <c r="B282" s="66" t="s">
        <v>664</v>
      </c>
      <c r="C282" s="70">
        <v>1752227335915.49</v>
      </c>
      <c r="D282" s="71">
        <v>143780024842.91</v>
      </c>
      <c r="E282" s="21">
        <v>107488484743.60001</v>
      </c>
      <c r="F282" s="21">
        <v>-5691374024.21</v>
      </c>
      <c r="G282" s="21">
        <v>0</v>
      </c>
      <c r="H282" s="21">
        <v>21671613741.889999</v>
      </c>
      <c r="I282" s="21">
        <v>0</v>
      </c>
      <c r="J282" s="21">
        <v>0</v>
      </c>
      <c r="K282" s="21">
        <v>2431366327</v>
      </c>
      <c r="L282" s="21">
        <v>281260000</v>
      </c>
      <c r="M282" s="21">
        <v>0</v>
      </c>
      <c r="N282" s="21">
        <v>1732498044</v>
      </c>
      <c r="O282" s="21">
        <v>0</v>
      </c>
      <c r="P282" s="21">
        <v>8114010888</v>
      </c>
      <c r="Q282" s="21">
        <v>7752165122.6300001</v>
      </c>
      <c r="R282" s="71">
        <v>12597743223.200001</v>
      </c>
      <c r="S282" s="21">
        <v>0</v>
      </c>
      <c r="T282" s="21">
        <v>12597743223.200001</v>
      </c>
      <c r="U282" s="71">
        <v>1396256209326.72</v>
      </c>
      <c r="V282" s="21">
        <v>147127969337.64001</v>
      </c>
      <c r="W282" s="21">
        <v>391467782189.45001</v>
      </c>
      <c r="X282" s="21">
        <v>531720140750.23999</v>
      </c>
      <c r="Y282" s="21">
        <v>982709149026.25</v>
      </c>
      <c r="Z282" s="21">
        <v>22751280961.200001</v>
      </c>
      <c r="AA282" s="21">
        <v>101952064816</v>
      </c>
      <c r="AB282" s="21">
        <v>-781472177754.06006</v>
      </c>
      <c r="AC282" s="71">
        <v>0</v>
      </c>
      <c r="AD282" s="21">
        <v>0</v>
      </c>
      <c r="AE282" s="71">
        <v>199593358522.66</v>
      </c>
      <c r="AF282" s="21">
        <v>0</v>
      </c>
      <c r="AG282" s="21">
        <v>0</v>
      </c>
      <c r="AH282" s="21">
        <v>0</v>
      </c>
      <c r="AI282" s="21">
        <v>199593358522.66</v>
      </c>
      <c r="AJ282" s="21">
        <v>0</v>
      </c>
      <c r="AK282" s="70">
        <v>22683561864.34</v>
      </c>
      <c r="AL282" s="71">
        <v>22683561864.34</v>
      </c>
      <c r="AM282" s="21">
        <v>824100992.53999996</v>
      </c>
      <c r="AN282" s="21">
        <v>0</v>
      </c>
      <c r="AO282" s="21">
        <v>0</v>
      </c>
      <c r="AP282" s="21">
        <v>0</v>
      </c>
      <c r="AQ282" s="21">
        <v>3301369.86</v>
      </c>
      <c r="AR282" s="21">
        <v>21598702016</v>
      </c>
      <c r="AS282" s="21">
        <v>257457485.94</v>
      </c>
      <c r="AT282" s="71">
        <v>0</v>
      </c>
      <c r="AU282" s="21">
        <v>0</v>
      </c>
      <c r="AV282" s="21">
        <v>0</v>
      </c>
      <c r="AW282" s="21">
        <v>0</v>
      </c>
      <c r="AX282" s="21">
        <v>0</v>
      </c>
      <c r="AY282" s="70">
        <v>1729543774051.1001</v>
      </c>
      <c r="AZ282" s="71">
        <v>1729543774051.1001</v>
      </c>
      <c r="BA282" s="21">
        <v>1729543774051.1001</v>
      </c>
      <c r="BB282" s="21">
        <v>0</v>
      </c>
      <c r="BC282" s="21">
        <v>0</v>
      </c>
    </row>
    <row r="283" spans="1:55" x14ac:dyDescent="0.25">
      <c r="A283" s="65" t="s">
        <v>665</v>
      </c>
      <c r="B283" s="66" t="s">
        <v>666</v>
      </c>
      <c r="C283" s="70">
        <v>2040109627098.8398</v>
      </c>
      <c r="D283" s="71">
        <v>257505088407.26999</v>
      </c>
      <c r="E283" s="21">
        <v>212589500243.04999</v>
      </c>
      <c r="F283" s="21">
        <v>37073638726.059998</v>
      </c>
      <c r="G283" s="21">
        <v>0</v>
      </c>
      <c r="H283" s="21">
        <v>7841949438.1599998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  <c r="R283" s="71">
        <v>163311507323.29999</v>
      </c>
      <c r="S283" s="21">
        <v>8234824647.5</v>
      </c>
      <c r="T283" s="21">
        <v>155076682675.79999</v>
      </c>
      <c r="U283" s="71">
        <v>1580056134984.8201</v>
      </c>
      <c r="V283" s="21">
        <v>356677301364.5</v>
      </c>
      <c r="W283" s="21">
        <v>392548990367</v>
      </c>
      <c r="X283" s="21">
        <v>547038849322.17999</v>
      </c>
      <c r="Y283" s="21">
        <v>1353910015535.78</v>
      </c>
      <c r="Z283" s="21">
        <v>21536259893.389999</v>
      </c>
      <c r="AA283" s="21">
        <v>15885637602.17</v>
      </c>
      <c r="AB283" s="21">
        <v>-1107540919100.2</v>
      </c>
      <c r="AC283" s="71">
        <v>0</v>
      </c>
      <c r="AD283" s="21">
        <v>0</v>
      </c>
      <c r="AE283" s="71">
        <v>39236896383.449997</v>
      </c>
      <c r="AF283" s="21">
        <v>3291201463</v>
      </c>
      <c r="AG283" s="21">
        <v>0</v>
      </c>
      <c r="AH283" s="21">
        <v>399992000</v>
      </c>
      <c r="AI283" s="21">
        <v>35545702920.449997</v>
      </c>
      <c r="AJ283" s="21">
        <v>0</v>
      </c>
      <c r="AK283" s="70">
        <v>86696535028.910004</v>
      </c>
      <c r="AL283" s="71">
        <v>24196535028.91</v>
      </c>
      <c r="AM283" s="21">
        <v>281216884.91000003</v>
      </c>
      <c r="AN283" s="21">
        <v>0</v>
      </c>
      <c r="AO283" s="21">
        <v>0</v>
      </c>
      <c r="AP283" s="21">
        <v>0</v>
      </c>
      <c r="AQ283" s="21">
        <v>279654632</v>
      </c>
      <c r="AR283" s="21">
        <v>15884165984</v>
      </c>
      <c r="AS283" s="21">
        <v>7751497528</v>
      </c>
      <c r="AT283" s="71">
        <v>62500000000</v>
      </c>
      <c r="AU283" s="21">
        <v>62500000000</v>
      </c>
      <c r="AV283" s="21">
        <v>0</v>
      </c>
      <c r="AW283" s="21">
        <v>0</v>
      </c>
      <c r="AX283" s="21">
        <v>0</v>
      </c>
      <c r="AY283" s="70">
        <v>1953413092070.04</v>
      </c>
      <c r="AZ283" s="71">
        <v>1953413092070.04</v>
      </c>
      <c r="BA283" s="21">
        <v>1953413092070.04</v>
      </c>
      <c r="BB283" s="21">
        <v>0</v>
      </c>
      <c r="BC283" s="21">
        <v>0</v>
      </c>
    </row>
    <row r="284" spans="1:55" x14ac:dyDescent="0.25">
      <c r="A284" s="65" t="s">
        <v>667</v>
      </c>
      <c r="B284" s="66" t="s">
        <v>668</v>
      </c>
      <c r="C284" s="70">
        <v>4690391805474.0801</v>
      </c>
      <c r="D284" s="71">
        <v>211665115450.83002</v>
      </c>
      <c r="E284" s="21">
        <v>64832790101.160004</v>
      </c>
      <c r="F284" s="21">
        <v>-105983653897.92999</v>
      </c>
      <c r="G284" s="21">
        <v>74800000</v>
      </c>
      <c r="H284" s="21">
        <v>34763892799.980003</v>
      </c>
      <c r="I284" s="21">
        <v>0</v>
      </c>
      <c r="J284" s="21">
        <v>0</v>
      </c>
      <c r="K284" s="21">
        <v>130152025565.92</v>
      </c>
      <c r="L284" s="21">
        <v>7510944551</v>
      </c>
      <c r="M284" s="21">
        <v>0</v>
      </c>
      <c r="N284" s="21">
        <v>531592566</v>
      </c>
      <c r="O284" s="21">
        <v>0</v>
      </c>
      <c r="P284" s="21">
        <v>79112017199</v>
      </c>
      <c r="Q284" s="21">
        <v>670706565.70000005</v>
      </c>
      <c r="R284" s="71">
        <v>221493331903</v>
      </c>
      <c r="S284" s="21">
        <v>0</v>
      </c>
      <c r="T284" s="21">
        <v>221493331903</v>
      </c>
      <c r="U284" s="71">
        <v>3965212497292.4297</v>
      </c>
      <c r="V284" s="21">
        <v>2238686215902.8999</v>
      </c>
      <c r="W284" s="21">
        <v>593400887547.54004</v>
      </c>
      <c r="X284" s="21">
        <v>911623951892.85999</v>
      </c>
      <c r="Y284" s="21">
        <v>1591762276585.98</v>
      </c>
      <c r="Z284" s="21">
        <v>45026727367.910004</v>
      </c>
      <c r="AA284" s="21">
        <v>64752136468.529999</v>
      </c>
      <c r="AB284" s="21">
        <v>-1480039698473.29</v>
      </c>
      <c r="AC284" s="71">
        <v>0</v>
      </c>
      <c r="AD284" s="21">
        <v>0</v>
      </c>
      <c r="AE284" s="71">
        <v>292020860827.82001</v>
      </c>
      <c r="AF284" s="21">
        <v>72354200.209999993</v>
      </c>
      <c r="AG284" s="21">
        <v>0</v>
      </c>
      <c r="AH284" s="21">
        <v>9906336648</v>
      </c>
      <c r="AI284" s="21">
        <v>289267176586.37</v>
      </c>
      <c r="AJ284" s="21">
        <v>-7225006606.7600002</v>
      </c>
      <c r="AK284" s="70">
        <v>184490865477.31</v>
      </c>
      <c r="AL284" s="71">
        <v>123516918058.31</v>
      </c>
      <c r="AM284" s="21">
        <v>2283582524</v>
      </c>
      <c r="AN284" s="21">
        <v>0</v>
      </c>
      <c r="AO284" s="21">
        <v>0</v>
      </c>
      <c r="AP284" s="21">
        <v>27099532196</v>
      </c>
      <c r="AQ284" s="21">
        <v>0</v>
      </c>
      <c r="AR284" s="21">
        <v>45655020171.309998</v>
      </c>
      <c r="AS284" s="21">
        <v>48478783167</v>
      </c>
      <c r="AT284" s="71">
        <v>60973947419</v>
      </c>
      <c r="AU284" s="21">
        <v>0</v>
      </c>
      <c r="AV284" s="21">
        <v>60973947419</v>
      </c>
      <c r="AW284" s="21">
        <v>0</v>
      </c>
      <c r="AX284" s="21">
        <v>0</v>
      </c>
      <c r="AY284" s="70">
        <v>4505900939996.7695</v>
      </c>
      <c r="AZ284" s="71">
        <v>4505900939996.7695</v>
      </c>
      <c r="BA284" s="21">
        <v>4505900939996.7695</v>
      </c>
      <c r="BB284" s="21">
        <v>0</v>
      </c>
      <c r="BC284" s="21">
        <v>0</v>
      </c>
    </row>
    <row r="285" spans="1:55" x14ac:dyDescent="0.25">
      <c r="A285" s="65" t="s">
        <v>669</v>
      </c>
      <c r="B285" s="66" t="s">
        <v>670</v>
      </c>
      <c r="C285" s="70">
        <v>1485651562418.8501</v>
      </c>
      <c r="D285" s="71">
        <v>58302277934.509995</v>
      </c>
      <c r="E285" s="21">
        <v>25498394564.52</v>
      </c>
      <c r="F285" s="21">
        <v>-5595839612.71</v>
      </c>
      <c r="G285" s="21">
        <v>100000000</v>
      </c>
      <c r="H285" s="21">
        <v>15433682416.219999</v>
      </c>
      <c r="I285" s="21">
        <v>0</v>
      </c>
      <c r="J285" s="21">
        <v>0</v>
      </c>
      <c r="K285" s="21">
        <v>4479425573.3999996</v>
      </c>
      <c r="L285" s="21">
        <v>22868532</v>
      </c>
      <c r="M285" s="21">
        <v>559083001</v>
      </c>
      <c r="N285" s="21">
        <v>1143804197.76</v>
      </c>
      <c r="O285" s="21">
        <v>0</v>
      </c>
      <c r="P285" s="21">
        <v>10348737872.48</v>
      </c>
      <c r="Q285" s="21">
        <v>6312121389.8400002</v>
      </c>
      <c r="R285" s="71">
        <v>35323006455.919998</v>
      </c>
      <c r="S285" s="21">
        <v>0</v>
      </c>
      <c r="T285" s="21">
        <v>35323006455.919998</v>
      </c>
      <c r="U285" s="71">
        <v>1262194956690.71</v>
      </c>
      <c r="V285" s="21">
        <v>145430932548</v>
      </c>
      <c r="W285" s="21">
        <v>322716939476.59003</v>
      </c>
      <c r="X285" s="21">
        <v>668495950249.95996</v>
      </c>
      <c r="Y285" s="21">
        <v>780747118950.81006</v>
      </c>
      <c r="Z285" s="21">
        <v>12851551437</v>
      </c>
      <c r="AA285" s="21">
        <v>126029381908.72</v>
      </c>
      <c r="AB285" s="21">
        <v>-794076917880.37</v>
      </c>
      <c r="AC285" s="71">
        <v>0</v>
      </c>
      <c r="AD285" s="21">
        <v>0</v>
      </c>
      <c r="AE285" s="71">
        <v>129831321337.71001</v>
      </c>
      <c r="AF285" s="21">
        <v>86788218.209999993</v>
      </c>
      <c r="AG285" s="21">
        <v>0</v>
      </c>
      <c r="AH285" s="21">
        <v>471625000</v>
      </c>
      <c r="AI285" s="21">
        <v>129272908119.5</v>
      </c>
      <c r="AJ285" s="21">
        <v>0</v>
      </c>
      <c r="AK285" s="70">
        <v>71486105818.789993</v>
      </c>
      <c r="AL285" s="71">
        <v>70916043818.789993</v>
      </c>
      <c r="AM285" s="21">
        <v>706738068</v>
      </c>
      <c r="AN285" s="21">
        <v>0</v>
      </c>
      <c r="AO285" s="21">
        <v>0</v>
      </c>
      <c r="AP285" s="21">
        <v>0</v>
      </c>
      <c r="AQ285" s="21">
        <v>0</v>
      </c>
      <c r="AR285" s="21">
        <v>70207000499.789993</v>
      </c>
      <c r="AS285" s="21">
        <v>2305251</v>
      </c>
      <c r="AT285" s="71">
        <v>570062000</v>
      </c>
      <c r="AU285" s="21">
        <v>0</v>
      </c>
      <c r="AV285" s="21">
        <v>570062000</v>
      </c>
      <c r="AW285" s="21">
        <v>0</v>
      </c>
      <c r="AX285" s="21">
        <v>0</v>
      </c>
      <c r="AY285" s="70">
        <v>1414165456600.0801</v>
      </c>
      <c r="AZ285" s="71">
        <v>1414165456600.0801</v>
      </c>
      <c r="BA285" s="21">
        <v>1414165456600.0801</v>
      </c>
      <c r="BB285" s="21">
        <v>0</v>
      </c>
      <c r="BC285" s="21">
        <v>0</v>
      </c>
    </row>
    <row r="286" spans="1:55" x14ac:dyDescent="0.25">
      <c r="A286" s="65" t="s">
        <v>679</v>
      </c>
      <c r="B286" s="66" t="s">
        <v>680</v>
      </c>
      <c r="C286" s="70">
        <v>1227446033739.5898</v>
      </c>
      <c r="D286" s="71">
        <v>81765075486.660004</v>
      </c>
      <c r="E286" s="21">
        <v>46489137565.279999</v>
      </c>
      <c r="F286" s="21">
        <v>-6023482952.7799997</v>
      </c>
      <c r="G286" s="21">
        <v>0</v>
      </c>
      <c r="H286" s="21">
        <v>13025704924.66</v>
      </c>
      <c r="I286" s="21">
        <v>0</v>
      </c>
      <c r="J286" s="21">
        <v>0</v>
      </c>
      <c r="K286" s="21">
        <v>9865010336.6700001</v>
      </c>
      <c r="L286" s="21">
        <v>51682944.719999999</v>
      </c>
      <c r="M286" s="21">
        <v>911548372</v>
      </c>
      <c r="N286" s="21">
        <v>172214500</v>
      </c>
      <c r="O286" s="21">
        <v>0</v>
      </c>
      <c r="P286" s="21">
        <v>16672689275</v>
      </c>
      <c r="Q286" s="21">
        <v>600570521.11000001</v>
      </c>
      <c r="R286" s="71">
        <v>10001000000</v>
      </c>
      <c r="S286" s="21">
        <v>0</v>
      </c>
      <c r="T286" s="21">
        <v>10001000000</v>
      </c>
      <c r="U286" s="71">
        <v>1111153988575.6099</v>
      </c>
      <c r="V286" s="21">
        <v>60679340812.519997</v>
      </c>
      <c r="W286" s="21">
        <v>467632812233.51001</v>
      </c>
      <c r="X286" s="21">
        <v>581575002505.48999</v>
      </c>
      <c r="Y286" s="21">
        <v>784296432589.35999</v>
      </c>
      <c r="Z286" s="21">
        <v>39408204636.470001</v>
      </c>
      <c r="AA286" s="21">
        <v>14685153306.43</v>
      </c>
      <c r="AB286" s="21">
        <v>-837122957508.17004</v>
      </c>
      <c r="AC286" s="71">
        <v>0</v>
      </c>
      <c r="AD286" s="21">
        <v>0</v>
      </c>
      <c r="AE286" s="71">
        <v>24525969677.32</v>
      </c>
      <c r="AF286" s="21">
        <v>4915565231.96</v>
      </c>
      <c r="AG286" s="21">
        <v>0</v>
      </c>
      <c r="AH286" s="21">
        <v>1240159525</v>
      </c>
      <c r="AI286" s="21">
        <v>19501332867.439999</v>
      </c>
      <c r="AJ286" s="21">
        <v>-1131087947.0799999</v>
      </c>
      <c r="AK286" s="70">
        <v>15210085722.92</v>
      </c>
      <c r="AL286" s="71">
        <v>15210085722.92</v>
      </c>
      <c r="AM286" s="21">
        <v>-5862338.0899999999</v>
      </c>
      <c r="AN286" s="21">
        <v>0</v>
      </c>
      <c r="AO286" s="21">
        <v>0</v>
      </c>
      <c r="AP286" s="21">
        <v>0</v>
      </c>
      <c r="AQ286" s="21">
        <v>0</v>
      </c>
      <c r="AR286" s="21">
        <v>14577066253</v>
      </c>
      <c r="AS286" s="21">
        <v>638881808.00999999</v>
      </c>
      <c r="AT286" s="71">
        <v>0</v>
      </c>
      <c r="AU286" s="21">
        <v>0</v>
      </c>
      <c r="AV286" s="21">
        <v>0</v>
      </c>
      <c r="AW286" s="21">
        <v>0</v>
      </c>
      <c r="AX286" s="21">
        <v>0</v>
      </c>
      <c r="AY286" s="70">
        <v>1212235948016.6399</v>
      </c>
      <c r="AZ286" s="71">
        <v>1212235948016.6399</v>
      </c>
      <c r="BA286" s="21">
        <v>1212235948016.6399</v>
      </c>
      <c r="BB286" s="21">
        <v>0</v>
      </c>
      <c r="BC286" s="21">
        <v>0</v>
      </c>
    </row>
    <row r="287" spans="1:55" x14ac:dyDescent="0.25">
      <c r="A287" s="65" t="s">
        <v>681</v>
      </c>
      <c r="B287" s="66" t="s">
        <v>682</v>
      </c>
      <c r="C287" s="70">
        <v>1318604955486.2805</v>
      </c>
      <c r="D287" s="71">
        <v>50615001075.939995</v>
      </c>
      <c r="E287" s="21">
        <v>24741000440.66</v>
      </c>
      <c r="F287" s="21">
        <v>-710057900.39999998</v>
      </c>
      <c r="G287" s="21">
        <v>72488876.709999993</v>
      </c>
      <c r="H287" s="21">
        <v>11332446125.719999</v>
      </c>
      <c r="I287" s="21">
        <v>0</v>
      </c>
      <c r="J287" s="21">
        <v>0</v>
      </c>
      <c r="K287" s="21">
        <v>1697196710</v>
      </c>
      <c r="L287" s="21">
        <v>35520000</v>
      </c>
      <c r="M287" s="21">
        <v>717084719.25</v>
      </c>
      <c r="N287" s="21">
        <v>2084839000</v>
      </c>
      <c r="O287" s="21">
        <v>0</v>
      </c>
      <c r="P287" s="21">
        <v>10644483104</v>
      </c>
      <c r="Q287" s="21">
        <v>0</v>
      </c>
      <c r="R287" s="71">
        <v>6023400000</v>
      </c>
      <c r="S287" s="21">
        <v>0</v>
      </c>
      <c r="T287" s="21">
        <v>6023400000</v>
      </c>
      <c r="U287" s="71">
        <v>1254321902425.27</v>
      </c>
      <c r="V287" s="21">
        <v>60089836662</v>
      </c>
      <c r="W287" s="21">
        <v>326845130564.54999</v>
      </c>
      <c r="X287" s="21">
        <v>559032195234.15002</v>
      </c>
      <c r="Y287" s="21">
        <v>1037004746531.52</v>
      </c>
      <c r="Z287" s="21">
        <v>44688076054.089996</v>
      </c>
      <c r="AA287" s="21">
        <v>28779196666.060001</v>
      </c>
      <c r="AB287" s="21">
        <v>-802117279287.09998</v>
      </c>
      <c r="AC287" s="71">
        <v>0</v>
      </c>
      <c r="AD287" s="21">
        <v>0</v>
      </c>
      <c r="AE287" s="71">
        <v>7644651985.0699997</v>
      </c>
      <c r="AF287" s="21">
        <v>2438426880.79</v>
      </c>
      <c r="AG287" s="21">
        <v>0</v>
      </c>
      <c r="AH287" s="21">
        <v>4203911614</v>
      </c>
      <c r="AI287" s="21">
        <v>3540224826.9499998</v>
      </c>
      <c r="AJ287" s="21">
        <v>-2537911336.6700001</v>
      </c>
      <c r="AK287" s="70">
        <v>2194008363.0599999</v>
      </c>
      <c r="AL287" s="71">
        <v>2194008363.0599999</v>
      </c>
      <c r="AM287" s="21">
        <v>2387523</v>
      </c>
      <c r="AN287" s="21">
        <v>0</v>
      </c>
      <c r="AO287" s="21">
        <v>0</v>
      </c>
      <c r="AP287" s="21">
        <v>0</v>
      </c>
      <c r="AQ287" s="21">
        <v>0</v>
      </c>
      <c r="AR287" s="21">
        <v>1571569506.3299999</v>
      </c>
      <c r="AS287" s="21">
        <v>620051333.73000002</v>
      </c>
      <c r="AT287" s="71">
        <v>0</v>
      </c>
      <c r="AU287" s="21">
        <v>0</v>
      </c>
      <c r="AV287" s="21">
        <v>0</v>
      </c>
      <c r="AW287" s="21">
        <v>0</v>
      </c>
      <c r="AX287" s="21">
        <v>0</v>
      </c>
      <c r="AY287" s="70">
        <v>1316410947123.22</v>
      </c>
      <c r="AZ287" s="71">
        <v>1316410947123.22</v>
      </c>
      <c r="BA287" s="21">
        <v>1316410947123.22</v>
      </c>
      <c r="BB287" s="21">
        <v>0</v>
      </c>
      <c r="BC287" s="21">
        <v>0</v>
      </c>
    </row>
    <row r="288" spans="1:55" x14ac:dyDescent="0.25">
      <c r="A288" s="65" t="s">
        <v>685</v>
      </c>
      <c r="B288" s="66" t="s">
        <v>686</v>
      </c>
      <c r="C288" s="70">
        <v>938906333774.23999</v>
      </c>
      <c r="D288" s="71">
        <v>66053333634.350006</v>
      </c>
      <c r="E288" s="21">
        <v>42179875669.209999</v>
      </c>
      <c r="F288" s="21">
        <v>-155457210.19999999</v>
      </c>
      <c r="G288" s="21">
        <v>3599521970.9000001</v>
      </c>
      <c r="H288" s="21">
        <v>7818770961.4399996</v>
      </c>
      <c r="I288" s="21"/>
      <c r="J288" s="21"/>
      <c r="K288" s="21">
        <v>337011194</v>
      </c>
      <c r="L288" s="21"/>
      <c r="M288" s="21">
        <v>948010307</v>
      </c>
      <c r="N288" s="21">
        <v>28410959</v>
      </c>
      <c r="O288" s="21"/>
      <c r="P288" s="21">
        <v>11295402056</v>
      </c>
      <c r="Q288" s="21">
        <v>1787727</v>
      </c>
      <c r="R288" s="71">
        <v>8001400000</v>
      </c>
      <c r="S288" s="21"/>
      <c r="T288" s="21">
        <v>8001400000</v>
      </c>
      <c r="U288" s="71">
        <v>862919602658.89014</v>
      </c>
      <c r="V288" s="21">
        <v>219329303138</v>
      </c>
      <c r="W288" s="21">
        <v>299886306314.70001</v>
      </c>
      <c r="X288" s="21">
        <v>432072325853.89001</v>
      </c>
      <c r="Y288" s="21">
        <v>905040132596</v>
      </c>
      <c r="Z288" s="21">
        <v>20039279621</v>
      </c>
      <c r="AA288" s="21">
        <v>6247814038</v>
      </c>
      <c r="AB288" s="21">
        <v>-1019695558902.7</v>
      </c>
      <c r="AC288" s="71"/>
      <c r="AD288" s="21"/>
      <c r="AE288" s="71">
        <v>1931997481</v>
      </c>
      <c r="AF288" s="21">
        <v>94400000</v>
      </c>
      <c r="AG288" s="21"/>
      <c r="AH288" s="21">
        <v>3954665000</v>
      </c>
      <c r="AI288" s="21">
        <v>903261497</v>
      </c>
      <c r="AJ288" s="21">
        <v>-3020329016</v>
      </c>
      <c r="AK288" s="70">
        <v>7647798070.0999994</v>
      </c>
      <c r="AL288" s="71">
        <v>7647798070.0999994</v>
      </c>
      <c r="AM288" s="21">
        <v>376790168.39999998</v>
      </c>
      <c r="AN288" s="21"/>
      <c r="AO288" s="21"/>
      <c r="AP288" s="21"/>
      <c r="AQ288" s="21"/>
      <c r="AR288" s="21">
        <v>6805530153</v>
      </c>
      <c r="AS288" s="21">
        <v>465477748.69999999</v>
      </c>
      <c r="AT288" s="71"/>
      <c r="AU288" s="21"/>
      <c r="AV288" s="21"/>
      <c r="AW288" s="21"/>
      <c r="AX288" s="21"/>
      <c r="AY288" s="70">
        <v>931258535704.14001</v>
      </c>
      <c r="AZ288" s="71">
        <v>931258535704.14001</v>
      </c>
      <c r="BA288" s="21">
        <v>931258535704.14001</v>
      </c>
      <c r="BB288" s="21"/>
      <c r="BC288" s="21"/>
    </row>
    <row r="289" spans="1:55" x14ac:dyDescent="0.25">
      <c r="A289" s="65" t="s">
        <v>689</v>
      </c>
      <c r="B289" s="66" t="s">
        <v>1171</v>
      </c>
      <c r="C289" s="70">
        <v>7159198685233.4209</v>
      </c>
      <c r="D289" s="71">
        <v>836061809097.45996</v>
      </c>
      <c r="E289" s="21">
        <v>698738178050.88</v>
      </c>
      <c r="F289" s="21">
        <v>-16717952893.73</v>
      </c>
      <c r="G289" s="21">
        <v>212306039.99000001</v>
      </c>
      <c r="H289" s="21">
        <v>87127835934.830002</v>
      </c>
      <c r="I289" s="21">
        <v>0</v>
      </c>
      <c r="J289" s="21">
        <v>0</v>
      </c>
      <c r="K289" s="21">
        <v>36222203663</v>
      </c>
      <c r="L289" s="21">
        <v>275276400</v>
      </c>
      <c r="M289" s="21">
        <v>0</v>
      </c>
      <c r="N289" s="21">
        <v>29105134036.490002</v>
      </c>
      <c r="O289" s="21">
        <v>0</v>
      </c>
      <c r="P289" s="21">
        <v>0</v>
      </c>
      <c r="Q289" s="21">
        <v>1098827866</v>
      </c>
      <c r="R289" s="71">
        <v>414170754624.26001</v>
      </c>
      <c r="S289" s="21">
        <v>0</v>
      </c>
      <c r="T289" s="21">
        <v>414170754624.26001</v>
      </c>
      <c r="U289" s="71">
        <v>5159828206722.1582</v>
      </c>
      <c r="V289" s="21">
        <v>966018868672.81006</v>
      </c>
      <c r="W289" s="21">
        <v>1715338868004.03</v>
      </c>
      <c r="X289" s="21">
        <v>2495683443696.0298</v>
      </c>
      <c r="Y289" s="21">
        <v>4092119182013.1201</v>
      </c>
      <c r="Z289" s="21">
        <v>152739477250.89001</v>
      </c>
      <c r="AA289" s="21">
        <v>33695387512</v>
      </c>
      <c r="AB289" s="21">
        <v>-4295767020426.7202</v>
      </c>
      <c r="AC289" s="71">
        <v>0</v>
      </c>
      <c r="AD289" s="21">
        <v>0</v>
      </c>
      <c r="AE289" s="71">
        <v>749137914789.54004</v>
      </c>
      <c r="AF289" s="21">
        <v>12839668335</v>
      </c>
      <c r="AG289" s="21">
        <v>76318481713.899994</v>
      </c>
      <c r="AH289" s="21">
        <v>9302182075</v>
      </c>
      <c r="AI289" s="21">
        <v>652857134114.64001</v>
      </c>
      <c r="AJ289" s="21">
        <v>-2179551449</v>
      </c>
      <c r="AK289" s="70">
        <v>165531604152.51999</v>
      </c>
      <c r="AL289" s="71">
        <v>165531604152.51999</v>
      </c>
      <c r="AM289" s="21">
        <v>0</v>
      </c>
      <c r="AN289" s="21">
        <v>0</v>
      </c>
      <c r="AO289" s="21">
        <v>0</v>
      </c>
      <c r="AP289" s="21">
        <v>0</v>
      </c>
      <c r="AQ289" s="21">
        <v>278305708.55000001</v>
      </c>
      <c r="AR289" s="21">
        <v>160924026343.97</v>
      </c>
      <c r="AS289" s="21">
        <v>4329272100</v>
      </c>
      <c r="AT289" s="71">
        <v>0</v>
      </c>
      <c r="AU289" s="21">
        <v>0</v>
      </c>
      <c r="AV289" s="21">
        <v>0</v>
      </c>
      <c r="AW289" s="21">
        <v>0</v>
      </c>
      <c r="AX289" s="21">
        <v>0</v>
      </c>
      <c r="AY289" s="70">
        <v>6993667081080.9004</v>
      </c>
      <c r="AZ289" s="71">
        <v>6993667081080.9004</v>
      </c>
      <c r="BA289" s="21">
        <v>6993667081080.9004</v>
      </c>
      <c r="BB289" s="21">
        <v>0</v>
      </c>
      <c r="BC289" s="21">
        <v>0</v>
      </c>
    </row>
    <row r="290" spans="1:55" x14ac:dyDescent="0.25">
      <c r="A290" s="65" t="s">
        <v>690</v>
      </c>
      <c r="B290" s="66" t="s">
        <v>691</v>
      </c>
      <c r="C290" s="70">
        <v>2620663830655.0801</v>
      </c>
      <c r="D290" s="71">
        <v>407582872353.47003</v>
      </c>
      <c r="E290" s="21">
        <v>255412270999.89001</v>
      </c>
      <c r="F290" s="21">
        <v>-15514602862.309999</v>
      </c>
      <c r="G290" s="21">
        <v>20708333.329999998</v>
      </c>
      <c r="H290" s="21">
        <v>63402294281.300003</v>
      </c>
      <c r="I290" s="21">
        <v>0</v>
      </c>
      <c r="J290" s="21">
        <v>10000000000</v>
      </c>
      <c r="K290" s="21">
        <v>29745060934.650002</v>
      </c>
      <c r="L290" s="21">
        <v>1866540900</v>
      </c>
      <c r="M290" s="21">
        <v>0</v>
      </c>
      <c r="N290" s="21">
        <v>52894609485.610001</v>
      </c>
      <c r="O290" s="21">
        <v>0</v>
      </c>
      <c r="P290" s="21">
        <v>9264859281</v>
      </c>
      <c r="Q290" s="21">
        <v>491131000</v>
      </c>
      <c r="R290" s="71">
        <v>34187067494.889999</v>
      </c>
      <c r="S290" s="21">
        <v>1269000000</v>
      </c>
      <c r="T290" s="21">
        <v>32918067494.889999</v>
      </c>
      <c r="U290" s="71">
        <v>2133505435625.7495</v>
      </c>
      <c r="V290" s="21">
        <v>237204068684.01999</v>
      </c>
      <c r="W290" s="21">
        <v>766983765515.73999</v>
      </c>
      <c r="X290" s="21">
        <v>946447974800.62</v>
      </c>
      <c r="Y290" s="21">
        <v>1707362838521.6399</v>
      </c>
      <c r="Z290" s="21">
        <v>45736995191.949997</v>
      </c>
      <c r="AA290" s="21">
        <v>14810035086.129999</v>
      </c>
      <c r="AB290" s="21">
        <v>-1585040242174.3501</v>
      </c>
      <c r="AC290" s="71">
        <v>0</v>
      </c>
      <c r="AD290" s="21">
        <v>0</v>
      </c>
      <c r="AE290" s="71">
        <v>45388455180.970001</v>
      </c>
      <c r="AF290" s="21">
        <v>5561300</v>
      </c>
      <c r="AG290" s="21">
        <v>0</v>
      </c>
      <c r="AH290" s="21">
        <v>8052574500</v>
      </c>
      <c r="AI290" s="21">
        <v>39342344985.139999</v>
      </c>
      <c r="AJ290" s="21">
        <v>-2012025604.1700001</v>
      </c>
      <c r="AK290" s="70">
        <v>69673104595.190002</v>
      </c>
      <c r="AL290" s="71">
        <v>69673104595.190002</v>
      </c>
      <c r="AM290" s="21">
        <v>8632756682</v>
      </c>
      <c r="AN290" s="21">
        <v>0</v>
      </c>
      <c r="AO290" s="21">
        <v>0</v>
      </c>
      <c r="AP290" s="21">
        <v>0</v>
      </c>
      <c r="AQ290" s="21">
        <v>64316673</v>
      </c>
      <c r="AR290" s="21">
        <v>54755307753.190002</v>
      </c>
      <c r="AS290" s="21">
        <v>6220723487</v>
      </c>
      <c r="AT290" s="71">
        <v>0</v>
      </c>
      <c r="AU290" s="21">
        <v>0</v>
      </c>
      <c r="AV290" s="21">
        <v>0</v>
      </c>
      <c r="AW290" s="21">
        <v>0</v>
      </c>
      <c r="AX290" s="21">
        <v>0</v>
      </c>
      <c r="AY290" s="70">
        <v>2550990726059.8901</v>
      </c>
      <c r="AZ290" s="71">
        <v>2550990726059.8901</v>
      </c>
      <c r="BA290" s="21">
        <v>2550990726059.8901</v>
      </c>
      <c r="BB290" s="21">
        <v>0</v>
      </c>
      <c r="BC290" s="21">
        <v>0</v>
      </c>
    </row>
    <row r="291" spans="1:55" x14ac:dyDescent="0.25">
      <c r="A291" s="65" t="s">
        <v>692</v>
      </c>
      <c r="B291" s="66" t="s">
        <v>693</v>
      </c>
      <c r="C291" s="70">
        <v>3574739810119.9604</v>
      </c>
      <c r="D291" s="71">
        <v>126159111358.24001</v>
      </c>
      <c r="E291" s="21">
        <v>92747390294.320007</v>
      </c>
      <c r="F291" s="21">
        <v>-825106656.04999995</v>
      </c>
      <c r="G291" s="21">
        <v>226250000</v>
      </c>
      <c r="H291" s="21">
        <v>23160744310.619999</v>
      </c>
      <c r="I291" s="21">
        <v>0</v>
      </c>
      <c r="J291" s="21">
        <v>0</v>
      </c>
      <c r="K291" s="21">
        <v>724795666.35000002</v>
      </c>
      <c r="L291" s="21">
        <v>6499335617</v>
      </c>
      <c r="M291" s="21">
        <v>0</v>
      </c>
      <c r="N291" s="21">
        <v>173117282</v>
      </c>
      <c r="O291" s="21">
        <v>0</v>
      </c>
      <c r="P291" s="21">
        <v>3452584844</v>
      </c>
      <c r="Q291" s="21">
        <v>0</v>
      </c>
      <c r="R291" s="71">
        <v>38425384294</v>
      </c>
      <c r="S291" s="21">
        <v>0</v>
      </c>
      <c r="T291" s="21">
        <v>38425384294</v>
      </c>
      <c r="U291" s="71">
        <v>3305104966744.5801</v>
      </c>
      <c r="V291" s="21">
        <v>2008146414799</v>
      </c>
      <c r="W291" s="21">
        <v>391602373363.75</v>
      </c>
      <c r="X291" s="21">
        <v>619642005470.54004</v>
      </c>
      <c r="Y291" s="21">
        <v>1282611913596.24</v>
      </c>
      <c r="Z291" s="21">
        <v>11750870344</v>
      </c>
      <c r="AA291" s="21">
        <v>46867944737</v>
      </c>
      <c r="AB291" s="21">
        <v>-1055516555565.95</v>
      </c>
      <c r="AC291" s="71">
        <v>0</v>
      </c>
      <c r="AD291" s="21">
        <v>0</v>
      </c>
      <c r="AE291" s="71">
        <v>105050347723.14</v>
      </c>
      <c r="AF291" s="21">
        <v>38071198191</v>
      </c>
      <c r="AG291" s="21">
        <v>0</v>
      </c>
      <c r="AH291" s="21">
        <v>0</v>
      </c>
      <c r="AI291" s="21">
        <v>66979149532.139999</v>
      </c>
      <c r="AJ291" s="21">
        <v>0</v>
      </c>
      <c r="AK291" s="70">
        <v>21519719549</v>
      </c>
      <c r="AL291" s="71">
        <v>21519719549</v>
      </c>
      <c r="AM291" s="21">
        <v>52663797</v>
      </c>
      <c r="AN291" s="21">
        <v>0</v>
      </c>
      <c r="AO291" s="21">
        <v>0</v>
      </c>
      <c r="AP291" s="21">
        <v>0</v>
      </c>
      <c r="AQ291" s="21">
        <v>0</v>
      </c>
      <c r="AR291" s="21">
        <v>20123932065</v>
      </c>
      <c r="AS291" s="21">
        <v>1343123687</v>
      </c>
      <c r="AT291" s="71">
        <v>0</v>
      </c>
      <c r="AU291" s="21">
        <v>0</v>
      </c>
      <c r="AV291" s="21">
        <v>0</v>
      </c>
      <c r="AW291" s="21">
        <v>0</v>
      </c>
      <c r="AX291" s="21">
        <v>0</v>
      </c>
      <c r="AY291" s="70">
        <v>3553220090570.8999</v>
      </c>
      <c r="AZ291" s="71">
        <v>3553220090570.8999</v>
      </c>
      <c r="BA291" s="21">
        <v>3553220090570.8999</v>
      </c>
      <c r="BB291" s="21">
        <v>0</v>
      </c>
      <c r="BC291" s="21">
        <v>0</v>
      </c>
    </row>
    <row r="292" spans="1:55" x14ac:dyDescent="0.25">
      <c r="A292" s="65" t="s">
        <v>694</v>
      </c>
      <c r="B292" s="66" t="s">
        <v>695</v>
      </c>
      <c r="C292" s="70">
        <v>2037082323385.6804</v>
      </c>
      <c r="D292" s="71">
        <v>116573781334.32999</v>
      </c>
      <c r="E292" s="21">
        <v>82191182677.860001</v>
      </c>
      <c r="F292" s="21">
        <v>-3891099692.5799999</v>
      </c>
      <c r="G292" s="21">
        <v>0</v>
      </c>
      <c r="H292" s="21">
        <v>15456358734.68</v>
      </c>
      <c r="I292" s="21">
        <v>0</v>
      </c>
      <c r="J292" s="21">
        <v>0</v>
      </c>
      <c r="K292" s="21">
        <v>5276151834.6199999</v>
      </c>
      <c r="L292" s="21">
        <v>761957418</v>
      </c>
      <c r="M292" s="21">
        <v>0</v>
      </c>
      <c r="N292" s="21">
        <v>8703453330</v>
      </c>
      <c r="O292" s="21">
        <v>0</v>
      </c>
      <c r="P292" s="21">
        <v>4150543953</v>
      </c>
      <c r="Q292" s="21">
        <v>3925233078.75</v>
      </c>
      <c r="R292" s="71">
        <v>37688682212.629997</v>
      </c>
      <c r="S292" s="21">
        <v>115043000</v>
      </c>
      <c r="T292" s="21">
        <v>37573639212.629997</v>
      </c>
      <c r="U292" s="71">
        <v>1799856092292.0203</v>
      </c>
      <c r="V292" s="21">
        <v>150162742659.37</v>
      </c>
      <c r="W292" s="21">
        <v>456117741292.94</v>
      </c>
      <c r="X292" s="21">
        <v>917526532145.06995</v>
      </c>
      <c r="Y292" s="21">
        <v>1295782401340.6001</v>
      </c>
      <c r="Z292" s="21">
        <v>12264468112.41</v>
      </c>
      <c r="AA292" s="21">
        <v>89590133587.600006</v>
      </c>
      <c r="AB292" s="21">
        <v>-1121587926845.97</v>
      </c>
      <c r="AC292" s="71">
        <v>0</v>
      </c>
      <c r="AD292" s="21">
        <v>0</v>
      </c>
      <c r="AE292" s="71">
        <v>82963767546.699997</v>
      </c>
      <c r="AF292" s="21">
        <v>384116705.37</v>
      </c>
      <c r="AG292" s="21">
        <v>7010486000</v>
      </c>
      <c r="AH292" s="21">
        <v>7521990013.8000002</v>
      </c>
      <c r="AI292" s="21">
        <v>70066379849.529999</v>
      </c>
      <c r="AJ292" s="21">
        <v>-2019205022</v>
      </c>
      <c r="AK292" s="70">
        <v>15388675303.33</v>
      </c>
      <c r="AL292" s="71">
        <v>15388675303.33</v>
      </c>
      <c r="AM292" s="21">
        <v>1011371044.5</v>
      </c>
      <c r="AN292" s="21">
        <v>0</v>
      </c>
      <c r="AO292" s="21">
        <v>0</v>
      </c>
      <c r="AP292" s="21">
        <v>0</v>
      </c>
      <c r="AQ292" s="21">
        <v>24652783.329999998</v>
      </c>
      <c r="AR292" s="21">
        <v>14352651475.5</v>
      </c>
      <c r="AS292" s="21">
        <v>0</v>
      </c>
      <c r="AT292" s="71">
        <v>0</v>
      </c>
      <c r="AU292" s="21">
        <v>0</v>
      </c>
      <c r="AV292" s="21">
        <v>0</v>
      </c>
      <c r="AW292" s="21">
        <v>0</v>
      </c>
      <c r="AX292" s="21">
        <v>0</v>
      </c>
      <c r="AY292" s="70">
        <v>2021693647812.3601</v>
      </c>
      <c r="AZ292" s="71">
        <v>2021693647812.3601</v>
      </c>
      <c r="BA292" s="21">
        <v>2021693647812.3601</v>
      </c>
      <c r="BB292" s="21">
        <v>0</v>
      </c>
      <c r="BC292" s="21">
        <v>0</v>
      </c>
    </row>
    <row r="293" spans="1:55" x14ac:dyDescent="0.25">
      <c r="A293" s="65" t="s">
        <v>696</v>
      </c>
      <c r="B293" s="66" t="s">
        <v>1172</v>
      </c>
      <c r="C293" s="70">
        <v>2213030660627.4302</v>
      </c>
      <c r="D293" s="71">
        <v>71257043114.229996</v>
      </c>
      <c r="E293" s="21">
        <v>44531164828.25</v>
      </c>
      <c r="F293" s="21">
        <v>-9874561236.2999992</v>
      </c>
      <c r="G293" s="21">
        <v>88249999.989999995</v>
      </c>
      <c r="H293" s="21">
        <v>9306749002.0699997</v>
      </c>
      <c r="I293" s="21">
        <v>0</v>
      </c>
      <c r="J293" s="21">
        <v>0</v>
      </c>
      <c r="K293" s="21">
        <v>3971029156</v>
      </c>
      <c r="L293" s="21">
        <v>1394727996</v>
      </c>
      <c r="M293" s="21">
        <v>0</v>
      </c>
      <c r="N293" s="21">
        <v>16618517407.219999</v>
      </c>
      <c r="O293" s="21">
        <v>0</v>
      </c>
      <c r="P293" s="21">
        <v>5221165961</v>
      </c>
      <c r="Q293" s="21">
        <v>0</v>
      </c>
      <c r="R293" s="71">
        <v>52942009370.699997</v>
      </c>
      <c r="S293" s="21">
        <v>0</v>
      </c>
      <c r="T293" s="21">
        <v>52942009370.699997</v>
      </c>
      <c r="U293" s="71">
        <v>2042079241253.0303</v>
      </c>
      <c r="V293" s="21">
        <v>291050771192.40002</v>
      </c>
      <c r="W293" s="21">
        <v>529424985103.01001</v>
      </c>
      <c r="X293" s="21">
        <v>900669420510.91003</v>
      </c>
      <c r="Y293" s="21">
        <v>2023582445692.54</v>
      </c>
      <c r="Z293" s="21">
        <v>31472415673</v>
      </c>
      <c r="AA293" s="21">
        <v>3803310550</v>
      </c>
      <c r="AB293" s="21">
        <v>-1737924107468.8301</v>
      </c>
      <c r="AC293" s="71">
        <v>0</v>
      </c>
      <c r="AD293" s="21">
        <v>0</v>
      </c>
      <c r="AE293" s="71">
        <v>46752366889.470001</v>
      </c>
      <c r="AF293" s="21">
        <v>305178128.83999997</v>
      </c>
      <c r="AG293" s="21">
        <v>2598680000</v>
      </c>
      <c r="AH293" s="21">
        <v>4981590915</v>
      </c>
      <c r="AI293" s="21">
        <v>43092799923.629997</v>
      </c>
      <c r="AJ293" s="21">
        <v>-4225882078</v>
      </c>
      <c r="AK293" s="70">
        <v>17744819896.27</v>
      </c>
      <c r="AL293" s="71">
        <v>17744819896.27</v>
      </c>
      <c r="AM293" s="21">
        <v>914811088</v>
      </c>
      <c r="AN293" s="21">
        <v>0</v>
      </c>
      <c r="AO293" s="21">
        <v>0</v>
      </c>
      <c r="AP293" s="21">
        <v>0</v>
      </c>
      <c r="AQ293" s="21">
        <v>63112033.75</v>
      </c>
      <c r="AR293" s="21">
        <v>14659153510</v>
      </c>
      <c r="AS293" s="21">
        <v>2107743264.52</v>
      </c>
      <c r="AT293" s="71">
        <v>0</v>
      </c>
      <c r="AU293" s="21">
        <v>0</v>
      </c>
      <c r="AV293" s="21">
        <v>0</v>
      </c>
      <c r="AW293" s="21">
        <v>0</v>
      </c>
      <c r="AX293" s="21">
        <v>0</v>
      </c>
      <c r="AY293" s="70">
        <v>2195285840731.1599</v>
      </c>
      <c r="AZ293" s="71">
        <v>2195285840731.1599</v>
      </c>
      <c r="BA293" s="21">
        <v>2195285840731.1599</v>
      </c>
      <c r="BB293" s="21">
        <v>0</v>
      </c>
      <c r="BC293" s="21">
        <v>0</v>
      </c>
    </row>
    <row r="294" spans="1:55" x14ac:dyDescent="0.25">
      <c r="A294" s="65" t="s">
        <v>700</v>
      </c>
      <c r="B294" s="66" t="s">
        <v>701</v>
      </c>
      <c r="C294" s="70">
        <v>2621914579181.9795</v>
      </c>
      <c r="D294" s="71">
        <v>255009325644.27997</v>
      </c>
      <c r="E294" s="21">
        <v>212088679319.14999</v>
      </c>
      <c r="F294" s="21">
        <v>-20125352251.349998</v>
      </c>
      <c r="G294" s="21">
        <v>0</v>
      </c>
      <c r="H294" s="21">
        <v>17137278892.959999</v>
      </c>
      <c r="I294" s="21">
        <v>0</v>
      </c>
      <c r="J294" s="21">
        <v>0</v>
      </c>
      <c r="K294" s="21">
        <v>13934944404.68</v>
      </c>
      <c r="L294" s="21">
        <v>426725000</v>
      </c>
      <c r="M294" s="21">
        <v>0</v>
      </c>
      <c r="N294" s="21">
        <v>24668892499.84</v>
      </c>
      <c r="O294" s="21">
        <v>0</v>
      </c>
      <c r="P294" s="21">
        <v>2844648380</v>
      </c>
      <c r="Q294" s="21">
        <v>4033509399</v>
      </c>
      <c r="R294" s="71">
        <v>24419567139.950001</v>
      </c>
      <c r="S294" s="21">
        <v>0</v>
      </c>
      <c r="T294" s="21">
        <v>24419567139.950001</v>
      </c>
      <c r="U294" s="71">
        <v>2273090493174.2402</v>
      </c>
      <c r="V294" s="21">
        <v>280471117648.83002</v>
      </c>
      <c r="W294" s="21">
        <v>453665213728.48999</v>
      </c>
      <c r="X294" s="21">
        <v>922628818874.43005</v>
      </c>
      <c r="Y294" s="21">
        <v>1539376138955.95</v>
      </c>
      <c r="Z294" s="21">
        <v>20179893324</v>
      </c>
      <c r="AA294" s="21">
        <v>35774420207.230003</v>
      </c>
      <c r="AB294" s="21">
        <v>-979005109564.68994</v>
      </c>
      <c r="AC294" s="71">
        <v>0</v>
      </c>
      <c r="AD294" s="21">
        <v>0</v>
      </c>
      <c r="AE294" s="71">
        <v>69395193223.51001</v>
      </c>
      <c r="AF294" s="21">
        <v>276700.52</v>
      </c>
      <c r="AG294" s="21">
        <v>0</v>
      </c>
      <c r="AH294" s="21">
        <v>2372753614</v>
      </c>
      <c r="AI294" s="21">
        <v>69098555509.669998</v>
      </c>
      <c r="AJ294" s="21">
        <v>-2076392600.6800001</v>
      </c>
      <c r="AK294" s="70">
        <v>37389241934.479996</v>
      </c>
      <c r="AL294" s="71">
        <v>27221508067.859997</v>
      </c>
      <c r="AM294" s="21">
        <v>392951367</v>
      </c>
      <c r="AN294" s="21">
        <v>126160472.09999999</v>
      </c>
      <c r="AO294" s="21">
        <v>0</v>
      </c>
      <c r="AP294" s="21">
        <v>1270966733.3399999</v>
      </c>
      <c r="AQ294" s="21">
        <v>0</v>
      </c>
      <c r="AR294" s="21">
        <v>25431429495.419998</v>
      </c>
      <c r="AS294" s="21">
        <v>0</v>
      </c>
      <c r="AT294" s="71">
        <v>10167733866.620001</v>
      </c>
      <c r="AU294" s="21">
        <v>10167733866.620001</v>
      </c>
      <c r="AV294" s="21">
        <v>0</v>
      </c>
      <c r="AW294" s="21">
        <v>0</v>
      </c>
      <c r="AX294" s="21">
        <v>0</v>
      </c>
      <c r="AY294" s="70">
        <v>2584525337247.5</v>
      </c>
      <c r="AZ294" s="71">
        <v>2584525337247.5</v>
      </c>
      <c r="BA294" s="21">
        <v>2584525337247.5</v>
      </c>
      <c r="BB294" s="21">
        <v>0</v>
      </c>
      <c r="BC294" s="21">
        <v>0</v>
      </c>
    </row>
    <row r="295" spans="1:55" x14ac:dyDescent="0.25">
      <c r="A295" s="65" t="s">
        <v>704</v>
      </c>
      <c r="B295" s="66" t="s">
        <v>705</v>
      </c>
      <c r="C295" s="70">
        <v>3051890510492.54</v>
      </c>
      <c r="D295" s="71">
        <v>462273751746.72992</v>
      </c>
      <c r="E295" s="21">
        <v>384851047939.15997</v>
      </c>
      <c r="F295" s="21">
        <v>-69874988477.080002</v>
      </c>
      <c r="G295" s="21">
        <v>452585441.68000001</v>
      </c>
      <c r="H295" s="21">
        <v>22496600914.209999</v>
      </c>
      <c r="I295" s="21">
        <v>0</v>
      </c>
      <c r="J295" s="21">
        <v>0</v>
      </c>
      <c r="K295" s="21">
        <v>99073367672.839996</v>
      </c>
      <c r="L295" s="21">
        <v>542802050</v>
      </c>
      <c r="M295" s="21">
        <v>0</v>
      </c>
      <c r="N295" s="21">
        <v>11617703372.92</v>
      </c>
      <c r="O295" s="21">
        <v>0</v>
      </c>
      <c r="P295" s="21">
        <v>12770236061</v>
      </c>
      <c r="Q295" s="21">
        <v>344396772</v>
      </c>
      <c r="R295" s="71">
        <v>133636385770.64</v>
      </c>
      <c r="S295" s="21">
        <v>120841353.48</v>
      </c>
      <c r="T295" s="21">
        <v>133515544417.16</v>
      </c>
      <c r="U295" s="71">
        <v>2146181234512.8704</v>
      </c>
      <c r="V295" s="21">
        <v>565760304059</v>
      </c>
      <c r="W295" s="21">
        <v>571679164897.16003</v>
      </c>
      <c r="X295" s="21">
        <v>658155939783.06006</v>
      </c>
      <c r="Y295" s="21">
        <v>1500704432047.5</v>
      </c>
      <c r="Z295" s="21">
        <v>31190881996.330002</v>
      </c>
      <c r="AA295" s="21">
        <v>81927950533.229996</v>
      </c>
      <c r="AB295" s="21">
        <v>-1263237438803.4099</v>
      </c>
      <c r="AC295" s="71">
        <v>0</v>
      </c>
      <c r="AD295" s="21">
        <v>0</v>
      </c>
      <c r="AE295" s="71">
        <v>309799138462.29999</v>
      </c>
      <c r="AF295" s="21">
        <v>2405027864.1300001</v>
      </c>
      <c r="AG295" s="21">
        <v>0</v>
      </c>
      <c r="AH295" s="21">
        <v>29710206656.759998</v>
      </c>
      <c r="AI295" s="21">
        <v>299217888933.16998</v>
      </c>
      <c r="AJ295" s="21">
        <v>-21533984991.759998</v>
      </c>
      <c r="AK295" s="70">
        <v>52418468089.729996</v>
      </c>
      <c r="AL295" s="71">
        <v>52418468089.729996</v>
      </c>
      <c r="AM295" s="21">
        <v>17768615</v>
      </c>
      <c r="AN295" s="21">
        <v>0</v>
      </c>
      <c r="AO295" s="21">
        <v>0</v>
      </c>
      <c r="AP295" s="21">
        <v>0</v>
      </c>
      <c r="AQ295" s="21">
        <v>225662121.59999999</v>
      </c>
      <c r="AR295" s="21">
        <v>50784462990.129997</v>
      </c>
      <c r="AS295" s="21">
        <v>1390574363</v>
      </c>
      <c r="AT295" s="71">
        <v>0</v>
      </c>
      <c r="AU295" s="21">
        <v>0</v>
      </c>
      <c r="AV295" s="21">
        <v>0</v>
      </c>
      <c r="AW295" s="21">
        <v>0</v>
      </c>
      <c r="AX295" s="21">
        <v>0</v>
      </c>
      <c r="AY295" s="70">
        <v>2999472042402.8198</v>
      </c>
      <c r="AZ295" s="71">
        <v>2999472042402.8198</v>
      </c>
      <c r="BA295" s="21">
        <v>2999472042402.8198</v>
      </c>
      <c r="BB295" s="21">
        <v>0</v>
      </c>
      <c r="BC295" s="21">
        <v>0</v>
      </c>
    </row>
    <row r="296" spans="1:55" x14ac:dyDescent="0.25">
      <c r="A296" s="65" t="s">
        <v>706</v>
      </c>
      <c r="B296" s="66" t="s">
        <v>707</v>
      </c>
      <c r="C296" s="70">
        <v>2625592876822.7002</v>
      </c>
      <c r="D296" s="71">
        <v>211381098651.94</v>
      </c>
      <c r="E296" s="21">
        <v>122209144647.98</v>
      </c>
      <c r="F296" s="21">
        <v>-11064274371.870001</v>
      </c>
      <c r="G296" s="21">
        <v>69541898.030000001</v>
      </c>
      <c r="H296" s="21">
        <v>20024469477.130001</v>
      </c>
      <c r="I296" s="21">
        <v>0</v>
      </c>
      <c r="J296" s="21">
        <v>0</v>
      </c>
      <c r="K296" s="21">
        <v>8016762297.6000004</v>
      </c>
      <c r="L296" s="21">
        <v>1049694900</v>
      </c>
      <c r="M296" s="21">
        <v>6392835316</v>
      </c>
      <c r="N296" s="21">
        <v>31703445804.07</v>
      </c>
      <c r="O296" s="21">
        <v>24426262165</v>
      </c>
      <c r="P296" s="21">
        <v>8553216518</v>
      </c>
      <c r="Q296" s="21">
        <v>0</v>
      </c>
      <c r="R296" s="71">
        <v>30196947650.669998</v>
      </c>
      <c r="S296" s="21">
        <v>0</v>
      </c>
      <c r="T296" s="21">
        <v>30196947650.669998</v>
      </c>
      <c r="U296" s="71">
        <v>2189773751938.2195</v>
      </c>
      <c r="V296" s="21">
        <v>456017264131.42999</v>
      </c>
      <c r="W296" s="21">
        <v>752596381182.84998</v>
      </c>
      <c r="X296" s="21">
        <v>1024445607275.5601</v>
      </c>
      <c r="Y296" s="21">
        <v>1337014237226.6499</v>
      </c>
      <c r="Z296" s="21">
        <v>26378589034.939999</v>
      </c>
      <c r="AA296" s="21">
        <v>40288952655.800003</v>
      </c>
      <c r="AB296" s="21">
        <v>-1446967279569.01</v>
      </c>
      <c r="AC296" s="71">
        <v>0</v>
      </c>
      <c r="AD296" s="21">
        <v>0</v>
      </c>
      <c r="AE296" s="71">
        <v>194241078581.87003</v>
      </c>
      <c r="AF296" s="21">
        <v>2554697682.6300001</v>
      </c>
      <c r="AG296" s="21">
        <v>20541417409.290001</v>
      </c>
      <c r="AH296" s="21">
        <v>4687475005</v>
      </c>
      <c r="AI296" s="21">
        <v>168019198048.95001</v>
      </c>
      <c r="AJ296" s="21">
        <v>-1561709564</v>
      </c>
      <c r="AK296" s="70">
        <v>62947801874.889999</v>
      </c>
      <c r="AL296" s="71">
        <v>61553572873.889999</v>
      </c>
      <c r="AM296" s="21">
        <v>142071604.27000001</v>
      </c>
      <c r="AN296" s="21">
        <v>0</v>
      </c>
      <c r="AO296" s="21">
        <v>0</v>
      </c>
      <c r="AP296" s="21">
        <v>933333333</v>
      </c>
      <c r="AQ296" s="21">
        <v>53336095</v>
      </c>
      <c r="AR296" s="21">
        <v>58199519659.620003</v>
      </c>
      <c r="AS296" s="21">
        <v>2225312182</v>
      </c>
      <c r="AT296" s="71">
        <v>1394229001</v>
      </c>
      <c r="AU296" s="21">
        <v>1394229001</v>
      </c>
      <c r="AV296" s="21">
        <v>0</v>
      </c>
      <c r="AW296" s="21">
        <v>0</v>
      </c>
      <c r="AX296" s="21">
        <v>0</v>
      </c>
      <c r="AY296" s="70">
        <v>2562645074947.8101</v>
      </c>
      <c r="AZ296" s="71">
        <v>2562645074947.8101</v>
      </c>
      <c r="BA296" s="21">
        <v>2562645074947.8101</v>
      </c>
      <c r="BB296" s="21">
        <v>0</v>
      </c>
      <c r="BC296" s="21">
        <v>0</v>
      </c>
    </row>
    <row r="297" spans="1:55" x14ac:dyDescent="0.25">
      <c r="A297" s="65" t="s">
        <v>708</v>
      </c>
      <c r="B297" s="66" t="s">
        <v>709</v>
      </c>
      <c r="C297" s="70">
        <v>2075576699426.3997</v>
      </c>
      <c r="D297" s="71">
        <v>143138489969.37</v>
      </c>
      <c r="E297" s="21">
        <v>95038635491.100006</v>
      </c>
      <c r="F297" s="21">
        <v>-3600059349.73</v>
      </c>
      <c r="G297" s="21">
        <v>0</v>
      </c>
      <c r="H297" s="21">
        <v>34674963260</v>
      </c>
      <c r="I297" s="21">
        <v>0</v>
      </c>
      <c r="J297" s="21">
        <v>0</v>
      </c>
      <c r="K297" s="21">
        <v>3052595728</v>
      </c>
      <c r="L297" s="21">
        <v>0</v>
      </c>
      <c r="M297" s="21">
        <v>0</v>
      </c>
      <c r="N297" s="21">
        <v>6233572284</v>
      </c>
      <c r="O297" s="21">
        <v>2362584066</v>
      </c>
      <c r="P297" s="21">
        <v>4168760625</v>
      </c>
      <c r="Q297" s="21">
        <v>1207437865</v>
      </c>
      <c r="R297" s="71">
        <v>43313182581.139999</v>
      </c>
      <c r="S297" s="21">
        <v>0</v>
      </c>
      <c r="T297" s="21">
        <v>43313182581.139999</v>
      </c>
      <c r="U297" s="71">
        <v>1856402146764.99</v>
      </c>
      <c r="V297" s="21">
        <v>183923885660</v>
      </c>
      <c r="W297" s="21">
        <v>515341644755.79999</v>
      </c>
      <c r="X297" s="21">
        <v>855420096283.68994</v>
      </c>
      <c r="Y297" s="21">
        <v>1495484694574.3</v>
      </c>
      <c r="Z297" s="21">
        <v>51137693415</v>
      </c>
      <c r="AA297" s="21">
        <v>29490688754</v>
      </c>
      <c r="AB297" s="21">
        <v>-1274396556677.8</v>
      </c>
      <c r="AC297" s="71">
        <v>0</v>
      </c>
      <c r="AD297" s="21">
        <v>0</v>
      </c>
      <c r="AE297" s="71">
        <v>32722880110.899998</v>
      </c>
      <c r="AF297" s="21">
        <v>8612303852.7299995</v>
      </c>
      <c r="AG297" s="21">
        <v>0</v>
      </c>
      <c r="AH297" s="21">
        <v>3070032954</v>
      </c>
      <c r="AI297" s="21">
        <v>21781330003.009998</v>
      </c>
      <c r="AJ297" s="21">
        <v>-740786698.84000003</v>
      </c>
      <c r="AK297" s="70">
        <v>32656869452.189999</v>
      </c>
      <c r="AL297" s="71">
        <v>32656869452.189999</v>
      </c>
      <c r="AM297" s="21">
        <v>498640896.70999998</v>
      </c>
      <c r="AN297" s="21">
        <v>0</v>
      </c>
      <c r="AO297" s="21">
        <v>0</v>
      </c>
      <c r="AP297" s="21">
        <v>0</v>
      </c>
      <c r="AQ297" s="21">
        <v>0</v>
      </c>
      <c r="AR297" s="21">
        <v>13907896319.48</v>
      </c>
      <c r="AS297" s="21">
        <v>18250332236</v>
      </c>
      <c r="AT297" s="71">
        <v>0</v>
      </c>
      <c r="AU297" s="21">
        <v>0</v>
      </c>
      <c r="AV297" s="21">
        <v>0</v>
      </c>
      <c r="AW297" s="21">
        <v>0</v>
      </c>
      <c r="AX297" s="21">
        <v>0</v>
      </c>
      <c r="AY297" s="70">
        <v>2042919829974.2</v>
      </c>
      <c r="AZ297" s="71">
        <v>2042919829974.2</v>
      </c>
      <c r="BA297" s="21">
        <v>2042919829974.2</v>
      </c>
      <c r="BB297" s="21">
        <v>0</v>
      </c>
      <c r="BC297" s="21">
        <v>0</v>
      </c>
    </row>
    <row r="298" spans="1:55" x14ac:dyDescent="0.25">
      <c r="A298" s="65" t="s">
        <v>710</v>
      </c>
      <c r="B298" s="66" t="s">
        <v>711</v>
      </c>
      <c r="C298" s="70">
        <v>1890650473410.0598</v>
      </c>
      <c r="D298" s="71">
        <v>217351281895.98999</v>
      </c>
      <c r="E298" s="21">
        <v>168531627478.82001</v>
      </c>
      <c r="F298" s="21">
        <v>-14151362692.450001</v>
      </c>
      <c r="G298" s="21">
        <v>278264194.54000002</v>
      </c>
      <c r="H298" s="21">
        <v>25643881325</v>
      </c>
      <c r="I298" s="21">
        <v>0</v>
      </c>
      <c r="J298" s="21">
        <v>0</v>
      </c>
      <c r="K298" s="21">
        <v>18212873649</v>
      </c>
      <c r="L298" s="21">
        <v>0</v>
      </c>
      <c r="M298" s="21">
        <v>0</v>
      </c>
      <c r="N298" s="21">
        <v>11684588330.08</v>
      </c>
      <c r="O298" s="21">
        <v>0</v>
      </c>
      <c r="P298" s="21">
        <v>7054409611</v>
      </c>
      <c r="Q298" s="21">
        <v>97000000</v>
      </c>
      <c r="R298" s="71">
        <v>8695215606</v>
      </c>
      <c r="S298" s="21">
        <v>0</v>
      </c>
      <c r="T298" s="21">
        <v>8695215606</v>
      </c>
      <c r="U298" s="71">
        <v>1398509938938.7595</v>
      </c>
      <c r="V298" s="21">
        <v>119090210087.92</v>
      </c>
      <c r="W298" s="21">
        <v>480496805057.84003</v>
      </c>
      <c r="X298" s="21">
        <v>666670628497.37</v>
      </c>
      <c r="Y298" s="21">
        <v>1206336774186.76</v>
      </c>
      <c r="Z298" s="21">
        <v>29279601571</v>
      </c>
      <c r="AA298" s="21">
        <v>78275302065.940002</v>
      </c>
      <c r="AB298" s="21">
        <v>-1181639382528.0701</v>
      </c>
      <c r="AC298" s="71">
        <v>0</v>
      </c>
      <c r="AD298" s="21">
        <v>0</v>
      </c>
      <c r="AE298" s="71">
        <v>266094036969.31</v>
      </c>
      <c r="AF298" s="21">
        <v>0</v>
      </c>
      <c r="AG298" s="21">
        <v>1318179450</v>
      </c>
      <c r="AH298" s="21">
        <v>3228547088</v>
      </c>
      <c r="AI298" s="21">
        <v>264293413720.31</v>
      </c>
      <c r="AJ298" s="21">
        <v>-2746103289</v>
      </c>
      <c r="AK298" s="70">
        <v>12988796812.98</v>
      </c>
      <c r="AL298" s="71">
        <v>12988796812.98</v>
      </c>
      <c r="AM298" s="21">
        <v>201893862</v>
      </c>
      <c r="AN298" s="21">
        <v>0</v>
      </c>
      <c r="AO298" s="21">
        <v>0</v>
      </c>
      <c r="AP298" s="21">
        <v>0</v>
      </c>
      <c r="AQ298" s="21">
        <v>0</v>
      </c>
      <c r="AR298" s="21">
        <v>12761405030.98</v>
      </c>
      <c r="AS298" s="21">
        <v>25497920</v>
      </c>
      <c r="AT298" s="71">
        <v>0</v>
      </c>
      <c r="AU298" s="21">
        <v>0</v>
      </c>
      <c r="AV298" s="21">
        <v>0</v>
      </c>
      <c r="AW298" s="21">
        <v>0</v>
      </c>
      <c r="AX298" s="21">
        <v>0</v>
      </c>
      <c r="AY298" s="70">
        <v>1877661676597.1001</v>
      </c>
      <c r="AZ298" s="71">
        <v>1877661676597.1001</v>
      </c>
      <c r="BA298" s="21">
        <v>1877661676597.1001</v>
      </c>
      <c r="BB298" s="21">
        <v>0</v>
      </c>
      <c r="BC298" s="21">
        <v>0</v>
      </c>
    </row>
    <row r="299" spans="1:55" x14ac:dyDescent="0.25">
      <c r="A299" s="65" t="s">
        <v>712</v>
      </c>
      <c r="B299" s="66" t="s">
        <v>713</v>
      </c>
      <c r="C299" s="70">
        <v>1203203484311.2302</v>
      </c>
      <c r="D299" s="71">
        <v>40114695790.230003</v>
      </c>
      <c r="E299" s="21">
        <v>25915513355.310001</v>
      </c>
      <c r="F299" s="21">
        <v>-278428877.44</v>
      </c>
      <c r="G299" s="21">
        <v>0</v>
      </c>
      <c r="H299" s="21">
        <v>11298176304.360001</v>
      </c>
      <c r="I299" s="21">
        <v>0</v>
      </c>
      <c r="J299" s="21">
        <v>0</v>
      </c>
      <c r="K299" s="21">
        <v>60261476</v>
      </c>
      <c r="L299" s="21">
        <v>727565000</v>
      </c>
      <c r="M299" s="21">
        <v>0</v>
      </c>
      <c r="N299" s="21">
        <v>0</v>
      </c>
      <c r="O299" s="21">
        <v>0</v>
      </c>
      <c r="P299" s="21">
        <v>2355758532</v>
      </c>
      <c r="Q299" s="21">
        <v>35850000</v>
      </c>
      <c r="R299" s="71">
        <v>18183783657</v>
      </c>
      <c r="S299" s="21">
        <v>0</v>
      </c>
      <c r="T299" s="21">
        <v>18183783657</v>
      </c>
      <c r="U299" s="71">
        <v>1069705027919.4503</v>
      </c>
      <c r="V299" s="21">
        <v>95825229451.75</v>
      </c>
      <c r="W299" s="21">
        <v>262212172557.20001</v>
      </c>
      <c r="X299" s="21">
        <v>481158952592.87</v>
      </c>
      <c r="Y299" s="21">
        <v>804777467935.63</v>
      </c>
      <c r="Z299" s="21">
        <v>2972874839.1199999</v>
      </c>
      <c r="AA299" s="21">
        <v>6057920200</v>
      </c>
      <c r="AB299" s="21">
        <v>-583299589657.12</v>
      </c>
      <c r="AC299" s="71">
        <v>0</v>
      </c>
      <c r="AD299" s="21">
        <v>0</v>
      </c>
      <c r="AE299" s="71">
        <v>75199976944.550003</v>
      </c>
      <c r="AF299" s="21">
        <v>14165720</v>
      </c>
      <c r="AG299" s="21">
        <v>0</v>
      </c>
      <c r="AH299" s="21">
        <v>15207937167</v>
      </c>
      <c r="AI299" s="21">
        <v>63953612854.550003</v>
      </c>
      <c r="AJ299" s="21">
        <v>-3975738797</v>
      </c>
      <c r="AK299" s="70">
        <v>98905809577.880005</v>
      </c>
      <c r="AL299" s="71">
        <v>98905809577.880005</v>
      </c>
      <c r="AM299" s="21">
        <v>7074396028.75</v>
      </c>
      <c r="AN299" s="21">
        <v>0</v>
      </c>
      <c r="AO299" s="21">
        <v>0</v>
      </c>
      <c r="AP299" s="21">
        <v>0</v>
      </c>
      <c r="AQ299" s="21">
        <v>0</v>
      </c>
      <c r="AR299" s="21">
        <v>11742720971.129999</v>
      </c>
      <c r="AS299" s="21">
        <v>80088692578</v>
      </c>
      <c r="AT299" s="71">
        <v>0</v>
      </c>
      <c r="AU299" s="21">
        <v>0</v>
      </c>
      <c r="AV299" s="21">
        <v>0</v>
      </c>
      <c r="AW299" s="21">
        <v>0</v>
      </c>
      <c r="AX299" s="21">
        <v>0</v>
      </c>
      <c r="AY299" s="70">
        <v>1104297674733.3999</v>
      </c>
      <c r="AZ299" s="71">
        <v>1104297674733.3999</v>
      </c>
      <c r="BA299" s="21">
        <v>1104297674733.3999</v>
      </c>
      <c r="BB299" s="21">
        <v>0</v>
      </c>
      <c r="BC299" s="21">
        <v>0</v>
      </c>
    </row>
    <row r="300" spans="1:55" x14ac:dyDescent="0.25">
      <c r="A300" s="65" t="s">
        <v>714</v>
      </c>
      <c r="B300" s="66" t="s">
        <v>1231</v>
      </c>
      <c r="C300" s="70">
        <v>1891678913562.9099</v>
      </c>
      <c r="D300" s="71">
        <v>118502338993.18001</v>
      </c>
      <c r="E300" s="21">
        <v>82456147406.940002</v>
      </c>
      <c r="F300" s="21">
        <v>-6768212257.1499996</v>
      </c>
      <c r="G300" s="21">
        <v>5171010</v>
      </c>
      <c r="H300" s="21">
        <v>14067307376</v>
      </c>
      <c r="I300" s="21">
        <v>0</v>
      </c>
      <c r="J300" s="21">
        <v>0</v>
      </c>
      <c r="K300" s="21">
        <v>23976746872</v>
      </c>
      <c r="L300" s="21">
        <v>609838387</v>
      </c>
      <c r="M300" s="21">
        <v>0</v>
      </c>
      <c r="N300" s="21">
        <v>68155059.390000001</v>
      </c>
      <c r="O300" s="21">
        <v>0</v>
      </c>
      <c r="P300" s="21">
        <v>4087185139</v>
      </c>
      <c r="Q300" s="21">
        <v>0</v>
      </c>
      <c r="R300" s="71">
        <v>17686197963</v>
      </c>
      <c r="S300" s="21">
        <v>0</v>
      </c>
      <c r="T300" s="21">
        <v>17686197963</v>
      </c>
      <c r="U300" s="71">
        <v>1673260313664.9497</v>
      </c>
      <c r="V300" s="21">
        <v>90880770251</v>
      </c>
      <c r="W300" s="21">
        <v>378507677510.19</v>
      </c>
      <c r="X300" s="21">
        <v>684075541675.59998</v>
      </c>
      <c r="Y300" s="21">
        <v>1236639596591.76</v>
      </c>
      <c r="Z300" s="21">
        <v>13749499360</v>
      </c>
      <c r="AA300" s="21">
        <v>64316680535.400002</v>
      </c>
      <c r="AB300" s="21">
        <v>-794909452259</v>
      </c>
      <c r="AC300" s="71">
        <v>0</v>
      </c>
      <c r="AD300" s="21">
        <v>0</v>
      </c>
      <c r="AE300" s="71">
        <v>82230062941.779999</v>
      </c>
      <c r="AF300" s="21">
        <v>482006633</v>
      </c>
      <c r="AG300" s="21">
        <v>0</v>
      </c>
      <c r="AH300" s="21">
        <v>2193665950</v>
      </c>
      <c r="AI300" s="21">
        <v>81263597308.779999</v>
      </c>
      <c r="AJ300" s="21">
        <v>-1709206950</v>
      </c>
      <c r="AK300" s="70">
        <v>1116463600.5</v>
      </c>
      <c r="AL300" s="71">
        <v>1116463600.5</v>
      </c>
      <c r="AM300" s="21">
        <v>19568651</v>
      </c>
      <c r="AN300" s="21">
        <v>0</v>
      </c>
      <c r="AO300" s="21">
        <v>0</v>
      </c>
      <c r="AP300" s="21">
        <v>0</v>
      </c>
      <c r="AQ300" s="21">
        <v>0</v>
      </c>
      <c r="AR300" s="21">
        <v>988511955.5</v>
      </c>
      <c r="AS300" s="21">
        <v>108382994</v>
      </c>
      <c r="AT300" s="71">
        <v>0</v>
      </c>
      <c r="AU300" s="21">
        <v>0</v>
      </c>
      <c r="AV300" s="21">
        <v>0</v>
      </c>
      <c r="AW300" s="21">
        <v>0</v>
      </c>
      <c r="AX300" s="21">
        <v>0</v>
      </c>
      <c r="AY300" s="70">
        <v>1890562449962.4099</v>
      </c>
      <c r="AZ300" s="71">
        <v>1890562449962.4099</v>
      </c>
      <c r="BA300" s="21">
        <v>1890562449962.4099</v>
      </c>
      <c r="BB300" s="21">
        <v>0</v>
      </c>
      <c r="BC300" s="21">
        <v>0</v>
      </c>
    </row>
    <row r="301" spans="1:55" x14ac:dyDescent="0.25">
      <c r="A301" s="65" t="s">
        <v>716</v>
      </c>
      <c r="B301" s="66" t="s">
        <v>1173</v>
      </c>
      <c r="C301" s="70">
        <v>20902452544526.777</v>
      </c>
      <c r="D301" s="71">
        <v>447013016204.76001</v>
      </c>
      <c r="E301" s="21">
        <v>220367274985.76999</v>
      </c>
      <c r="F301" s="21">
        <v>-26781562734.299999</v>
      </c>
      <c r="G301" s="21">
        <v>867361010.52999997</v>
      </c>
      <c r="H301" s="21">
        <v>83611202964.820007</v>
      </c>
      <c r="I301" s="21">
        <v>0</v>
      </c>
      <c r="J301" s="21">
        <v>0</v>
      </c>
      <c r="K301" s="21">
        <v>104563423585</v>
      </c>
      <c r="L301" s="21">
        <v>5888435110</v>
      </c>
      <c r="M301" s="21">
        <v>0</v>
      </c>
      <c r="N301" s="21">
        <v>48758699038.260002</v>
      </c>
      <c r="O301" s="21">
        <v>604633531</v>
      </c>
      <c r="P301" s="21">
        <v>0</v>
      </c>
      <c r="Q301" s="21">
        <v>9133548713.6800003</v>
      </c>
      <c r="R301" s="71">
        <v>1692735507853.3799</v>
      </c>
      <c r="S301" s="21">
        <v>0</v>
      </c>
      <c r="T301" s="21">
        <v>1692735507853.3799</v>
      </c>
      <c r="U301" s="71">
        <v>18270088535465.328</v>
      </c>
      <c r="V301" s="21">
        <v>8333334376330.4297</v>
      </c>
      <c r="W301" s="21">
        <v>3274051002355.7798</v>
      </c>
      <c r="X301" s="21">
        <v>6418299068361.2695</v>
      </c>
      <c r="Y301" s="21">
        <v>9012130183947.4805</v>
      </c>
      <c r="Z301" s="21">
        <v>427450835201.87</v>
      </c>
      <c r="AA301" s="21">
        <v>341179058376.95001</v>
      </c>
      <c r="AB301" s="21">
        <v>-9536355989108.4492</v>
      </c>
      <c r="AC301" s="71">
        <v>0</v>
      </c>
      <c r="AD301" s="21">
        <v>0</v>
      </c>
      <c r="AE301" s="71">
        <v>492615485003.31</v>
      </c>
      <c r="AF301" s="21">
        <v>6025367777.6700001</v>
      </c>
      <c r="AG301" s="21">
        <v>155669911190.82999</v>
      </c>
      <c r="AH301" s="21">
        <v>63742383604</v>
      </c>
      <c r="AI301" s="21">
        <v>267177822430.81</v>
      </c>
      <c r="AJ301" s="21">
        <v>0</v>
      </c>
      <c r="AK301" s="70">
        <v>1931962201591.71</v>
      </c>
      <c r="AL301" s="71">
        <v>1121351014296.71</v>
      </c>
      <c r="AM301" s="21">
        <v>938355023</v>
      </c>
      <c r="AN301" s="21">
        <v>975041619.5</v>
      </c>
      <c r="AO301" s="21">
        <v>0</v>
      </c>
      <c r="AP301" s="21">
        <v>133877921796</v>
      </c>
      <c r="AQ301" s="21">
        <v>30910335492.509998</v>
      </c>
      <c r="AR301" s="21">
        <v>954649360365.69995</v>
      </c>
      <c r="AS301" s="21">
        <v>0</v>
      </c>
      <c r="AT301" s="71">
        <v>810611187295</v>
      </c>
      <c r="AU301" s="21">
        <v>18500000000</v>
      </c>
      <c r="AV301" s="21">
        <v>0</v>
      </c>
      <c r="AW301" s="21">
        <v>792111187295</v>
      </c>
      <c r="AX301" s="21">
        <v>0</v>
      </c>
      <c r="AY301" s="70">
        <v>18970490342934.801</v>
      </c>
      <c r="AZ301" s="71">
        <v>18970490342934.801</v>
      </c>
      <c r="BA301" s="21">
        <v>18970490342934.801</v>
      </c>
      <c r="BB301" s="21">
        <v>0</v>
      </c>
      <c r="BC301" s="21">
        <v>0</v>
      </c>
    </row>
    <row r="302" spans="1:55" x14ac:dyDescent="0.25">
      <c r="A302" s="65" t="s">
        <v>717</v>
      </c>
      <c r="B302" s="66" t="s">
        <v>718</v>
      </c>
      <c r="C302" s="70">
        <v>2277319586045.3403</v>
      </c>
      <c r="D302" s="71">
        <v>72902224867.919998</v>
      </c>
      <c r="E302" s="21">
        <v>11137179314.43</v>
      </c>
      <c r="F302" s="21">
        <v>-6106486090.4499998</v>
      </c>
      <c r="G302" s="21"/>
      <c r="H302" s="21">
        <v>12937932195.940001</v>
      </c>
      <c r="I302" s="21"/>
      <c r="J302" s="21"/>
      <c r="K302" s="21">
        <v>15131456510</v>
      </c>
      <c r="L302" s="21">
        <v>1345759500</v>
      </c>
      <c r="M302" s="21"/>
      <c r="N302" s="21">
        <v>23189087970</v>
      </c>
      <c r="O302" s="21"/>
      <c r="P302" s="21">
        <v>15137834694</v>
      </c>
      <c r="Q302" s="21">
        <v>129460774</v>
      </c>
      <c r="R302" s="71">
        <v>53656256057.900002</v>
      </c>
      <c r="S302" s="21"/>
      <c r="T302" s="21">
        <v>53656256057.900002</v>
      </c>
      <c r="U302" s="71">
        <v>2108056577327.3198</v>
      </c>
      <c r="V302" s="21">
        <v>736338255050</v>
      </c>
      <c r="W302" s="21">
        <v>496309656711.15002</v>
      </c>
      <c r="X302" s="21">
        <v>876138449345.08997</v>
      </c>
      <c r="Y302" s="21">
        <v>1590482217861</v>
      </c>
      <c r="Z302" s="21">
        <v>30433322137.52</v>
      </c>
      <c r="AA302" s="21">
        <v>2720413500</v>
      </c>
      <c r="AB302" s="21">
        <v>-1624365737277.4399</v>
      </c>
      <c r="AC302" s="71"/>
      <c r="AD302" s="21"/>
      <c r="AE302" s="71">
        <v>42704527792.199997</v>
      </c>
      <c r="AF302" s="21"/>
      <c r="AG302" s="21">
        <v>8141178974</v>
      </c>
      <c r="AH302" s="21">
        <v>5201244533</v>
      </c>
      <c r="AI302" s="21">
        <v>34099979015</v>
      </c>
      <c r="AJ302" s="21">
        <v>-4737874729.8000002</v>
      </c>
      <c r="AK302" s="70">
        <v>97087246996.580002</v>
      </c>
      <c r="AL302" s="71">
        <v>97087246996.580002</v>
      </c>
      <c r="AM302" s="21">
        <v>0</v>
      </c>
      <c r="AN302" s="21"/>
      <c r="AO302" s="21"/>
      <c r="AP302" s="21"/>
      <c r="AQ302" s="21">
        <v>495249265.57999998</v>
      </c>
      <c r="AR302" s="21">
        <v>94790863951</v>
      </c>
      <c r="AS302" s="21">
        <v>1801133780</v>
      </c>
      <c r="AT302" s="71"/>
      <c r="AU302" s="21"/>
      <c r="AV302" s="21"/>
      <c r="AW302" s="21"/>
      <c r="AX302" s="21"/>
      <c r="AY302" s="70">
        <v>2180232339048.76</v>
      </c>
      <c r="AZ302" s="71">
        <v>2180232339048.76</v>
      </c>
      <c r="BA302" s="21">
        <v>2180232339048.76</v>
      </c>
      <c r="BB302" s="21"/>
      <c r="BC302" s="21"/>
    </row>
    <row r="303" spans="1:55" x14ac:dyDescent="0.25">
      <c r="A303" s="65" t="s">
        <v>719</v>
      </c>
      <c r="B303" s="66" t="s">
        <v>720</v>
      </c>
      <c r="C303" s="70">
        <v>2261695402095.0601</v>
      </c>
      <c r="D303" s="71">
        <v>162808894856.98999</v>
      </c>
      <c r="E303" s="21">
        <v>118943953408.89</v>
      </c>
      <c r="F303" s="21">
        <v>-3116093123.5599999</v>
      </c>
      <c r="G303" s="21">
        <v>174525270.93000001</v>
      </c>
      <c r="H303" s="21">
        <v>9052383058.25</v>
      </c>
      <c r="I303" s="21">
        <v>0</v>
      </c>
      <c r="J303" s="21">
        <v>0</v>
      </c>
      <c r="K303" s="21">
        <v>6559925066.9300003</v>
      </c>
      <c r="L303" s="21">
        <v>7120641243</v>
      </c>
      <c r="M303" s="21">
        <v>0</v>
      </c>
      <c r="N303" s="21">
        <v>0</v>
      </c>
      <c r="O303" s="21">
        <v>0</v>
      </c>
      <c r="P303" s="21">
        <v>17713761372</v>
      </c>
      <c r="Q303" s="21">
        <v>6359798560.5500002</v>
      </c>
      <c r="R303" s="71">
        <v>94640677776</v>
      </c>
      <c r="S303" s="21">
        <v>56574000</v>
      </c>
      <c r="T303" s="21">
        <v>94584103776</v>
      </c>
      <c r="U303" s="71">
        <v>1855016519427.8701</v>
      </c>
      <c r="V303" s="21">
        <v>353565314788.81</v>
      </c>
      <c r="W303" s="21">
        <v>391830625877.98999</v>
      </c>
      <c r="X303" s="21">
        <v>786527913381.81995</v>
      </c>
      <c r="Y303" s="21">
        <v>2041911342643.29</v>
      </c>
      <c r="Z303" s="21">
        <v>83339253637.759995</v>
      </c>
      <c r="AA303" s="21">
        <v>22273225956.599998</v>
      </c>
      <c r="AB303" s="21">
        <v>-1824431156858.3999</v>
      </c>
      <c r="AC303" s="71">
        <v>0</v>
      </c>
      <c r="AD303" s="21">
        <v>0</v>
      </c>
      <c r="AE303" s="71">
        <v>149229310034.20001</v>
      </c>
      <c r="AF303" s="21">
        <v>801965268</v>
      </c>
      <c r="AG303" s="21">
        <v>0</v>
      </c>
      <c r="AH303" s="21">
        <v>1204170331</v>
      </c>
      <c r="AI303" s="21">
        <v>147620193953.20001</v>
      </c>
      <c r="AJ303" s="21">
        <v>-397019518</v>
      </c>
      <c r="AK303" s="70">
        <v>48812090696.400002</v>
      </c>
      <c r="AL303" s="71">
        <v>30493903110.740002</v>
      </c>
      <c r="AM303" s="21">
        <v>418904</v>
      </c>
      <c r="AN303" s="21">
        <v>175037133.06999999</v>
      </c>
      <c r="AO303" s="21">
        <v>0</v>
      </c>
      <c r="AP303" s="21">
        <v>3053031264.2600002</v>
      </c>
      <c r="AQ303" s="21">
        <v>63518102.299999997</v>
      </c>
      <c r="AR303" s="21">
        <v>27201897707.110001</v>
      </c>
      <c r="AS303" s="21">
        <v>0</v>
      </c>
      <c r="AT303" s="71">
        <v>18318187585.66</v>
      </c>
      <c r="AU303" s="21">
        <v>18318187585.66</v>
      </c>
      <c r="AV303" s="21">
        <v>0</v>
      </c>
      <c r="AW303" s="21">
        <v>0</v>
      </c>
      <c r="AX303" s="21">
        <v>0</v>
      </c>
      <c r="AY303" s="70">
        <v>2212883311398.71</v>
      </c>
      <c r="AZ303" s="71">
        <v>2212883311398.71</v>
      </c>
      <c r="BA303" s="21">
        <v>2212883311398.71</v>
      </c>
      <c r="BB303" s="21">
        <v>0</v>
      </c>
      <c r="BC303" s="21">
        <v>0</v>
      </c>
    </row>
    <row r="304" spans="1:55" x14ac:dyDescent="0.25">
      <c r="A304" s="65" t="s">
        <v>721</v>
      </c>
      <c r="B304" s="66" t="s">
        <v>722</v>
      </c>
      <c r="C304" s="70">
        <v>3153735900889.04</v>
      </c>
      <c r="D304" s="71">
        <v>219221136100.87997</v>
      </c>
      <c r="E304" s="21">
        <v>107071059910.83</v>
      </c>
      <c r="F304" s="21">
        <v>-7063685537.1800003</v>
      </c>
      <c r="G304" s="21">
        <v>153015233.18000001</v>
      </c>
      <c r="H304" s="21">
        <v>26623077172.509998</v>
      </c>
      <c r="I304" s="21">
        <v>0</v>
      </c>
      <c r="J304" s="21">
        <v>0</v>
      </c>
      <c r="K304" s="21">
        <v>11898188284.540001</v>
      </c>
      <c r="L304" s="21">
        <v>416509050</v>
      </c>
      <c r="M304" s="21"/>
      <c r="N304" s="21">
        <v>7385906795</v>
      </c>
      <c r="O304" s="21"/>
      <c r="P304" s="21">
        <v>33652158055</v>
      </c>
      <c r="Q304" s="21">
        <v>39084907137</v>
      </c>
      <c r="R304" s="71">
        <v>83949750878.929993</v>
      </c>
      <c r="S304" s="21">
        <v>0</v>
      </c>
      <c r="T304" s="21">
        <v>83949750878.929993</v>
      </c>
      <c r="U304" s="71">
        <v>2560142219891.4297</v>
      </c>
      <c r="V304" s="21">
        <v>619115410294.26001</v>
      </c>
      <c r="W304" s="21">
        <v>715864001739.60999</v>
      </c>
      <c r="X304" s="21">
        <v>1232028462726.8799</v>
      </c>
      <c r="Y304" s="21">
        <v>2325865812921.52</v>
      </c>
      <c r="Z304" s="21">
        <v>54420075076.790001</v>
      </c>
      <c r="AA304" s="21">
        <v>17233719649.16</v>
      </c>
      <c r="AB304" s="21">
        <v>-2404385262516.79</v>
      </c>
      <c r="AC304" s="71">
        <v>0</v>
      </c>
      <c r="AD304" s="21">
        <v>0</v>
      </c>
      <c r="AE304" s="71">
        <v>290422794017.79999</v>
      </c>
      <c r="AF304" s="21">
        <v>2243971862.4200001</v>
      </c>
      <c r="AG304" s="21">
        <v>1629080000</v>
      </c>
      <c r="AH304" s="21">
        <v>4371525001</v>
      </c>
      <c r="AI304" s="21">
        <v>284534420382.71002</v>
      </c>
      <c r="AJ304" s="21">
        <v>-2356203228.3299999</v>
      </c>
      <c r="AK304" s="70">
        <v>23597563336.16</v>
      </c>
      <c r="AL304" s="71">
        <v>23597563336.16</v>
      </c>
      <c r="AM304" s="21">
        <v>49620219</v>
      </c>
      <c r="AN304" s="21">
        <v>0</v>
      </c>
      <c r="AO304" s="21"/>
      <c r="AP304" s="21">
        <v>0</v>
      </c>
      <c r="AQ304" s="21">
        <v>819223854.15999997</v>
      </c>
      <c r="AR304" s="21">
        <v>22728719263</v>
      </c>
      <c r="AS304" s="21">
        <v>0</v>
      </c>
      <c r="AT304" s="71">
        <v>0</v>
      </c>
      <c r="AU304" s="21">
        <v>0</v>
      </c>
      <c r="AV304" s="21">
        <v>0</v>
      </c>
      <c r="AW304" s="21">
        <v>0</v>
      </c>
      <c r="AX304" s="21"/>
      <c r="AY304" s="70">
        <v>3130138337552.8701</v>
      </c>
      <c r="AZ304" s="71">
        <v>3130138337552.8701</v>
      </c>
      <c r="BA304" s="21">
        <v>3130138337552.8701</v>
      </c>
      <c r="BB304" s="21">
        <v>0</v>
      </c>
      <c r="BC304" s="21">
        <v>0</v>
      </c>
    </row>
    <row r="305" spans="1:55" x14ac:dyDescent="0.25">
      <c r="A305" s="65" t="s">
        <v>723</v>
      </c>
      <c r="B305" s="66" t="s">
        <v>724</v>
      </c>
      <c r="C305" s="70">
        <v>2678644863584.8701</v>
      </c>
      <c r="D305" s="71">
        <v>141725984694.49002</v>
      </c>
      <c r="E305" s="21">
        <v>59420719387.279999</v>
      </c>
      <c r="F305" s="21">
        <v>-20101720919.759998</v>
      </c>
      <c r="G305" s="21">
        <v>0</v>
      </c>
      <c r="H305" s="21">
        <v>23476087290.150002</v>
      </c>
      <c r="I305" s="21">
        <v>0</v>
      </c>
      <c r="J305" s="21">
        <v>0</v>
      </c>
      <c r="K305" s="21">
        <v>27117792204.779999</v>
      </c>
      <c r="L305" s="21">
        <v>566523319</v>
      </c>
      <c r="M305" s="21">
        <v>0</v>
      </c>
      <c r="N305" s="21">
        <v>23240296130.540001</v>
      </c>
      <c r="O305" s="21">
        <v>0</v>
      </c>
      <c r="P305" s="21">
        <v>23461877953</v>
      </c>
      <c r="Q305" s="21">
        <v>4544409329.5</v>
      </c>
      <c r="R305" s="71">
        <v>47546041360.910004</v>
      </c>
      <c r="S305" s="21">
        <v>0</v>
      </c>
      <c r="T305" s="21">
        <v>47546041360.910004</v>
      </c>
      <c r="U305" s="71">
        <v>2440174268518.1406</v>
      </c>
      <c r="V305" s="21">
        <v>540940391258</v>
      </c>
      <c r="W305" s="21">
        <v>643204280032</v>
      </c>
      <c r="X305" s="21">
        <v>1223176642359</v>
      </c>
      <c r="Y305" s="21">
        <v>2270417005685.1401</v>
      </c>
      <c r="Z305" s="21">
        <v>12780221515</v>
      </c>
      <c r="AA305" s="21">
        <v>37759988402</v>
      </c>
      <c r="AB305" s="21">
        <v>-2288104260733</v>
      </c>
      <c r="AC305" s="71">
        <v>0</v>
      </c>
      <c r="AD305" s="21">
        <v>0</v>
      </c>
      <c r="AE305" s="71">
        <v>49198569011.330002</v>
      </c>
      <c r="AF305" s="21">
        <v>7205427045</v>
      </c>
      <c r="AG305" s="21">
        <v>375000000</v>
      </c>
      <c r="AH305" s="21">
        <v>2799415031</v>
      </c>
      <c r="AI305" s="21">
        <v>40532717216</v>
      </c>
      <c r="AJ305" s="21">
        <v>-1713990280.6700001</v>
      </c>
      <c r="AK305" s="70">
        <v>33922709669.779999</v>
      </c>
      <c r="AL305" s="71">
        <v>33922709669.779999</v>
      </c>
      <c r="AM305" s="21">
        <v>28502159.890000001</v>
      </c>
      <c r="AN305" s="21">
        <v>0</v>
      </c>
      <c r="AO305" s="21">
        <v>0</v>
      </c>
      <c r="AP305" s="21">
        <v>0</v>
      </c>
      <c r="AQ305" s="21">
        <v>0</v>
      </c>
      <c r="AR305" s="21">
        <v>24396168608.889999</v>
      </c>
      <c r="AS305" s="21">
        <v>9498038901</v>
      </c>
      <c r="AT305" s="71">
        <v>0</v>
      </c>
      <c r="AU305" s="21">
        <v>0</v>
      </c>
      <c r="AV305" s="21">
        <v>0</v>
      </c>
      <c r="AW305" s="21">
        <v>0</v>
      </c>
      <c r="AX305" s="21">
        <v>0</v>
      </c>
      <c r="AY305" s="70">
        <v>2644722153915.0298</v>
      </c>
      <c r="AZ305" s="71">
        <v>2644722153915.0298</v>
      </c>
      <c r="BA305" s="21">
        <v>2644722153915.0298</v>
      </c>
      <c r="BB305" s="21">
        <v>0</v>
      </c>
      <c r="BC305" s="21">
        <v>0</v>
      </c>
    </row>
    <row r="306" spans="1:55" x14ac:dyDescent="0.25">
      <c r="A306" s="65" t="s">
        <v>725</v>
      </c>
      <c r="B306" s="66" t="s">
        <v>726</v>
      </c>
      <c r="C306" s="70">
        <v>2213008498037.9399</v>
      </c>
      <c r="D306" s="71">
        <v>96040379056.979996</v>
      </c>
      <c r="E306" s="21">
        <v>23403393349.66</v>
      </c>
      <c r="F306" s="21">
        <v>-4558512499.1899996</v>
      </c>
      <c r="G306" s="21">
        <v>53649655.490000002</v>
      </c>
      <c r="H306" s="21">
        <v>10013551463.709999</v>
      </c>
      <c r="I306" s="21">
        <v>0</v>
      </c>
      <c r="J306" s="21">
        <v>0</v>
      </c>
      <c r="K306" s="21">
        <v>2075590989</v>
      </c>
      <c r="L306" s="21">
        <v>244924000</v>
      </c>
      <c r="M306" s="21">
        <v>0</v>
      </c>
      <c r="N306" s="21">
        <v>12000000</v>
      </c>
      <c r="O306" s="21">
        <v>0</v>
      </c>
      <c r="P306" s="21">
        <v>15349860093</v>
      </c>
      <c r="Q306" s="21">
        <v>49445922005.309998</v>
      </c>
      <c r="R306" s="71">
        <v>63808605901.080002</v>
      </c>
      <c r="S306" s="21">
        <v>63808605901.080002</v>
      </c>
      <c r="T306" s="21">
        <v>0</v>
      </c>
      <c r="U306" s="71">
        <v>2027552156953.5601</v>
      </c>
      <c r="V306" s="21">
        <v>301444550409.45001</v>
      </c>
      <c r="W306" s="21">
        <v>339937583113.54999</v>
      </c>
      <c r="X306" s="21">
        <v>866576799895.96997</v>
      </c>
      <c r="Y306" s="21">
        <v>1354788458852.3999</v>
      </c>
      <c r="Z306" s="21">
        <v>18418723835.299999</v>
      </c>
      <c r="AA306" s="21">
        <v>123310223926.16</v>
      </c>
      <c r="AB306" s="21">
        <v>-976924183079.27002</v>
      </c>
      <c r="AC306" s="71">
        <v>0</v>
      </c>
      <c r="AD306" s="21">
        <v>0</v>
      </c>
      <c r="AE306" s="71">
        <v>25607356126.32</v>
      </c>
      <c r="AF306" s="21">
        <v>71625539.799999997</v>
      </c>
      <c r="AG306" s="21">
        <v>0</v>
      </c>
      <c r="AH306" s="21">
        <v>4337493671</v>
      </c>
      <c r="AI306" s="21">
        <v>24341177019.900002</v>
      </c>
      <c r="AJ306" s="21">
        <v>-3142940104.3800001</v>
      </c>
      <c r="AK306" s="70">
        <v>224596923504.60001</v>
      </c>
      <c r="AL306" s="71">
        <v>114221923504.60001</v>
      </c>
      <c r="AM306" s="21">
        <v>15044770</v>
      </c>
      <c r="AN306" s="21">
        <v>0</v>
      </c>
      <c r="AO306" s="21">
        <v>0</v>
      </c>
      <c r="AP306" s="21">
        <v>0</v>
      </c>
      <c r="AQ306" s="21">
        <v>22750000</v>
      </c>
      <c r="AR306" s="21">
        <v>114184128734.60001</v>
      </c>
      <c r="AS306" s="21">
        <v>0</v>
      </c>
      <c r="AT306" s="71">
        <v>110375000000</v>
      </c>
      <c r="AU306" s="21">
        <v>0</v>
      </c>
      <c r="AV306" s="21">
        <v>110375000000</v>
      </c>
      <c r="AW306" s="21">
        <v>0</v>
      </c>
      <c r="AX306" s="21">
        <v>0</v>
      </c>
      <c r="AY306" s="70">
        <v>1988411574533.3401</v>
      </c>
      <c r="AZ306" s="71">
        <v>1988411574533.3401</v>
      </c>
      <c r="BA306" s="21">
        <v>1988411574533.3401</v>
      </c>
      <c r="BB306" s="21">
        <v>0</v>
      </c>
      <c r="BC306" s="21">
        <v>0</v>
      </c>
    </row>
    <row r="307" spans="1:55" x14ac:dyDescent="0.25">
      <c r="A307" s="65" t="s">
        <v>727</v>
      </c>
      <c r="B307" s="66" t="s">
        <v>728</v>
      </c>
      <c r="C307" s="70">
        <v>4253090467177.4307</v>
      </c>
      <c r="D307" s="71">
        <v>309657954942.19</v>
      </c>
      <c r="E307" s="21">
        <v>215813978298.47</v>
      </c>
      <c r="F307" s="21">
        <v>-25411984916.950001</v>
      </c>
      <c r="G307" s="21">
        <v>501031157.94</v>
      </c>
      <c r="H307" s="21">
        <v>11685388076.059999</v>
      </c>
      <c r="I307" s="21">
        <v>0</v>
      </c>
      <c r="J307" s="21">
        <v>0</v>
      </c>
      <c r="K307" s="21">
        <v>43664896230</v>
      </c>
      <c r="L307" s="21">
        <v>3643459692</v>
      </c>
      <c r="M307" s="21">
        <v>0</v>
      </c>
      <c r="N307" s="21">
        <v>13223416042.290001</v>
      </c>
      <c r="O307" s="21">
        <v>0</v>
      </c>
      <c r="P307" s="21"/>
      <c r="Q307" s="21">
        <v>46537770362.379997</v>
      </c>
      <c r="R307" s="71">
        <v>93941985022.5</v>
      </c>
      <c r="S307" s="21">
        <v>2644925021</v>
      </c>
      <c r="T307" s="21">
        <v>91297060001.5</v>
      </c>
      <c r="U307" s="71">
        <v>3823380307124.1401</v>
      </c>
      <c r="V307" s="21">
        <v>659386716989.05005</v>
      </c>
      <c r="W307" s="21">
        <v>578632755158.18005</v>
      </c>
      <c r="X307" s="21">
        <v>1267858214206.28</v>
      </c>
      <c r="Y307" s="21">
        <v>3410000642731.2998</v>
      </c>
      <c r="Z307" s="21">
        <v>117559831296.14999</v>
      </c>
      <c r="AA307" s="21">
        <v>55620064265.860001</v>
      </c>
      <c r="AB307" s="21">
        <v>-2265677917522.6802</v>
      </c>
      <c r="AC307" s="71">
        <v>855001440.77999997</v>
      </c>
      <c r="AD307" s="21">
        <v>855001440.77999997</v>
      </c>
      <c r="AE307" s="71">
        <v>25255218647.82</v>
      </c>
      <c r="AF307" s="21">
        <v>239320000</v>
      </c>
      <c r="AG307" s="21">
        <v>0</v>
      </c>
      <c r="AH307" s="21">
        <v>59584955284.120003</v>
      </c>
      <c r="AI307" s="21">
        <v>15123307422.209999</v>
      </c>
      <c r="AJ307" s="21">
        <v>-49692364058.510002</v>
      </c>
      <c r="AK307" s="70">
        <v>31465776469.09</v>
      </c>
      <c r="AL307" s="71">
        <v>31465776469.09</v>
      </c>
      <c r="AM307" s="21">
        <v>52733238</v>
      </c>
      <c r="AN307" s="21">
        <v>0</v>
      </c>
      <c r="AO307" s="21">
        <v>0</v>
      </c>
      <c r="AP307" s="21">
        <v>0</v>
      </c>
      <c r="AQ307" s="21">
        <v>862768678</v>
      </c>
      <c r="AR307" s="21">
        <v>30550274553.09</v>
      </c>
      <c r="AS307" s="21"/>
      <c r="AT307" s="71">
        <v>0</v>
      </c>
      <c r="AU307" s="21">
        <v>0</v>
      </c>
      <c r="AV307" s="21">
        <v>0</v>
      </c>
      <c r="AW307" s="21">
        <v>0</v>
      </c>
      <c r="AX307" s="21">
        <v>0</v>
      </c>
      <c r="AY307" s="70">
        <v>4221624690708.3501</v>
      </c>
      <c r="AZ307" s="71">
        <v>4221624690708.3501</v>
      </c>
      <c r="BA307" s="21">
        <v>4221624690708.3501</v>
      </c>
      <c r="BB307" s="21"/>
      <c r="BC307" s="21"/>
    </row>
    <row r="308" spans="1:55" x14ac:dyDescent="0.25">
      <c r="A308" s="65" t="s">
        <v>729</v>
      </c>
      <c r="B308" s="66" t="s">
        <v>730</v>
      </c>
      <c r="C308" s="70">
        <v>2378990028281.6006</v>
      </c>
      <c r="D308" s="71">
        <v>86459809092.389984</v>
      </c>
      <c r="E308" s="21">
        <v>44773475470.75</v>
      </c>
      <c r="F308" s="21">
        <v>-19849987187.43</v>
      </c>
      <c r="G308" s="21">
        <v>143059503.44</v>
      </c>
      <c r="H308" s="21">
        <v>16701350049.51</v>
      </c>
      <c r="I308" s="21"/>
      <c r="J308" s="21"/>
      <c r="K308" s="21">
        <v>12847394502.049999</v>
      </c>
      <c r="L308" s="21">
        <v>1082071000</v>
      </c>
      <c r="M308" s="21"/>
      <c r="N308" s="21">
        <v>12260775831.07</v>
      </c>
      <c r="O308" s="21"/>
      <c r="P308" s="21">
        <v>18501669923</v>
      </c>
      <c r="Q308" s="21"/>
      <c r="R308" s="71">
        <v>32931097027.470001</v>
      </c>
      <c r="S308" s="21">
        <v>5000000000</v>
      </c>
      <c r="T308" s="21">
        <v>27931097027.470001</v>
      </c>
      <c r="U308" s="71">
        <v>2117820730279.3203</v>
      </c>
      <c r="V308" s="21">
        <v>350106695660.64001</v>
      </c>
      <c r="W308" s="21">
        <v>490490478531</v>
      </c>
      <c r="X308" s="21">
        <v>938463182927.16003</v>
      </c>
      <c r="Y308" s="21">
        <v>1603374194136.4299</v>
      </c>
      <c r="Z308" s="21">
        <v>67055125271.949997</v>
      </c>
      <c r="AA308" s="21">
        <v>20967217916.080002</v>
      </c>
      <c r="AB308" s="21">
        <v>-1352636164163.9399</v>
      </c>
      <c r="AC308" s="71"/>
      <c r="AD308" s="21"/>
      <c r="AE308" s="71">
        <v>141778391882.42001</v>
      </c>
      <c r="AF308" s="21">
        <v>14322867403.24</v>
      </c>
      <c r="AG308" s="21"/>
      <c r="AH308" s="21">
        <v>6727891475.8999996</v>
      </c>
      <c r="AI308" s="21">
        <v>126142611643.24001</v>
      </c>
      <c r="AJ308" s="21">
        <v>-5414978639.96</v>
      </c>
      <c r="AK308" s="70">
        <v>57253532994.719994</v>
      </c>
      <c r="AL308" s="71">
        <v>57253532994.719994</v>
      </c>
      <c r="AM308" s="21">
        <v>594304996.24000001</v>
      </c>
      <c r="AN308" s="21"/>
      <c r="AO308" s="21"/>
      <c r="AP308" s="21"/>
      <c r="AQ308" s="21">
        <v>705878856.88999999</v>
      </c>
      <c r="AR308" s="21">
        <v>53176312440.589996</v>
      </c>
      <c r="AS308" s="21">
        <v>2777036701</v>
      </c>
      <c r="AT308" s="71"/>
      <c r="AU308" s="21"/>
      <c r="AV308" s="21"/>
      <c r="AW308" s="21"/>
      <c r="AX308" s="21"/>
      <c r="AY308" s="70">
        <v>2321736495286.8799</v>
      </c>
      <c r="AZ308" s="71">
        <v>2321736495286.8799</v>
      </c>
      <c r="BA308" s="21">
        <v>2321736495286.8799</v>
      </c>
      <c r="BB308" s="21"/>
      <c r="BC308" s="21"/>
    </row>
    <row r="309" spans="1:55" x14ac:dyDescent="0.25">
      <c r="A309" s="65" t="s">
        <v>735</v>
      </c>
      <c r="B309" s="66" t="s">
        <v>736</v>
      </c>
      <c r="C309" s="70">
        <v>3345295981028.8696</v>
      </c>
      <c r="D309" s="71">
        <v>130650804690.95999</v>
      </c>
      <c r="E309" s="21">
        <v>40085528696.589996</v>
      </c>
      <c r="F309" s="21">
        <v>-58681214222.82</v>
      </c>
      <c r="G309" s="21">
        <v>335981250</v>
      </c>
      <c r="H309" s="21">
        <v>25231853524.02</v>
      </c>
      <c r="I309" s="21">
        <v>0</v>
      </c>
      <c r="J309" s="21">
        <v>0</v>
      </c>
      <c r="K309" s="21">
        <v>88174133676.690002</v>
      </c>
      <c r="L309" s="21">
        <v>2048811298.24</v>
      </c>
      <c r="M309" s="21">
        <v>0</v>
      </c>
      <c r="N309" s="21">
        <v>10330812301.059999</v>
      </c>
      <c r="O309" s="21">
        <v>0</v>
      </c>
      <c r="P309" s="21">
        <v>16890598675</v>
      </c>
      <c r="Q309" s="21">
        <v>6234299492.1800003</v>
      </c>
      <c r="R309" s="71">
        <v>66812084726</v>
      </c>
      <c r="S309" s="21">
        <v>0</v>
      </c>
      <c r="T309" s="21">
        <v>66812084726</v>
      </c>
      <c r="U309" s="71">
        <v>3095221161543.8594</v>
      </c>
      <c r="V309" s="21">
        <v>669437289714.17004</v>
      </c>
      <c r="W309" s="21">
        <v>576774340017.67004</v>
      </c>
      <c r="X309" s="21">
        <v>1288329028936</v>
      </c>
      <c r="Y309" s="21">
        <v>2282550287442.4902</v>
      </c>
      <c r="Z309" s="21">
        <v>46848901061.769997</v>
      </c>
      <c r="AA309" s="21">
        <v>21306290784.849998</v>
      </c>
      <c r="AB309" s="21">
        <v>-1790024976413.0901</v>
      </c>
      <c r="AC309" s="71">
        <v>0</v>
      </c>
      <c r="AD309" s="21">
        <v>0</v>
      </c>
      <c r="AE309" s="71">
        <v>52611930068.049995</v>
      </c>
      <c r="AF309" s="21">
        <v>508147502</v>
      </c>
      <c r="AG309" s="21">
        <v>0</v>
      </c>
      <c r="AH309" s="21">
        <v>5137619926</v>
      </c>
      <c r="AI309" s="21">
        <v>51320097866.059998</v>
      </c>
      <c r="AJ309" s="21">
        <v>-4353935226.0100002</v>
      </c>
      <c r="AK309" s="70">
        <v>46745528874.050003</v>
      </c>
      <c r="AL309" s="71">
        <v>46745528874.050003</v>
      </c>
      <c r="AM309" s="21">
        <v>228519024</v>
      </c>
      <c r="AN309" s="21">
        <v>0</v>
      </c>
      <c r="AO309" s="21">
        <v>0</v>
      </c>
      <c r="AP309" s="21">
        <v>0</v>
      </c>
      <c r="AQ309" s="21">
        <v>231500277.16</v>
      </c>
      <c r="AR309" s="21">
        <v>46285509572.889999</v>
      </c>
      <c r="AS309" s="21">
        <v>0</v>
      </c>
      <c r="AT309" s="71">
        <v>0</v>
      </c>
      <c r="AU309" s="21">
        <v>0</v>
      </c>
      <c r="AV309" s="21">
        <v>0</v>
      </c>
      <c r="AW309" s="21">
        <v>0</v>
      </c>
      <c r="AX309" s="21">
        <v>0</v>
      </c>
      <c r="AY309" s="70">
        <v>3298550452154.8398</v>
      </c>
      <c r="AZ309" s="71">
        <v>3298550452154.8398</v>
      </c>
      <c r="BA309" s="21">
        <v>3298550452154.8398</v>
      </c>
      <c r="BB309" s="21">
        <v>0</v>
      </c>
      <c r="BC309" s="21">
        <v>0</v>
      </c>
    </row>
    <row r="310" spans="1:55" x14ac:dyDescent="0.25">
      <c r="A310" s="65" t="s">
        <v>741</v>
      </c>
      <c r="B310" s="66" t="s">
        <v>742</v>
      </c>
      <c r="C310" s="70">
        <v>3326687860136.7998</v>
      </c>
      <c r="D310" s="71">
        <v>283061901309.21997</v>
      </c>
      <c r="E310" s="21">
        <v>113854304476.37</v>
      </c>
      <c r="F310" s="21">
        <v>-1361995011.5799999</v>
      </c>
      <c r="G310" s="21">
        <v>620087007.38</v>
      </c>
      <c r="H310" s="21">
        <v>48658272429.870003</v>
      </c>
      <c r="I310" s="21">
        <v>0</v>
      </c>
      <c r="J310" s="21">
        <v>0</v>
      </c>
      <c r="K310" s="21">
        <v>2324249854.3600001</v>
      </c>
      <c r="L310" s="21">
        <v>68333333.329999998</v>
      </c>
      <c r="M310" s="21">
        <v>0</v>
      </c>
      <c r="N310" s="21">
        <v>45392076144</v>
      </c>
      <c r="O310" s="21">
        <v>14052022105</v>
      </c>
      <c r="P310" s="21">
        <v>57064838399</v>
      </c>
      <c r="Q310" s="21">
        <v>2389712571.4899998</v>
      </c>
      <c r="R310" s="71">
        <v>143430167120.57001</v>
      </c>
      <c r="S310" s="21">
        <v>716517440.22000003</v>
      </c>
      <c r="T310" s="21">
        <v>142713649680.35001</v>
      </c>
      <c r="U310" s="71">
        <v>2746515154725.5107</v>
      </c>
      <c r="V310" s="21">
        <v>312748261979.20001</v>
      </c>
      <c r="W310" s="21">
        <v>586635903665.53003</v>
      </c>
      <c r="X310" s="21">
        <v>1160164317454.52</v>
      </c>
      <c r="Y310" s="21">
        <v>2662283423651.3999</v>
      </c>
      <c r="Z310" s="21">
        <v>9099651063.7399998</v>
      </c>
      <c r="AA310" s="21">
        <v>69859038330.330002</v>
      </c>
      <c r="AB310" s="21">
        <v>-2054275441419.21</v>
      </c>
      <c r="AC310" s="71">
        <v>0</v>
      </c>
      <c r="AD310" s="21">
        <v>0</v>
      </c>
      <c r="AE310" s="71">
        <v>153680636981.5</v>
      </c>
      <c r="AF310" s="21">
        <v>0</v>
      </c>
      <c r="AG310" s="21">
        <v>0</v>
      </c>
      <c r="AH310" s="21">
        <v>3622021100</v>
      </c>
      <c r="AI310" s="21">
        <v>152171442777.56</v>
      </c>
      <c r="AJ310" s="21">
        <v>-2112826896.0599999</v>
      </c>
      <c r="AK310" s="70">
        <v>52235642592.090004</v>
      </c>
      <c r="AL310" s="71">
        <v>52235642592.090004</v>
      </c>
      <c r="AM310" s="21">
        <v>0</v>
      </c>
      <c r="AN310" s="21">
        <v>0</v>
      </c>
      <c r="AO310" s="21">
        <v>0</v>
      </c>
      <c r="AP310" s="21">
        <v>0</v>
      </c>
      <c r="AQ310" s="21">
        <v>449248272.05000001</v>
      </c>
      <c r="AR310" s="21">
        <v>45552065282.709999</v>
      </c>
      <c r="AS310" s="21">
        <v>6234329037.3299999</v>
      </c>
      <c r="AT310" s="71">
        <v>0</v>
      </c>
      <c r="AU310" s="21">
        <v>0</v>
      </c>
      <c r="AV310" s="21">
        <v>0</v>
      </c>
      <c r="AW310" s="21">
        <v>0</v>
      </c>
      <c r="AX310" s="21">
        <v>0</v>
      </c>
      <c r="AY310" s="70">
        <v>3274452217544.7002</v>
      </c>
      <c r="AZ310" s="71">
        <v>3274452217544.7002</v>
      </c>
      <c r="BA310" s="21">
        <v>3274452217544.7002</v>
      </c>
      <c r="BB310" s="21">
        <v>0</v>
      </c>
      <c r="BC310" s="21">
        <v>0</v>
      </c>
    </row>
    <row r="311" spans="1:55" x14ac:dyDescent="0.25">
      <c r="A311" s="65" t="s">
        <v>743</v>
      </c>
      <c r="B311" s="66" t="s">
        <v>744</v>
      </c>
      <c r="C311" s="70">
        <v>3051545420208.3096</v>
      </c>
      <c r="D311" s="71">
        <v>103252929915.35001</v>
      </c>
      <c r="E311" s="21">
        <v>51320999745.559998</v>
      </c>
      <c r="F311" s="21">
        <v>-10691118627.879999</v>
      </c>
      <c r="G311" s="21">
        <v>1039274935.83</v>
      </c>
      <c r="H311" s="21">
        <v>11503008834.639999</v>
      </c>
      <c r="I311" s="21">
        <v>0</v>
      </c>
      <c r="J311" s="21">
        <v>0</v>
      </c>
      <c r="K311" s="21">
        <v>12914152595.200001</v>
      </c>
      <c r="L311" s="21">
        <v>4367100236</v>
      </c>
      <c r="M311" s="21">
        <v>0</v>
      </c>
      <c r="N311" s="21">
        <v>4788113583</v>
      </c>
      <c r="O311" s="21">
        <v>0</v>
      </c>
      <c r="P311" s="21">
        <v>26615303871</v>
      </c>
      <c r="Q311" s="21">
        <v>1396094742</v>
      </c>
      <c r="R311" s="71">
        <v>30318075852.490002</v>
      </c>
      <c r="S311" s="21">
        <v>0</v>
      </c>
      <c r="T311" s="21">
        <v>30318075852.490002</v>
      </c>
      <c r="U311" s="71">
        <v>2520409597002.0298</v>
      </c>
      <c r="V311" s="21">
        <v>495501779206.52002</v>
      </c>
      <c r="W311" s="21">
        <v>475805337960.5</v>
      </c>
      <c r="X311" s="21">
        <v>1119452587508.1001</v>
      </c>
      <c r="Y311" s="21">
        <v>2045252334819.54</v>
      </c>
      <c r="Z311" s="21">
        <v>12350737415.780001</v>
      </c>
      <c r="AA311" s="21">
        <v>6324193213.6300001</v>
      </c>
      <c r="AB311" s="21">
        <v>-1634277373122.04</v>
      </c>
      <c r="AC311" s="71">
        <v>0</v>
      </c>
      <c r="AD311" s="21">
        <v>0</v>
      </c>
      <c r="AE311" s="71">
        <v>397564817438.44</v>
      </c>
      <c r="AF311" s="21">
        <v>0</v>
      </c>
      <c r="AG311" s="21">
        <v>0</v>
      </c>
      <c r="AH311" s="21">
        <v>9752359098</v>
      </c>
      <c r="AI311" s="21">
        <v>394925439719.64001</v>
      </c>
      <c r="AJ311" s="21">
        <v>-7112981379.1999998</v>
      </c>
      <c r="AK311" s="70">
        <v>19915346004.150002</v>
      </c>
      <c r="AL311" s="71">
        <v>19915346004.150002</v>
      </c>
      <c r="AM311" s="21">
        <v>385033163.82999998</v>
      </c>
      <c r="AN311" s="21">
        <v>0</v>
      </c>
      <c r="AO311" s="21">
        <v>0</v>
      </c>
      <c r="AP311" s="21">
        <v>0</v>
      </c>
      <c r="AQ311" s="21">
        <v>30416666.670000002</v>
      </c>
      <c r="AR311" s="21">
        <v>19479659393.650002</v>
      </c>
      <c r="AS311" s="21">
        <v>20236780</v>
      </c>
      <c r="AT311" s="71">
        <v>0</v>
      </c>
      <c r="AU311" s="21">
        <v>0</v>
      </c>
      <c r="AV311" s="21">
        <v>0</v>
      </c>
      <c r="AW311" s="21">
        <v>0</v>
      </c>
      <c r="AX311" s="21">
        <v>0</v>
      </c>
      <c r="AY311" s="70">
        <v>3031630074204.1602</v>
      </c>
      <c r="AZ311" s="71">
        <v>3031630074204.1602</v>
      </c>
      <c r="BA311" s="21">
        <v>3031630074204.1602</v>
      </c>
      <c r="BB311" s="21">
        <v>0</v>
      </c>
      <c r="BC311" s="21">
        <v>0</v>
      </c>
    </row>
    <row r="312" spans="1:55" x14ac:dyDescent="0.25">
      <c r="A312" s="65" t="s">
        <v>745</v>
      </c>
      <c r="B312" s="66" t="s">
        <v>746</v>
      </c>
      <c r="C312" s="70">
        <v>2381874408510.8901</v>
      </c>
      <c r="D312" s="71">
        <v>123601817057.88</v>
      </c>
      <c r="E312" s="21">
        <v>75271278937.160004</v>
      </c>
      <c r="F312" s="21">
        <v>-18355278791.66</v>
      </c>
      <c r="G312" s="21">
        <v>361257632.25</v>
      </c>
      <c r="H312" s="21">
        <v>21435546415.169998</v>
      </c>
      <c r="I312" s="21">
        <v>0</v>
      </c>
      <c r="J312" s="21">
        <v>0</v>
      </c>
      <c r="K312" s="21">
        <v>15963736594.959999</v>
      </c>
      <c r="L312" s="21">
        <v>742659012</v>
      </c>
      <c r="M312" s="21">
        <v>0</v>
      </c>
      <c r="N312" s="21">
        <v>9180186408</v>
      </c>
      <c r="O312" s="21">
        <v>679517090</v>
      </c>
      <c r="P312" s="21">
        <v>16689932885</v>
      </c>
      <c r="Q312" s="21">
        <v>1632980875</v>
      </c>
      <c r="R312" s="71">
        <v>52136879774.870003</v>
      </c>
      <c r="S312" s="21">
        <v>0</v>
      </c>
      <c r="T312" s="21">
        <v>52136879774.870003</v>
      </c>
      <c r="U312" s="71">
        <v>2068608190369.1401</v>
      </c>
      <c r="V312" s="21">
        <v>371481655841</v>
      </c>
      <c r="W312" s="21">
        <v>549470444156.78998</v>
      </c>
      <c r="X312" s="21">
        <v>959749267347.90002</v>
      </c>
      <c r="Y312" s="21">
        <v>2045979689405.75</v>
      </c>
      <c r="Z312" s="21">
        <v>26366690208.919998</v>
      </c>
      <c r="AA312" s="21">
        <v>5732364034.4099998</v>
      </c>
      <c r="AB312" s="21">
        <v>-1890171920625.6299</v>
      </c>
      <c r="AC312" s="71">
        <v>0</v>
      </c>
      <c r="AD312" s="21">
        <v>0</v>
      </c>
      <c r="AE312" s="71">
        <v>137527521309</v>
      </c>
      <c r="AF312" s="21">
        <v>199399159</v>
      </c>
      <c r="AG312" s="21">
        <v>875000000</v>
      </c>
      <c r="AH312" s="21">
        <v>6474119423</v>
      </c>
      <c r="AI312" s="21">
        <v>135807317114</v>
      </c>
      <c r="AJ312" s="21">
        <v>-5828314387</v>
      </c>
      <c r="AK312" s="70">
        <v>140537775846.45999</v>
      </c>
      <c r="AL312" s="71">
        <v>57171193993.459999</v>
      </c>
      <c r="AM312" s="21">
        <v>12726907</v>
      </c>
      <c r="AN312" s="21">
        <v>0</v>
      </c>
      <c r="AO312" s="21">
        <v>0</v>
      </c>
      <c r="AP312" s="21">
        <v>26070712034</v>
      </c>
      <c r="AQ312" s="21">
        <v>482686133.63999999</v>
      </c>
      <c r="AR312" s="21">
        <v>30605068918.82</v>
      </c>
      <c r="AS312" s="21">
        <v>0</v>
      </c>
      <c r="AT312" s="71">
        <v>83366581853</v>
      </c>
      <c r="AU312" s="21">
        <v>0</v>
      </c>
      <c r="AV312" s="21">
        <v>0</v>
      </c>
      <c r="AW312" s="21">
        <v>83366581853</v>
      </c>
      <c r="AX312" s="21">
        <v>0</v>
      </c>
      <c r="AY312" s="70">
        <v>2241336632664.4302</v>
      </c>
      <c r="AZ312" s="71">
        <v>2241336632664.4302</v>
      </c>
      <c r="BA312" s="21">
        <v>2241336632664.4302</v>
      </c>
      <c r="BB312" s="21">
        <v>0</v>
      </c>
      <c r="BC312" s="21">
        <v>0</v>
      </c>
    </row>
    <row r="313" spans="1:55" x14ac:dyDescent="0.25">
      <c r="A313" s="65" t="s">
        <v>749</v>
      </c>
      <c r="B313" s="66" t="s">
        <v>750</v>
      </c>
      <c r="C313" s="70">
        <v>2577826480127.5903</v>
      </c>
      <c r="D313" s="71">
        <v>73123968792.639999</v>
      </c>
      <c r="E313" s="21">
        <v>22110666140</v>
      </c>
      <c r="F313" s="21">
        <v>-6808130412.9700003</v>
      </c>
      <c r="G313" s="21">
        <v>0</v>
      </c>
      <c r="H313" s="21">
        <v>12888635918.610001</v>
      </c>
      <c r="I313" s="21">
        <v>0</v>
      </c>
      <c r="J313" s="21">
        <v>0</v>
      </c>
      <c r="K313" s="21">
        <v>9604732383</v>
      </c>
      <c r="L313" s="21">
        <v>2052997547</v>
      </c>
      <c r="M313" s="21">
        <v>0</v>
      </c>
      <c r="N313" s="21">
        <v>17652444918</v>
      </c>
      <c r="O313" s="21">
        <v>0</v>
      </c>
      <c r="P313" s="21">
        <v>15340152785</v>
      </c>
      <c r="Q313" s="21">
        <v>282469514</v>
      </c>
      <c r="R313" s="71">
        <v>30677878223</v>
      </c>
      <c r="S313" s="21">
        <v>0</v>
      </c>
      <c r="T313" s="21">
        <v>30677878223</v>
      </c>
      <c r="U313" s="71">
        <v>2374967608664.4697</v>
      </c>
      <c r="V313" s="21">
        <v>653762787930.5</v>
      </c>
      <c r="W313" s="21">
        <v>411320016184.48999</v>
      </c>
      <c r="X313" s="21">
        <v>1077820514327.64</v>
      </c>
      <c r="Y313" s="21">
        <v>2388877509991.96</v>
      </c>
      <c r="Z313" s="21">
        <v>28220819478</v>
      </c>
      <c r="AA313" s="21">
        <v>41005852857.800003</v>
      </c>
      <c r="AB313" s="21">
        <v>-2226039892105.9199</v>
      </c>
      <c r="AC313" s="71">
        <v>0</v>
      </c>
      <c r="AD313" s="21">
        <v>0</v>
      </c>
      <c r="AE313" s="71">
        <v>99057024447.479996</v>
      </c>
      <c r="AF313" s="21">
        <v>0</v>
      </c>
      <c r="AG313" s="21">
        <v>28220841677</v>
      </c>
      <c r="AH313" s="21">
        <v>1282818126</v>
      </c>
      <c r="AI313" s="21">
        <v>70153702740.479996</v>
      </c>
      <c r="AJ313" s="21">
        <v>-600338096</v>
      </c>
      <c r="AK313" s="70">
        <v>172810540679.19</v>
      </c>
      <c r="AL313" s="71">
        <v>165988281134.79001</v>
      </c>
      <c r="AM313" s="21">
        <v>115845606</v>
      </c>
      <c r="AN313" s="21">
        <v>0</v>
      </c>
      <c r="AO313" s="21">
        <v>0</v>
      </c>
      <c r="AP313" s="21">
        <v>2274086498</v>
      </c>
      <c r="AQ313" s="21">
        <v>1603096304.4200001</v>
      </c>
      <c r="AR313" s="21">
        <v>161995252726.37</v>
      </c>
      <c r="AS313" s="21">
        <v>0</v>
      </c>
      <c r="AT313" s="71">
        <v>6822259544.3999996</v>
      </c>
      <c r="AU313" s="21">
        <v>6822259544.3999996</v>
      </c>
      <c r="AV313" s="21">
        <v>0</v>
      </c>
      <c r="AW313" s="21">
        <v>0</v>
      </c>
      <c r="AX313" s="21">
        <v>0</v>
      </c>
      <c r="AY313" s="70">
        <v>2405015939448.3198</v>
      </c>
      <c r="AZ313" s="71">
        <v>2405015939448.3198</v>
      </c>
      <c r="BA313" s="21">
        <v>2405015939448.3198</v>
      </c>
      <c r="BB313" s="21">
        <v>0</v>
      </c>
      <c r="BC313" s="21">
        <v>0</v>
      </c>
    </row>
    <row r="314" spans="1:55" x14ac:dyDescent="0.25">
      <c r="A314" s="65" t="s">
        <v>751</v>
      </c>
      <c r="B314" s="66" t="s">
        <v>1232</v>
      </c>
      <c r="C314" s="70">
        <v>2416760677817.8901</v>
      </c>
      <c r="D314" s="71">
        <v>225965364961.09</v>
      </c>
      <c r="E314" s="21">
        <v>160410437266.47</v>
      </c>
      <c r="F314" s="21">
        <v>-8710920549.4099998</v>
      </c>
      <c r="G314" s="21">
        <v>221769867.28999999</v>
      </c>
      <c r="H314" s="21">
        <v>16824410084.02</v>
      </c>
      <c r="I314" s="21"/>
      <c r="J314" s="21">
        <v>0</v>
      </c>
      <c r="K314" s="21">
        <v>2526727794</v>
      </c>
      <c r="L314" s="21">
        <v>1500435900</v>
      </c>
      <c r="M314" s="21"/>
      <c r="N314" s="21">
        <v>42291400666.720001</v>
      </c>
      <c r="O314" s="21"/>
      <c r="P314" s="21">
        <v>10900878932</v>
      </c>
      <c r="Q314" s="21">
        <v>225000</v>
      </c>
      <c r="R314" s="71">
        <v>98419079544.619995</v>
      </c>
      <c r="S314" s="21">
        <v>0</v>
      </c>
      <c r="T314" s="21">
        <v>98419079544.619995</v>
      </c>
      <c r="U314" s="71">
        <v>2031566230823.8403</v>
      </c>
      <c r="V314" s="21">
        <v>522770997859.94</v>
      </c>
      <c r="W314" s="21">
        <v>554360161489.77002</v>
      </c>
      <c r="X314" s="21">
        <v>898468867882.06995</v>
      </c>
      <c r="Y314" s="21">
        <v>1742239428403.0901</v>
      </c>
      <c r="Z314" s="21">
        <v>9374401704.3500004</v>
      </c>
      <c r="AA314" s="21">
        <v>33233560475</v>
      </c>
      <c r="AB314" s="21">
        <v>-1728881186990.3799</v>
      </c>
      <c r="AC314" s="71"/>
      <c r="AD314" s="21"/>
      <c r="AE314" s="71">
        <v>60810002488.339996</v>
      </c>
      <c r="AF314" s="21"/>
      <c r="AG314" s="21">
        <v>11129628900</v>
      </c>
      <c r="AH314" s="21">
        <v>12430749179</v>
      </c>
      <c r="AI314" s="21">
        <v>47623750388.339996</v>
      </c>
      <c r="AJ314" s="21">
        <v>-10374125979</v>
      </c>
      <c r="AK314" s="70">
        <v>55521370420.510002</v>
      </c>
      <c r="AL314" s="71">
        <v>55521370420.510002</v>
      </c>
      <c r="AM314" s="21">
        <v>7630652</v>
      </c>
      <c r="AN314" s="21"/>
      <c r="AO314" s="21"/>
      <c r="AP314" s="21"/>
      <c r="AQ314" s="21">
        <v>13313005270.610001</v>
      </c>
      <c r="AR314" s="21">
        <v>42104362560.900002</v>
      </c>
      <c r="AS314" s="21">
        <v>96371937</v>
      </c>
      <c r="AT314" s="71"/>
      <c r="AU314" s="21"/>
      <c r="AV314" s="21"/>
      <c r="AW314" s="21"/>
      <c r="AX314" s="21"/>
      <c r="AY314" s="70">
        <v>2361239307397.3799</v>
      </c>
      <c r="AZ314" s="71">
        <v>2361239307397.3799</v>
      </c>
      <c r="BA314" s="21">
        <v>2263496016472.21</v>
      </c>
      <c r="BB314" s="21">
        <v>97743290925.169998</v>
      </c>
      <c r="BC314" s="21">
        <v>0</v>
      </c>
    </row>
    <row r="315" spans="1:55" x14ac:dyDescent="0.25">
      <c r="A315" s="65" t="s">
        <v>757</v>
      </c>
      <c r="B315" s="66" t="s">
        <v>758</v>
      </c>
      <c r="C315" s="70">
        <v>3383091587498.6304</v>
      </c>
      <c r="D315" s="71">
        <v>127631285989.24002</v>
      </c>
      <c r="E315" s="21">
        <v>68611964826.43</v>
      </c>
      <c r="F315" s="21">
        <v>-12097928837.309999</v>
      </c>
      <c r="G315" s="21">
        <v>208518096.91</v>
      </c>
      <c r="H315" s="21">
        <v>23509276881.09</v>
      </c>
      <c r="I315" s="21">
        <v>0</v>
      </c>
      <c r="J315" s="21">
        <v>0</v>
      </c>
      <c r="K315" s="21">
        <v>12091297668.709999</v>
      </c>
      <c r="L315" s="21">
        <v>834952630</v>
      </c>
      <c r="M315" s="21">
        <v>0</v>
      </c>
      <c r="N315" s="21">
        <v>8015164850.5500002</v>
      </c>
      <c r="O315" s="21">
        <v>0</v>
      </c>
      <c r="P315" s="21">
        <v>26123191888</v>
      </c>
      <c r="Q315" s="21">
        <v>334847984.86000001</v>
      </c>
      <c r="R315" s="71">
        <v>55404138368</v>
      </c>
      <c r="S315" s="21">
        <v>0</v>
      </c>
      <c r="T315" s="21">
        <v>55404138368</v>
      </c>
      <c r="U315" s="71">
        <v>3127516283455.5908</v>
      </c>
      <c r="V315" s="21">
        <v>744605196861.75</v>
      </c>
      <c r="W315" s="21">
        <v>695453671430.84998</v>
      </c>
      <c r="X315" s="21">
        <v>1024570027819.54</v>
      </c>
      <c r="Y315" s="21">
        <v>2769022173004.6699</v>
      </c>
      <c r="Z315" s="21">
        <v>108517392092.53999</v>
      </c>
      <c r="AA315" s="21">
        <v>55097437183.529999</v>
      </c>
      <c r="AB315" s="21">
        <v>-2269749614937.29</v>
      </c>
      <c r="AC315" s="71">
        <v>0</v>
      </c>
      <c r="AD315" s="21">
        <v>0</v>
      </c>
      <c r="AE315" s="71">
        <v>72539879685.799988</v>
      </c>
      <c r="AF315" s="21">
        <v>7244947771.1999998</v>
      </c>
      <c r="AG315" s="21">
        <v>234371000</v>
      </c>
      <c r="AH315" s="21">
        <v>2689535695.9499998</v>
      </c>
      <c r="AI315" s="21">
        <v>64475782687.919998</v>
      </c>
      <c r="AJ315" s="21">
        <v>-2104757469.27</v>
      </c>
      <c r="AK315" s="70">
        <v>99314159371.019989</v>
      </c>
      <c r="AL315" s="71">
        <v>41779847403.019997</v>
      </c>
      <c r="AM315" s="21">
        <v>0</v>
      </c>
      <c r="AN315" s="21">
        <v>3303758567.0599999</v>
      </c>
      <c r="AO315" s="21">
        <v>0</v>
      </c>
      <c r="AP315" s="21">
        <v>5230392042</v>
      </c>
      <c r="AQ315" s="21">
        <v>3736598166.75</v>
      </c>
      <c r="AR315" s="21">
        <v>623935266.61000001</v>
      </c>
      <c r="AS315" s="21">
        <v>28885163360.599998</v>
      </c>
      <c r="AT315" s="71">
        <v>57534311968</v>
      </c>
      <c r="AU315" s="21">
        <v>57534311968</v>
      </c>
      <c r="AV315" s="21">
        <v>0</v>
      </c>
      <c r="AW315" s="21">
        <v>0</v>
      </c>
      <c r="AX315" s="21">
        <v>0</v>
      </c>
      <c r="AY315" s="70">
        <v>3283777428127.6099</v>
      </c>
      <c r="AZ315" s="71">
        <v>3283777428127.6099</v>
      </c>
      <c r="BA315" s="21">
        <v>3283777428127.6099</v>
      </c>
      <c r="BB315" s="21">
        <v>0</v>
      </c>
      <c r="BC315" s="21">
        <v>0</v>
      </c>
    </row>
    <row r="316" spans="1:55" x14ac:dyDescent="0.25">
      <c r="A316" s="65" t="s">
        <v>761</v>
      </c>
      <c r="B316" s="66" t="s">
        <v>762</v>
      </c>
      <c r="C316" s="70">
        <v>30336197186148.668</v>
      </c>
      <c r="D316" s="71">
        <v>1294275578887.1199</v>
      </c>
      <c r="E316" s="21">
        <v>722987437483.37</v>
      </c>
      <c r="F316" s="21">
        <v>-379773356440.42999</v>
      </c>
      <c r="G316" s="21">
        <v>214276750</v>
      </c>
      <c r="H316" s="21">
        <v>86451896907.809998</v>
      </c>
      <c r="I316" s="21">
        <v>0</v>
      </c>
      <c r="J316" s="21">
        <v>0</v>
      </c>
      <c r="K316" s="21">
        <v>599836400816.90002</v>
      </c>
      <c r="L316" s="21">
        <v>47440242341</v>
      </c>
      <c r="M316" s="21">
        <v>0</v>
      </c>
      <c r="N316" s="21">
        <v>14846850517</v>
      </c>
      <c r="O316" s="21">
        <v>0</v>
      </c>
      <c r="P316" s="21">
        <v>136183021415</v>
      </c>
      <c r="Q316" s="21">
        <v>66088809096.470001</v>
      </c>
      <c r="R316" s="71">
        <v>753629892610.25</v>
      </c>
      <c r="S316" s="21">
        <v>3645000</v>
      </c>
      <c r="T316" s="21">
        <v>753626247610.25</v>
      </c>
      <c r="U316" s="71">
        <v>27949213411785.059</v>
      </c>
      <c r="V316" s="21">
        <v>24994716419873.398</v>
      </c>
      <c r="W316" s="21">
        <v>1622496472470.8899</v>
      </c>
      <c r="X316" s="21">
        <v>1505291170460.9299</v>
      </c>
      <c r="Y316" s="21">
        <v>6106212308448.0195</v>
      </c>
      <c r="Z316" s="21">
        <v>35609646431.790001</v>
      </c>
      <c r="AA316" s="21">
        <v>198379277536.51001</v>
      </c>
      <c r="AB316" s="21">
        <v>-6513491883436.4805</v>
      </c>
      <c r="AC316" s="71">
        <v>0</v>
      </c>
      <c r="AD316" s="21">
        <v>0</v>
      </c>
      <c r="AE316" s="71">
        <v>339078302866.23999</v>
      </c>
      <c r="AF316" s="21">
        <v>3932139065.6700001</v>
      </c>
      <c r="AG316" s="21">
        <v>157439639815</v>
      </c>
      <c r="AH316" s="21">
        <v>24829681151</v>
      </c>
      <c r="AI316" s="21">
        <v>177001345064.57001</v>
      </c>
      <c r="AJ316" s="21">
        <v>-24124502230</v>
      </c>
      <c r="AK316" s="70">
        <v>74739201959.419998</v>
      </c>
      <c r="AL316" s="71">
        <v>74739201959.419998</v>
      </c>
      <c r="AM316" s="21">
        <v>225574373.72</v>
      </c>
      <c r="AN316" s="21">
        <v>0</v>
      </c>
      <c r="AO316" s="21">
        <v>0</v>
      </c>
      <c r="AP316" s="21">
        <v>0</v>
      </c>
      <c r="AQ316" s="21">
        <v>22904367602.5</v>
      </c>
      <c r="AR316" s="21">
        <v>51609259983.199997</v>
      </c>
      <c r="AS316" s="21">
        <v>0</v>
      </c>
      <c r="AT316" s="71">
        <v>0</v>
      </c>
      <c r="AU316" s="21">
        <v>0</v>
      </c>
      <c r="AV316" s="21">
        <v>0</v>
      </c>
      <c r="AW316" s="21">
        <v>0</v>
      </c>
      <c r="AX316" s="21">
        <v>0</v>
      </c>
      <c r="AY316" s="70">
        <v>30261457984188.199</v>
      </c>
      <c r="AZ316" s="71">
        <v>30261457984188.199</v>
      </c>
      <c r="BA316" s="21">
        <v>30261457984188.199</v>
      </c>
      <c r="BB316" s="21">
        <v>0</v>
      </c>
      <c r="BC316" s="21">
        <v>0</v>
      </c>
    </row>
    <row r="317" spans="1:55" x14ac:dyDescent="0.25">
      <c r="A317" s="65" t="s">
        <v>765</v>
      </c>
      <c r="B317" s="66" t="s">
        <v>1176</v>
      </c>
      <c r="C317" s="70">
        <v>13254413167336.9</v>
      </c>
      <c r="D317" s="71">
        <v>971220410028.89001</v>
      </c>
      <c r="E317" s="21">
        <v>824892018442.29004</v>
      </c>
      <c r="F317" s="21">
        <v>-9995548936.0400009</v>
      </c>
      <c r="G317" s="21">
        <v>570000000</v>
      </c>
      <c r="H317" s="21">
        <v>59590311794.730003</v>
      </c>
      <c r="I317" s="21">
        <v>0</v>
      </c>
      <c r="J317" s="21">
        <v>0</v>
      </c>
      <c r="K317" s="21">
        <v>68681291489</v>
      </c>
      <c r="L317" s="21">
        <v>898996962.90999997</v>
      </c>
      <c r="M317" s="21">
        <v>0</v>
      </c>
      <c r="N317" s="21">
        <v>26583340276</v>
      </c>
      <c r="O317" s="21">
        <v>0</v>
      </c>
      <c r="P317" s="21">
        <v>0</v>
      </c>
      <c r="Q317" s="21">
        <v>0</v>
      </c>
      <c r="R317" s="71">
        <v>646726881510.17004</v>
      </c>
      <c r="S317" s="21">
        <v>0</v>
      </c>
      <c r="T317" s="21">
        <v>646726881510.17004</v>
      </c>
      <c r="U317" s="71">
        <v>11060104104833.189</v>
      </c>
      <c r="V317" s="21">
        <v>4359336523648.8999</v>
      </c>
      <c r="W317" s="21">
        <v>1257888331367.52</v>
      </c>
      <c r="X317" s="21">
        <v>3592410397304.6001</v>
      </c>
      <c r="Y317" s="21">
        <v>3555335194214.3999</v>
      </c>
      <c r="Z317" s="21">
        <v>131069548469.47</v>
      </c>
      <c r="AA317" s="21">
        <v>1060802198584.2</v>
      </c>
      <c r="AB317" s="21">
        <v>-2896738088755.8999</v>
      </c>
      <c r="AC317" s="71">
        <v>0</v>
      </c>
      <c r="AD317" s="21">
        <v>0</v>
      </c>
      <c r="AE317" s="71">
        <v>576361770964.65002</v>
      </c>
      <c r="AF317" s="21">
        <v>0</v>
      </c>
      <c r="AG317" s="21">
        <v>11710810000</v>
      </c>
      <c r="AH317" s="21">
        <v>6145436000</v>
      </c>
      <c r="AI317" s="21">
        <v>561407233397.97998</v>
      </c>
      <c r="AJ317" s="21">
        <v>-2901708433.3299999</v>
      </c>
      <c r="AK317" s="70">
        <v>1365524267824.75</v>
      </c>
      <c r="AL317" s="71">
        <v>427964893435.76996</v>
      </c>
      <c r="AM317" s="21">
        <v>287969985</v>
      </c>
      <c r="AN317" s="21">
        <v>2929649193.8499999</v>
      </c>
      <c r="AO317" s="21">
        <v>0</v>
      </c>
      <c r="AP317" s="21">
        <v>0</v>
      </c>
      <c r="AQ317" s="21">
        <v>5134631916</v>
      </c>
      <c r="AR317" s="21">
        <v>419612642340.91998</v>
      </c>
      <c r="AS317" s="21">
        <v>0</v>
      </c>
      <c r="AT317" s="71">
        <v>937559374388.97998</v>
      </c>
      <c r="AU317" s="21">
        <v>571285361961</v>
      </c>
      <c r="AV317" s="21">
        <v>0</v>
      </c>
      <c r="AW317" s="21">
        <v>366274012427.97998</v>
      </c>
      <c r="AX317" s="21">
        <v>0</v>
      </c>
      <c r="AY317" s="70">
        <v>11888888899512</v>
      </c>
      <c r="AZ317" s="71">
        <v>11888888899512</v>
      </c>
      <c r="BA317" s="21">
        <v>11888888899512</v>
      </c>
      <c r="BB317" s="21">
        <v>0</v>
      </c>
      <c r="BC317" s="21">
        <v>0</v>
      </c>
    </row>
    <row r="318" spans="1:55" x14ac:dyDescent="0.25">
      <c r="A318" s="65" t="s">
        <v>768</v>
      </c>
      <c r="B318" s="66" t="s">
        <v>769</v>
      </c>
      <c r="C318" s="70">
        <v>2471386174746.48</v>
      </c>
      <c r="D318" s="71">
        <v>358829822679.26996</v>
      </c>
      <c r="E318" s="21">
        <v>69748888718.139999</v>
      </c>
      <c r="F318" s="21">
        <v>-6313857784.9200001</v>
      </c>
      <c r="G318" s="21">
        <v>0</v>
      </c>
      <c r="H318" s="21">
        <v>37826359443.800003</v>
      </c>
      <c r="I318" s="21">
        <v>0</v>
      </c>
      <c r="J318" s="21">
        <v>0</v>
      </c>
      <c r="K318" s="21">
        <v>222031603553.34</v>
      </c>
      <c r="L318" s="21">
        <v>70718900</v>
      </c>
      <c r="M318" s="21">
        <v>0</v>
      </c>
      <c r="N318" s="21">
        <v>22130562847.91</v>
      </c>
      <c r="O318" s="21">
        <v>0</v>
      </c>
      <c r="P318" s="21">
        <v>13054483557</v>
      </c>
      <c r="Q318" s="21">
        <v>281063444</v>
      </c>
      <c r="R318" s="71">
        <v>27640182441.130001</v>
      </c>
      <c r="S318" s="21">
        <v>0</v>
      </c>
      <c r="T318" s="21">
        <v>27640182441.130001</v>
      </c>
      <c r="U318" s="71">
        <v>1926913532355</v>
      </c>
      <c r="V318" s="21">
        <v>182783545883</v>
      </c>
      <c r="W318" s="21">
        <v>494849573315</v>
      </c>
      <c r="X318" s="21">
        <v>1057057284186</v>
      </c>
      <c r="Y318" s="21">
        <v>1173375585181</v>
      </c>
      <c r="Z318" s="21">
        <v>63132469453</v>
      </c>
      <c r="AA318" s="21">
        <v>8672738510</v>
      </c>
      <c r="AB318" s="21">
        <v>-1052957664173</v>
      </c>
      <c r="AC318" s="71">
        <v>0</v>
      </c>
      <c r="AD318" s="21">
        <v>0</v>
      </c>
      <c r="AE318" s="71">
        <v>158002637271.07999</v>
      </c>
      <c r="AF318" s="21">
        <v>48272958175.910004</v>
      </c>
      <c r="AG318" s="21">
        <v>1261260000</v>
      </c>
      <c r="AH318" s="21">
        <v>6078269660</v>
      </c>
      <c r="AI318" s="21">
        <v>104947592240.84</v>
      </c>
      <c r="AJ318" s="21">
        <v>-2557442805.6700001</v>
      </c>
      <c r="AK318" s="70">
        <v>232938344874.91</v>
      </c>
      <c r="AL318" s="71">
        <v>161577572174.91</v>
      </c>
      <c r="AM318" s="21">
        <v>2680313258.2800002</v>
      </c>
      <c r="AN318" s="21">
        <v>1479610183.96</v>
      </c>
      <c r="AO318" s="21">
        <v>0</v>
      </c>
      <c r="AP318" s="21">
        <v>35680391000</v>
      </c>
      <c r="AQ318" s="21">
        <v>118666666.67</v>
      </c>
      <c r="AR318" s="21">
        <v>102508236957</v>
      </c>
      <c r="AS318" s="21">
        <v>19110354109</v>
      </c>
      <c r="AT318" s="71">
        <v>71360772700</v>
      </c>
      <c r="AU318" s="21">
        <v>71360772700</v>
      </c>
      <c r="AV318" s="21">
        <v>0</v>
      </c>
      <c r="AW318" s="21">
        <v>0</v>
      </c>
      <c r="AX318" s="21">
        <v>0</v>
      </c>
      <c r="AY318" s="70">
        <v>2238447829871.6001</v>
      </c>
      <c r="AZ318" s="71">
        <v>2238447829871.6001</v>
      </c>
      <c r="BA318" s="21">
        <v>2238447829871.6001</v>
      </c>
      <c r="BB318" s="21">
        <v>0</v>
      </c>
      <c r="BC318" s="21">
        <v>0</v>
      </c>
    </row>
    <row r="319" spans="1:55" x14ac:dyDescent="0.25">
      <c r="A319" s="65" t="s">
        <v>774</v>
      </c>
      <c r="B319" s="66" t="s">
        <v>775</v>
      </c>
      <c r="C319" s="70">
        <v>5686543723547.2285</v>
      </c>
      <c r="D319" s="71">
        <v>270376794446.88995</v>
      </c>
      <c r="E319" s="21">
        <v>121245585613.92999</v>
      </c>
      <c r="F319" s="21">
        <v>-27867430608.130001</v>
      </c>
      <c r="G319" s="21">
        <v>4107395154</v>
      </c>
      <c r="H319" s="21">
        <v>18770040249.18</v>
      </c>
      <c r="I319" s="21">
        <v>0</v>
      </c>
      <c r="J319" s="21">
        <v>0</v>
      </c>
      <c r="K319" s="21">
        <v>43735122321.769997</v>
      </c>
      <c r="L319" s="21">
        <v>42070610707.139999</v>
      </c>
      <c r="M319" s="21">
        <v>0</v>
      </c>
      <c r="N319" s="21">
        <v>37427682917.779999</v>
      </c>
      <c r="O319" s="21">
        <v>0</v>
      </c>
      <c r="P319" s="21">
        <v>30825842935</v>
      </c>
      <c r="Q319" s="21">
        <v>61945156.219999999</v>
      </c>
      <c r="R319" s="71">
        <v>127594139332.53999</v>
      </c>
      <c r="S319" s="21">
        <v>0</v>
      </c>
      <c r="T319" s="21">
        <v>127594139332.53999</v>
      </c>
      <c r="U319" s="71">
        <v>5270040512130.9609</v>
      </c>
      <c r="V319" s="21">
        <v>2688324221145</v>
      </c>
      <c r="W319" s="21">
        <v>533517970568.47998</v>
      </c>
      <c r="X319" s="21">
        <v>990583121119.70996</v>
      </c>
      <c r="Y319" s="21">
        <v>2288724040271.7002</v>
      </c>
      <c r="Z319" s="21">
        <v>95718117907.119995</v>
      </c>
      <c r="AA319" s="21">
        <v>228492473718.39001</v>
      </c>
      <c r="AB319" s="21">
        <v>-1555319432599.4399</v>
      </c>
      <c r="AC319" s="71">
        <v>0</v>
      </c>
      <c r="AD319" s="21">
        <v>0</v>
      </c>
      <c r="AE319" s="71">
        <v>18532277636.84</v>
      </c>
      <c r="AF319" s="21">
        <v>2717250204.54</v>
      </c>
      <c r="AG319" s="21">
        <v>748590630.85000002</v>
      </c>
      <c r="AH319" s="21">
        <v>6046853739</v>
      </c>
      <c r="AI319" s="21">
        <v>10481179943.33</v>
      </c>
      <c r="AJ319" s="21">
        <v>-1461596880.8800001</v>
      </c>
      <c r="AK319" s="70">
        <v>235359908740.72</v>
      </c>
      <c r="AL319" s="71">
        <v>141803193740.72</v>
      </c>
      <c r="AM319" s="21">
        <v>50582267</v>
      </c>
      <c r="AN319" s="21">
        <v>3860773772</v>
      </c>
      <c r="AO319" s="21">
        <v>0</v>
      </c>
      <c r="AP319" s="21">
        <v>406400</v>
      </c>
      <c r="AQ319" s="21">
        <v>19833549107.200001</v>
      </c>
      <c r="AR319" s="21">
        <v>38910296617.32</v>
      </c>
      <c r="AS319" s="21">
        <v>79147585577.199997</v>
      </c>
      <c r="AT319" s="71">
        <v>93556715000</v>
      </c>
      <c r="AU319" s="21">
        <v>0</v>
      </c>
      <c r="AV319" s="21">
        <v>0</v>
      </c>
      <c r="AW319" s="21">
        <v>93556715000</v>
      </c>
      <c r="AX319" s="21">
        <v>0</v>
      </c>
      <c r="AY319" s="70">
        <v>5451183814806.5098</v>
      </c>
      <c r="AZ319" s="71">
        <v>5451183814806.5098</v>
      </c>
      <c r="BA319" s="21">
        <v>5451183814806.5098</v>
      </c>
      <c r="BB319" s="21">
        <v>0</v>
      </c>
      <c r="BC319" s="21">
        <v>0</v>
      </c>
    </row>
    <row r="320" spans="1:55" x14ac:dyDescent="0.25">
      <c r="A320" s="65" t="s">
        <v>776</v>
      </c>
      <c r="B320" s="66" t="s">
        <v>1177</v>
      </c>
      <c r="C320" s="70">
        <v>2543716234096.7705</v>
      </c>
      <c r="D320" s="71">
        <v>145207888054.20001</v>
      </c>
      <c r="E320" s="21">
        <v>103312803571</v>
      </c>
      <c r="F320" s="21">
        <v>-18819658693.490002</v>
      </c>
      <c r="G320" s="21">
        <v>0</v>
      </c>
      <c r="H320" s="21">
        <v>12036325695.360001</v>
      </c>
      <c r="I320" s="21">
        <v>0</v>
      </c>
      <c r="J320" s="21">
        <v>0</v>
      </c>
      <c r="K320" s="21">
        <v>19555677824</v>
      </c>
      <c r="L320" s="21">
        <v>3878608441</v>
      </c>
      <c r="M320" s="21">
        <v>0</v>
      </c>
      <c r="N320" s="21">
        <v>13161036755.33</v>
      </c>
      <c r="O320" s="21">
        <v>0</v>
      </c>
      <c r="P320" s="21">
        <v>7826393168</v>
      </c>
      <c r="Q320" s="21">
        <v>4256701293</v>
      </c>
      <c r="R320" s="71">
        <v>84087333135</v>
      </c>
      <c r="S320" s="21">
        <v>0</v>
      </c>
      <c r="T320" s="21">
        <v>84087333135</v>
      </c>
      <c r="U320" s="71">
        <v>2108704407495.5708</v>
      </c>
      <c r="V320" s="21">
        <v>696937477842.85999</v>
      </c>
      <c r="W320" s="21">
        <v>425744910977.44</v>
      </c>
      <c r="X320" s="21">
        <v>754116034891.04004</v>
      </c>
      <c r="Y320" s="21">
        <v>1134168205550.8999</v>
      </c>
      <c r="Z320" s="21">
        <v>98462772548.470001</v>
      </c>
      <c r="AA320" s="21">
        <v>41686623163.489998</v>
      </c>
      <c r="AB320" s="21">
        <v>-1042411617478.63</v>
      </c>
      <c r="AC320" s="71">
        <v>0</v>
      </c>
      <c r="AD320" s="21">
        <v>0</v>
      </c>
      <c r="AE320" s="71">
        <v>205716605412</v>
      </c>
      <c r="AF320" s="21">
        <v>414633003</v>
      </c>
      <c r="AG320" s="21">
        <v>0</v>
      </c>
      <c r="AH320" s="21">
        <v>6555096249</v>
      </c>
      <c r="AI320" s="21">
        <v>203724700769.39999</v>
      </c>
      <c r="AJ320" s="21">
        <v>-4977824609.3999996</v>
      </c>
      <c r="AK320" s="70">
        <v>14361247073.35</v>
      </c>
      <c r="AL320" s="71">
        <v>14361247073.35</v>
      </c>
      <c r="AM320" s="21">
        <v>2267405832</v>
      </c>
      <c r="AN320" s="21">
        <v>0</v>
      </c>
      <c r="AO320" s="21">
        <v>0</v>
      </c>
      <c r="AP320" s="21">
        <v>271920000</v>
      </c>
      <c r="AQ320" s="21">
        <v>149912943.11000001</v>
      </c>
      <c r="AR320" s="21">
        <v>11672008298.24</v>
      </c>
      <c r="AS320" s="21">
        <v>0</v>
      </c>
      <c r="AT320" s="71">
        <v>0</v>
      </c>
      <c r="AU320" s="21">
        <v>0</v>
      </c>
      <c r="AV320" s="21">
        <v>0</v>
      </c>
      <c r="AW320" s="21">
        <v>0</v>
      </c>
      <c r="AX320" s="21">
        <v>0</v>
      </c>
      <c r="AY320" s="70">
        <v>2529354987023.5</v>
      </c>
      <c r="AZ320" s="71">
        <v>2529354987023.5</v>
      </c>
      <c r="BA320" s="21">
        <v>2529354987023.5</v>
      </c>
      <c r="BB320" s="21">
        <v>0</v>
      </c>
      <c r="BC320" s="21">
        <v>0</v>
      </c>
    </row>
    <row r="321" spans="1:55" x14ac:dyDescent="0.25">
      <c r="A321" s="65" t="s">
        <v>782</v>
      </c>
      <c r="B321" s="66" t="s">
        <v>783</v>
      </c>
      <c r="C321" s="70">
        <v>1966632343750</v>
      </c>
      <c r="D321" s="71">
        <v>142921559601</v>
      </c>
      <c r="E321" s="21">
        <v>128788843163</v>
      </c>
      <c r="F321" s="21">
        <v>-1709325398</v>
      </c>
      <c r="G321" s="21">
        <v>191600000</v>
      </c>
      <c r="H321" s="21">
        <v>9457403719</v>
      </c>
      <c r="I321" s="21">
        <v>0</v>
      </c>
      <c r="J321" s="21">
        <v>0</v>
      </c>
      <c r="K321" s="21">
        <v>2565045383</v>
      </c>
      <c r="L321" s="21">
        <v>66262500</v>
      </c>
      <c r="M321" s="21">
        <v>0</v>
      </c>
      <c r="N321" s="21">
        <v>112841009</v>
      </c>
      <c r="O321" s="21">
        <v>0</v>
      </c>
      <c r="P321" s="21">
        <v>3448889225</v>
      </c>
      <c r="Q321" s="21">
        <v>0</v>
      </c>
      <c r="R321" s="71">
        <v>116616034626</v>
      </c>
      <c r="S321" s="21">
        <v>0</v>
      </c>
      <c r="T321" s="21">
        <v>116616034626</v>
      </c>
      <c r="U321" s="71">
        <v>1645406992874</v>
      </c>
      <c r="V321" s="21">
        <v>82643864871</v>
      </c>
      <c r="W321" s="21">
        <v>483458007627</v>
      </c>
      <c r="X321" s="21">
        <v>792863585569</v>
      </c>
      <c r="Y321" s="21">
        <v>1433291904959</v>
      </c>
      <c r="Z321" s="21">
        <v>26914360133</v>
      </c>
      <c r="AA321" s="21">
        <v>81657039270</v>
      </c>
      <c r="AB321" s="21">
        <v>-1255421769555</v>
      </c>
      <c r="AC321" s="71">
        <v>0</v>
      </c>
      <c r="AD321" s="21">
        <v>0</v>
      </c>
      <c r="AE321" s="71">
        <v>61687756649</v>
      </c>
      <c r="AF321" s="21">
        <v>0</v>
      </c>
      <c r="AG321" s="21">
        <v>0</v>
      </c>
      <c r="AH321" s="21">
        <v>42577223031</v>
      </c>
      <c r="AI321" s="21">
        <v>31494061599</v>
      </c>
      <c r="AJ321" s="21">
        <v>-12383527981</v>
      </c>
      <c r="AK321" s="70">
        <v>6483355442</v>
      </c>
      <c r="AL321" s="71">
        <v>6483355442</v>
      </c>
      <c r="AM321" s="21">
        <v>6282862</v>
      </c>
      <c r="AN321" s="21">
        <v>0</v>
      </c>
      <c r="AO321" s="21">
        <v>0</v>
      </c>
      <c r="AP321" s="21">
        <v>326616991</v>
      </c>
      <c r="AQ321" s="21">
        <v>0</v>
      </c>
      <c r="AR321" s="21">
        <v>6150455589</v>
      </c>
      <c r="AS321" s="21">
        <v>0</v>
      </c>
      <c r="AT321" s="71">
        <v>0</v>
      </c>
      <c r="AU321" s="21">
        <v>0</v>
      </c>
      <c r="AV321" s="21">
        <v>0</v>
      </c>
      <c r="AW321" s="21">
        <v>0</v>
      </c>
      <c r="AX321" s="21">
        <v>0</v>
      </c>
      <c r="AY321" s="70">
        <v>1960148988307</v>
      </c>
      <c r="AZ321" s="71">
        <v>1960148988307</v>
      </c>
      <c r="BA321" s="21">
        <v>1960148988307</v>
      </c>
      <c r="BB321" s="21">
        <v>0</v>
      </c>
      <c r="BC321" s="21">
        <v>0</v>
      </c>
    </row>
    <row r="322" spans="1:55" x14ac:dyDescent="0.25">
      <c r="A322" s="65" t="s">
        <v>788</v>
      </c>
      <c r="B322" s="66" t="s">
        <v>789</v>
      </c>
      <c r="C322" s="70">
        <v>1529160542746.4602</v>
      </c>
      <c r="D322" s="71">
        <v>79969072647.720001</v>
      </c>
      <c r="E322" s="21">
        <v>66980420908.25</v>
      </c>
      <c r="F322" s="21">
        <v>-3948083668.4400001</v>
      </c>
      <c r="G322" s="21">
        <v>0</v>
      </c>
      <c r="H322" s="21">
        <v>8116360240.0799999</v>
      </c>
      <c r="I322" s="21">
        <v>0</v>
      </c>
      <c r="J322" s="21">
        <v>0</v>
      </c>
      <c r="K322" s="21">
        <v>2719677900</v>
      </c>
      <c r="L322" s="21">
        <v>47000000</v>
      </c>
      <c r="M322" s="21">
        <v>156186784</v>
      </c>
      <c r="N322" s="21">
        <v>2813989093.8299999</v>
      </c>
      <c r="O322" s="21">
        <v>0</v>
      </c>
      <c r="P322" s="21">
        <v>3083521390</v>
      </c>
      <c r="Q322" s="21">
        <v>0</v>
      </c>
      <c r="R322" s="71">
        <v>26276341000</v>
      </c>
      <c r="S322" s="21">
        <v>1096341000</v>
      </c>
      <c r="T322" s="21">
        <v>25180000000</v>
      </c>
      <c r="U322" s="71">
        <v>1277628393577.5901</v>
      </c>
      <c r="V322" s="21">
        <v>88645124058.940002</v>
      </c>
      <c r="W322" s="21">
        <v>294254774766.32001</v>
      </c>
      <c r="X322" s="21">
        <v>800648184415.12</v>
      </c>
      <c r="Y322" s="21">
        <v>1001943343507.87</v>
      </c>
      <c r="Z322" s="21">
        <v>7485279881.3299999</v>
      </c>
      <c r="AA322" s="21">
        <v>13302379365</v>
      </c>
      <c r="AB322" s="21">
        <v>-928650692416.98999</v>
      </c>
      <c r="AC322" s="71">
        <v>0</v>
      </c>
      <c r="AD322" s="21">
        <v>0</v>
      </c>
      <c r="AE322" s="71">
        <v>145286735521.14999</v>
      </c>
      <c r="AF322" s="21">
        <v>0</v>
      </c>
      <c r="AG322" s="21">
        <v>0</v>
      </c>
      <c r="AH322" s="21">
        <v>3114877742.6599998</v>
      </c>
      <c r="AI322" s="21">
        <v>142171857778.48999</v>
      </c>
      <c r="AJ322" s="21">
        <v>0</v>
      </c>
      <c r="AK322" s="70">
        <v>3082833982.0500002</v>
      </c>
      <c r="AL322" s="71">
        <v>3082833982.0500002</v>
      </c>
      <c r="AM322" s="21">
        <v>137822565.05000001</v>
      </c>
      <c r="AN322" s="21">
        <v>0</v>
      </c>
      <c r="AO322" s="21">
        <v>0</v>
      </c>
      <c r="AP322" s="21">
        <v>0</v>
      </c>
      <c r="AQ322" s="21">
        <v>0</v>
      </c>
      <c r="AR322" s="21">
        <v>0</v>
      </c>
      <c r="AS322" s="21">
        <v>2945011417</v>
      </c>
      <c r="AT322" s="71">
        <v>0</v>
      </c>
      <c r="AU322" s="21">
        <v>0</v>
      </c>
      <c r="AV322" s="21">
        <v>0</v>
      </c>
      <c r="AW322" s="21">
        <v>0</v>
      </c>
      <c r="AX322" s="21">
        <v>0</v>
      </c>
      <c r="AY322" s="70">
        <v>1526077708764.3701</v>
      </c>
      <c r="AZ322" s="71">
        <v>1526077708764.3701</v>
      </c>
      <c r="BA322" s="21">
        <v>1526077708764.3701</v>
      </c>
      <c r="BB322" s="21">
        <v>0</v>
      </c>
      <c r="BC322" s="21">
        <v>0</v>
      </c>
    </row>
    <row r="323" spans="1:55" x14ac:dyDescent="0.25">
      <c r="A323" s="65" t="s">
        <v>790</v>
      </c>
      <c r="B323" s="66" t="s">
        <v>1233</v>
      </c>
      <c r="C323" s="70">
        <v>1170276505492.4998</v>
      </c>
      <c r="D323" s="71">
        <v>72224469073.660004</v>
      </c>
      <c r="E323" s="21">
        <v>60707019044.099998</v>
      </c>
      <c r="F323" s="21">
        <v>-344932140.91000003</v>
      </c>
      <c r="G323" s="21">
        <v>3333333.33</v>
      </c>
      <c r="H323" s="21">
        <v>7824711962.3999996</v>
      </c>
      <c r="I323" s="21">
        <v>0</v>
      </c>
      <c r="J323" s="21">
        <v>0</v>
      </c>
      <c r="K323" s="21">
        <v>1244825227.74</v>
      </c>
      <c r="L323" s="21">
        <v>0</v>
      </c>
      <c r="M323" s="21">
        <v>0</v>
      </c>
      <c r="N323" s="21">
        <v>58446300</v>
      </c>
      <c r="O323" s="21">
        <v>0</v>
      </c>
      <c r="P323" s="21">
        <v>2725965347</v>
      </c>
      <c r="Q323" s="21">
        <v>5100000</v>
      </c>
      <c r="R323" s="71">
        <v>7500000000</v>
      </c>
      <c r="S323" s="21">
        <v>0</v>
      </c>
      <c r="T323" s="21">
        <v>7500000000</v>
      </c>
      <c r="U323" s="71">
        <v>1056587318827.91</v>
      </c>
      <c r="V323" s="21">
        <v>46653514130</v>
      </c>
      <c r="W323" s="21">
        <v>252428283173.76999</v>
      </c>
      <c r="X323" s="21">
        <v>430545531374</v>
      </c>
      <c r="Y323" s="21">
        <v>874496675857</v>
      </c>
      <c r="Z323" s="21">
        <v>9804605835.7399998</v>
      </c>
      <c r="AA323" s="21">
        <v>27402770318</v>
      </c>
      <c r="AB323" s="21">
        <v>-584744061860.59998</v>
      </c>
      <c r="AC323" s="71">
        <v>0</v>
      </c>
      <c r="AD323" s="21">
        <v>0</v>
      </c>
      <c r="AE323" s="71">
        <v>33964717590.93</v>
      </c>
      <c r="AF323" s="21">
        <v>0</v>
      </c>
      <c r="AG323" s="21">
        <v>0</v>
      </c>
      <c r="AH323" s="21">
        <v>54213718733</v>
      </c>
      <c r="AI323" s="21">
        <v>14756664851</v>
      </c>
      <c r="AJ323" s="21">
        <v>-35005665993.07</v>
      </c>
      <c r="AK323" s="70">
        <v>9237773710</v>
      </c>
      <c r="AL323" s="71">
        <v>9237773710</v>
      </c>
      <c r="AM323" s="21">
        <v>5430879</v>
      </c>
      <c r="AN323" s="21">
        <v>0</v>
      </c>
      <c r="AO323" s="21">
        <v>0</v>
      </c>
      <c r="AP323" s="21">
        <v>0</v>
      </c>
      <c r="AQ323" s="21">
        <v>0</v>
      </c>
      <c r="AR323" s="21">
        <v>8695500</v>
      </c>
      <c r="AS323" s="21">
        <v>9223647331</v>
      </c>
      <c r="AT323" s="71">
        <v>0</v>
      </c>
      <c r="AU323" s="21">
        <v>0</v>
      </c>
      <c r="AV323" s="21">
        <v>0</v>
      </c>
      <c r="AW323" s="21">
        <v>0</v>
      </c>
      <c r="AX323" s="21">
        <v>0</v>
      </c>
      <c r="AY323" s="70">
        <v>1161038731782.5</v>
      </c>
      <c r="AZ323" s="71">
        <v>1161038731782.5</v>
      </c>
      <c r="BA323" s="21">
        <v>1161038731782.5</v>
      </c>
      <c r="BB323" s="21">
        <v>0</v>
      </c>
      <c r="BC323" s="21">
        <v>0</v>
      </c>
    </row>
    <row r="324" spans="1:55" x14ac:dyDescent="0.25">
      <c r="A324" s="65" t="s">
        <v>792</v>
      </c>
      <c r="B324" s="66" t="s">
        <v>793</v>
      </c>
      <c r="C324" s="70">
        <v>1414433991023.0398</v>
      </c>
      <c r="D324" s="71">
        <v>130767509321.66998</v>
      </c>
      <c r="E324" s="21">
        <v>107929174913.25</v>
      </c>
      <c r="F324" s="21">
        <v>-5460606007.21</v>
      </c>
      <c r="G324" s="21">
        <v>0</v>
      </c>
      <c r="H324" s="21">
        <v>8296537854.0900002</v>
      </c>
      <c r="I324" s="21">
        <v>0</v>
      </c>
      <c r="J324" s="21">
        <v>0</v>
      </c>
      <c r="K324" s="21">
        <v>6283750569</v>
      </c>
      <c r="L324" s="21">
        <v>0</v>
      </c>
      <c r="M324" s="21">
        <v>8418884820</v>
      </c>
      <c r="N324" s="21">
        <v>0</v>
      </c>
      <c r="O324" s="21">
        <v>0</v>
      </c>
      <c r="P324" s="21">
        <v>5235235275</v>
      </c>
      <c r="Q324" s="21">
        <v>64531897.539999999</v>
      </c>
      <c r="R324" s="71">
        <v>48343990123.599998</v>
      </c>
      <c r="S324" s="21">
        <v>0</v>
      </c>
      <c r="T324" s="21">
        <v>48343990123.599998</v>
      </c>
      <c r="U324" s="71">
        <v>1223944099527.1299</v>
      </c>
      <c r="V324" s="21">
        <v>69228677176</v>
      </c>
      <c r="W324" s="21">
        <v>248415372973.60001</v>
      </c>
      <c r="X324" s="21">
        <v>609672571811</v>
      </c>
      <c r="Y324" s="21">
        <v>766833067437.90002</v>
      </c>
      <c r="Z324" s="21">
        <v>17408750429.919998</v>
      </c>
      <c r="AA324" s="21">
        <v>24447965614.709999</v>
      </c>
      <c r="AB324" s="21">
        <v>-512062305916</v>
      </c>
      <c r="AC324" s="71">
        <v>0</v>
      </c>
      <c r="AD324" s="21">
        <v>0</v>
      </c>
      <c r="AE324" s="71">
        <v>11378392050.639999</v>
      </c>
      <c r="AF324" s="21">
        <v>0</v>
      </c>
      <c r="AG324" s="21">
        <v>0</v>
      </c>
      <c r="AH324" s="21">
        <v>2641669000</v>
      </c>
      <c r="AI324" s="21">
        <v>8949755351</v>
      </c>
      <c r="AJ324" s="21">
        <v>-213032300.36000001</v>
      </c>
      <c r="AK324" s="70">
        <v>1643551616</v>
      </c>
      <c r="AL324" s="71">
        <v>1643551616</v>
      </c>
      <c r="AM324" s="21">
        <v>366655330</v>
      </c>
      <c r="AN324" s="21">
        <v>0</v>
      </c>
      <c r="AO324" s="21">
        <v>0</v>
      </c>
      <c r="AP324" s="21">
        <v>0</v>
      </c>
      <c r="AQ324" s="21">
        <v>0</v>
      </c>
      <c r="AR324" s="21">
        <v>664718462</v>
      </c>
      <c r="AS324" s="21">
        <v>612177824</v>
      </c>
      <c r="AT324" s="71">
        <v>0</v>
      </c>
      <c r="AU324" s="21">
        <v>0</v>
      </c>
      <c r="AV324" s="21">
        <v>0</v>
      </c>
      <c r="AW324" s="21">
        <v>0</v>
      </c>
      <c r="AX324" s="21">
        <v>0</v>
      </c>
      <c r="AY324" s="70">
        <v>1412790439406</v>
      </c>
      <c r="AZ324" s="71">
        <v>1412790439406</v>
      </c>
      <c r="BA324" s="21">
        <v>1412790439406</v>
      </c>
      <c r="BB324" s="21">
        <v>0</v>
      </c>
      <c r="BC324" s="21">
        <v>0</v>
      </c>
    </row>
    <row r="325" spans="1:55" x14ac:dyDescent="0.25">
      <c r="A325" s="65" t="s">
        <v>796</v>
      </c>
      <c r="B325" s="66" t="s">
        <v>797</v>
      </c>
      <c r="C325" s="70">
        <v>2008369342693.8501</v>
      </c>
      <c r="D325" s="71">
        <v>138437640678.78</v>
      </c>
      <c r="E325" s="21">
        <v>127837497675.19</v>
      </c>
      <c r="F325" s="21">
        <v>-1200986917.21</v>
      </c>
      <c r="G325" s="21">
        <v>5013706.25</v>
      </c>
      <c r="H325" s="21">
        <v>5603614470.5500002</v>
      </c>
      <c r="I325" s="21">
        <v>0</v>
      </c>
      <c r="J325" s="21">
        <v>0</v>
      </c>
      <c r="K325" s="21">
        <v>1674939810</v>
      </c>
      <c r="L325" s="21">
        <v>12053050</v>
      </c>
      <c r="M325" s="21">
        <v>0</v>
      </c>
      <c r="N325" s="21">
        <v>1362358069</v>
      </c>
      <c r="O325" s="21">
        <v>0</v>
      </c>
      <c r="P325" s="21">
        <v>3143150815</v>
      </c>
      <c r="Q325" s="21">
        <v>0</v>
      </c>
      <c r="R325" s="71">
        <v>18145811654</v>
      </c>
      <c r="S325" s="21">
        <v>0</v>
      </c>
      <c r="T325" s="21">
        <v>18145811654</v>
      </c>
      <c r="U325" s="71">
        <v>1832541706763.7502</v>
      </c>
      <c r="V325" s="21">
        <v>737948363531.05005</v>
      </c>
      <c r="W325" s="21">
        <v>224212779691.82001</v>
      </c>
      <c r="X325" s="21">
        <v>453148853480.62</v>
      </c>
      <c r="Y325" s="21">
        <v>1020219468519.75</v>
      </c>
      <c r="Z325" s="21">
        <v>20314246638.830002</v>
      </c>
      <c r="AA325" s="21">
        <v>3680815447.71</v>
      </c>
      <c r="AB325" s="21">
        <v>-626982820546.03003</v>
      </c>
      <c r="AC325" s="71">
        <v>0</v>
      </c>
      <c r="AD325" s="21">
        <v>0</v>
      </c>
      <c r="AE325" s="71">
        <v>19244183597.32</v>
      </c>
      <c r="AF325" s="21">
        <v>0</v>
      </c>
      <c r="AG325" s="21">
        <v>0</v>
      </c>
      <c r="AH325" s="21">
        <v>1667784220</v>
      </c>
      <c r="AI325" s="21">
        <v>18359226765.32</v>
      </c>
      <c r="AJ325" s="21">
        <v>-782827388</v>
      </c>
      <c r="AK325" s="70">
        <v>9349095165.4200001</v>
      </c>
      <c r="AL325" s="71">
        <v>9349095165.4200001</v>
      </c>
      <c r="AM325" s="21">
        <v>9205581</v>
      </c>
      <c r="AN325" s="21">
        <v>0</v>
      </c>
      <c r="AO325" s="21">
        <v>0</v>
      </c>
      <c r="AP325" s="21">
        <v>0</v>
      </c>
      <c r="AQ325" s="21">
        <v>2625000</v>
      </c>
      <c r="AR325" s="21">
        <v>4788444573.5200005</v>
      </c>
      <c r="AS325" s="21">
        <v>4548820010.8999996</v>
      </c>
      <c r="AT325" s="71">
        <v>0</v>
      </c>
      <c r="AU325" s="21">
        <v>0</v>
      </c>
      <c r="AV325" s="21">
        <v>0</v>
      </c>
      <c r="AW325" s="21">
        <v>0</v>
      </c>
      <c r="AX325" s="21">
        <v>0</v>
      </c>
      <c r="AY325" s="70">
        <v>1999020247528.4299</v>
      </c>
      <c r="AZ325" s="71">
        <v>1999020247528.4299</v>
      </c>
      <c r="BA325" s="21">
        <v>1999020247528.4299</v>
      </c>
      <c r="BB325" s="21">
        <v>0</v>
      </c>
      <c r="BC325" s="21">
        <v>0</v>
      </c>
    </row>
    <row r="326" spans="1:55" x14ac:dyDescent="0.25">
      <c r="A326" s="65" t="s">
        <v>800</v>
      </c>
      <c r="B326" s="66" t="s">
        <v>1178</v>
      </c>
      <c r="C326" s="70">
        <v>11944020532836.604</v>
      </c>
      <c r="D326" s="71">
        <v>1164177177523.8398</v>
      </c>
      <c r="E326" s="21">
        <v>850341671769.52002</v>
      </c>
      <c r="F326" s="21">
        <v>-51449957214.529999</v>
      </c>
      <c r="G326" s="21">
        <v>700327709.29999995</v>
      </c>
      <c r="H326" s="21">
        <v>153238044440.69</v>
      </c>
      <c r="I326" s="21">
        <v>0</v>
      </c>
      <c r="J326" s="21">
        <v>0</v>
      </c>
      <c r="K326" s="21">
        <v>30114857123</v>
      </c>
      <c r="L326" s="21">
        <v>236048000</v>
      </c>
      <c r="M326" s="21">
        <v>951680759.70000005</v>
      </c>
      <c r="N326" s="21">
        <v>87450229121.160004</v>
      </c>
      <c r="O326" s="21">
        <v>0</v>
      </c>
      <c r="P326" s="21">
        <v>0</v>
      </c>
      <c r="Q326" s="21">
        <v>92594275815</v>
      </c>
      <c r="R326" s="71">
        <v>1458361164962.99</v>
      </c>
      <c r="S326" s="21">
        <v>0</v>
      </c>
      <c r="T326" s="21">
        <v>1458361164962.99</v>
      </c>
      <c r="U326" s="71">
        <v>8358112697210.0605</v>
      </c>
      <c r="V326" s="21">
        <v>5134800321481.1904</v>
      </c>
      <c r="W326" s="21">
        <v>1789516395160.5901</v>
      </c>
      <c r="X326" s="21">
        <v>2326090962276.73</v>
      </c>
      <c r="Y326" s="21">
        <v>3039139885102.5601</v>
      </c>
      <c r="Z326" s="21">
        <v>63417158098.25</v>
      </c>
      <c r="AA326" s="21">
        <v>125916935211.50999</v>
      </c>
      <c r="AB326" s="21">
        <v>-4120768960120.77</v>
      </c>
      <c r="AC326" s="71">
        <v>0</v>
      </c>
      <c r="AD326" s="21">
        <v>0</v>
      </c>
      <c r="AE326" s="71">
        <v>963369493139.70996</v>
      </c>
      <c r="AF326" s="21">
        <v>0</v>
      </c>
      <c r="AG326" s="21">
        <v>693941659196</v>
      </c>
      <c r="AH326" s="21">
        <v>18588690787.650002</v>
      </c>
      <c r="AI326" s="21">
        <v>260809794418.06</v>
      </c>
      <c r="AJ326" s="21">
        <v>-9970651262</v>
      </c>
      <c r="AK326" s="70">
        <v>1426567618058.7302</v>
      </c>
      <c r="AL326" s="71">
        <v>372661992667.12006</v>
      </c>
      <c r="AM326" s="21">
        <v>0</v>
      </c>
      <c r="AN326" s="21">
        <v>0</v>
      </c>
      <c r="AO326" s="21">
        <v>0</v>
      </c>
      <c r="AP326" s="21">
        <v>0</v>
      </c>
      <c r="AQ326" s="21">
        <v>13688946318.34</v>
      </c>
      <c r="AR326" s="21">
        <v>358973046348.78003</v>
      </c>
      <c r="AS326" s="21">
        <v>0</v>
      </c>
      <c r="AT326" s="71">
        <v>1053905625391.61</v>
      </c>
      <c r="AU326" s="21">
        <v>1050000000000</v>
      </c>
      <c r="AV326" s="21">
        <v>0</v>
      </c>
      <c r="AW326" s="21">
        <v>3905625391.6100001</v>
      </c>
      <c r="AX326" s="21">
        <v>0</v>
      </c>
      <c r="AY326" s="70">
        <v>10517452914777.82</v>
      </c>
      <c r="AZ326" s="71">
        <v>10517452914777.82</v>
      </c>
      <c r="BA326" s="21">
        <v>10256682069325.5</v>
      </c>
      <c r="BB326" s="21">
        <v>260770845452.32001</v>
      </c>
      <c r="BC326" s="21">
        <v>0</v>
      </c>
    </row>
    <row r="327" spans="1:55" x14ac:dyDescent="0.25">
      <c r="A327" s="65" t="s">
        <v>801</v>
      </c>
      <c r="B327" s="66" t="s">
        <v>802</v>
      </c>
      <c r="C327" s="70">
        <v>17045252996046.717</v>
      </c>
      <c r="D327" s="71">
        <v>1020129808000.73</v>
      </c>
      <c r="E327" s="21">
        <v>204257420695.39999</v>
      </c>
      <c r="F327" s="21">
        <v>-636050960104.39001</v>
      </c>
      <c r="G327" s="21">
        <v>6551095637.0799999</v>
      </c>
      <c r="H327" s="21">
        <v>269329358842.87</v>
      </c>
      <c r="I327" s="21">
        <v>0</v>
      </c>
      <c r="J327" s="21">
        <v>0</v>
      </c>
      <c r="K327" s="21">
        <v>872419020010.20996</v>
      </c>
      <c r="L327" s="21">
        <v>5857670991.54</v>
      </c>
      <c r="M327" s="21">
        <v>0</v>
      </c>
      <c r="N327" s="21">
        <v>268380026427.01999</v>
      </c>
      <c r="O327" s="21">
        <v>0</v>
      </c>
      <c r="P327" s="21">
        <v>29386175501</v>
      </c>
      <c r="Q327" s="21">
        <v>0</v>
      </c>
      <c r="R327" s="71">
        <v>1783008590971.3201</v>
      </c>
      <c r="S327" s="21">
        <v>20301128613</v>
      </c>
      <c r="T327" s="21">
        <v>1762707462358.3201</v>
      </c>
      <c r="U327" s="71">
        <v>13805845833988.596</v>
      </c>
      <c r="V327" s="21">
        <v>8995781673281.1992</v>
      </c>
      <c r="W327" s="21">
        <v>2078320153094.7</v>
      </c>
      <c r="X327" s="21">
        <v>3154014115306.27</v>
      </c>
      <c r="Y327" s="21">
        <v>3699775909983.48</v>
      </c>
      <c r="Z327" s="21">
        <v>94882513004.110001</v>
      </c>
      <c r="AA327" s="21">
        <v>27829370153.650002</v>
      </c>
      <c r="AB327" s="21">
        <v>-4244757900834.8101</v>
      </c>
      <c r="AC327" s="71">
        <v>0</v>
      </c>
      <c r="AD327" s="21">
        <v>0</v>
      </c>
      <c r="AE327" s="71">
        <v>436268763086.07001</v>
      </c>
      <c r="AF327" s="21">
        <v>0</v>
      </c>
      <c r="AG327" s="21">
        <v>0</v>
      </c>
      <c r="AH327" s="21">
        <v>1225986488.3399999</v>
      </c>
      <c r="AI327" s="21">
        <v>435042776597.72998</v>
      </c>
      <c r="AJ327" s="21">
        <v>0</v>
      </c>
      <c r="AK327" s="70">
        <v>132529539038.40999</v>
      </c>
      <c r="AL327" s="71">
        <v>132529539038.40999</v>
      </c>
      <c r="AM327" s="21">
        <v>4004221</v>
      </c>
      <c r="AN327" s="21">
        <v>0</v>
      </c>
      <c r="AO327" s="21">
        <v>0</v>
      </c>
      <c r="AP327" s="21">
        <v>0</v>
      </c>
      <c r="AQ327" s="21">
        <v>17137479558.370001</v>
      </c>
      <c r="AR327" s="21">
        <v>115366264454.03999</v>
      </c>
      <c r="AS327" s="21">
        <v>21790805</v>
      </c>
      <c r="AT327" s="71">
        <v>0</v>
      </c>
      <c r="AU327" s="21">
        <v>0</v>
      </c>
      <c r="AV327" s="21">
        <v>0</v>
      </c>
      <c r="AW327" s="21">
        <v>0</v>
      </c>
      <c r="AX327" s="21">
        <v>0</v>
      </c>
      <c r="AY327" s="70">
        <v>16912723457008.301</v>
      </c>
      <c r="AZ327" s="71">
        <v>16912723457008.301</v>
      </c>
      <c r="BA327" s="21">
        <v>16912723457008.301</v>
      </c>
      <c r="BB327" s="21">
        <v>0</v>
      </c>
      <c r="BC327" s="21">
        <v>0</v>
      </c>
    </row>
    <row r="328" spans="1:55" x14ac:dyDescent="0.25">
      <c r="A328" s="65" t="s">
        <v>803</v>
      </c>
      <c r="B328" s="66" t="s">
        <v>804</v>
      </c>
      <c r="C328" s="70">
        <v>2183796341797.7407</v>
      </c>
      <c r="D328" s="71">
        <v>977415502148.04016</v>
      </c>
      <c r="E328" s="21">
        <v>117209643226.50999</v>
      </c>
      <c r="F328" s="21">
        <v>-25379536032.209999</v>
      </c>
      <c r="G328" s="21">
        <v>347444356</v>
      </c>
      <c r="H328" s="21">
        <v>16542128063.290001</v>
      </c>
      <c r="I328" s="21">
        <v>798465730885.56006</v>
      </c>
      <c r="J328" s="21">
        <v>0</v>
      </c>
      <c r="K328" s="21">
        <v>37191988336.849998</v>
      </c>
      <c r="L328" s="21">
        <v>322620095.81</v>
      </c>
      <c r="M328" s="21">
        <v>3439795200.8000002</v>
      </c>
      <c r="N328" s="21">
        <v>3195864735.52</v>
      </c>
      <c r="O328" s="21">
        <v>0</v>
      </c>
      <c r="P328" s="21">
        <v>15623059066</v>
      </c>
      <c r="Q328" s="21">
        <v>10456764213.91</v>
      </c>
      <c r="R328" s="71">
        <v>61860525954.290001</v>
      </c>
      <c r="S328" s="21">
        <v>188429063.83000001</v>
      </c>
      <c r="T328" s="21">
        <v>61672096890.459999</v>
      </c>
      <c r="U328" s="71">
        <v>1130509577678.0801</v>
      </c>
      <c r="V328" s="21">
        <v>163234788899</v>
      </c>
      <c r="W328" s="21">
        <v>357667592558.25</v>
      </c>
      <c r="X328" s="21">
        <v>464765258821.12</v>
      </c>
      <c r="Y328" s="21">
        <v>1187642494878.2</v>
      </c>
      <c r="Z328" s="21">
        <v>79076307886.960007</v>
      </c>
      <c r="AA328" s="21">
        <v>16304806709.450001</v>
      </c>
      <c r="AB328" s="21">
        <v>-1138181672074.8999</v>
      </c>
      <c r="AC328" s="71">
        <v>0</v>
      </c>
      <c r="AD328" s="21">
        <v>0</v>
      </c>
      <c r="AE328" s="71">
        <v>14010736017.33</v>
      </c>
      <c r="AF328" s="21">
        <v>0</v>
      </c>
      <c r="AG328" s="21">
        <v>0</v>
      </c>
      <c r="AH328" s="21">
        <v>7491699510</v>
      </c>
      <c r="AI328" s="21">
        <v>6519036507.3299999</v>
      </c>
      <c r="AJ328" s="21">
        <v>0</v>
      </c>
      <c r="AK328" s="70">
        <v>49250774624.5</v>
      </c>
      <c r="AL328" s="71">
        <v>38566844924.5</v>
      </c>
      <c r="AM328" s="21">
        <v>1083035</v>
      </c>
      <c r="AN328" s="21">
        <v>0</v>
      </c>
      <c r="AO328" s="21">
        <v>0</v>
      </c>
      <c r="AP328" s="21">
        <v>0</v>
      </c>
      <c r="AQ328" s="21">
        <v>118937034.06</v>
      </c>
      <c r="AR328" s="21">
        <v>18244202011.77</v>
      </c>
      <c r="AS328" s="21">
        <v>20202622843.669998</v>
      </c>
      <c r="AT328" s="71">
        <v>10683929700</v>
      </c>
      <c r="AU328" s="21">
        <v>10683929700</v>
      </c>
      <c r="AV328" s="21">
        <v>0</v>
      </c>
      <c r="AW328" s="21">
        <v>0</v>
      </c>
      <c r="AX328" s="21">
        <v>0</v>
      </c>
      <c r="AY328" s="70">
        <v>1336079836287.24</v>
      </c>
      <c r="AZ328" s="71">
        <v>1336079836287.24</v>
      </c>
      <c r="BA328" s="21">
        <v>1336079836287.24</v>
      </c>
      <c r="BB328" s="21">
        <v>0</v>
      </c>
      <c r="BC328" s="21">
        <v>0</v>
      </c>
    </row>
    <row r="329" spans="1:55" x14ac:dyDescent="0.25">
      <c r="A329" s="65" t="s">
        <v>805</v>
      </c>
      <c r="B329" s="66" t="s">
        <v>806</v>
      </c>
      <c r="C329" s="70">
        <v>2962397054376.2095</v>
      </c>
      <c r="D329" s="71">
        <v>266577812275.28</v>
      </c>
      <c r="E329" s="21">
        <v>72407417274.619995</v>
      </c>
      <c r="F329" s="21">
        <v>-55195830081.019997</v>
      </c>
      <c r="G329" s="21">
        <v>11359084.109999999</v>
      </c>
      <c r="H329" s="21">
        <v>43559831499.040001</v>
      </c>
      <c r="I329" s="21">
        <v>0</v>
      </c>
      <c r="J329" s="21">
        <v>0</v>
      </c>
      <c r="K329" s="21">
        <v>101490093896.12</v>
      </c>
      <c r="L329" s="21">
        <v>1159922258</v>
      </c>
      <c r="M329" s="21">
        <v>0</v>
      </c>
      <c r="N329" s="21">
        <v>76305227248.149994</v>
      </c>
      <c r="O329" s="21">
        <v>0</v>
      </c>
      <c r="P329" s="21">
        <v>26778163524</v>
      </c>
      <c r="Q329" s="21">
        <v>61627572.259999998</v>
      </c>
      <c r="R329" s="71">
        <v>228274213619.79001</v>
      </c>
      <c r="S329" s="21">
        <v>369790558</v>
      </c>
      <c r="T329" s="21">
        <v>227904423061.79001</v>
      </c>
      <c r="U329" s="71">
        <v>2392655053046.04</v>
      </c>
      <c r="V329" s="21">
        <v>648584520775.67004</v>
      </c>
      <c r="W329" s="21">
        <v>733982173396.96997</v>
      </c>
      <c r="X329" s="21">
        <v>1160750855329.6699</v>
      </c>
      <c r="Y329" s="21">
        <v>1176836094412.71</v>
      </c>
      <c r="Z329" s="21">
        <v>126077847268.46001</v>
      </c>
      <c r="AA329" s="21">
        <v>23720546404.32</v>
      </c>
      <c r="AB329" s="21">
        <v>-1477296984541.76</v>
      </c>
      <c r="AC329" s="71">
        <v>0</v>
      </c>
      <c r="AD329" s="21">
        <v>0</v>
      </c>
      <c r="AE329" s="71">
        <v>74889975435.100006</v>
      </c>
      <c r="AF329" s="21">
        <v>17185500.010000002</v>
      </c>
      <c r="AG329" s="21">
        <v>41260944508.970001</v>
      </c>
      <c r="AH329" s="21">
        <v>3898370050</v>
      </c>
      <c r="AI329" s="21">
        <v>32918220011.119999</v>
      </c>
      <c r="AJ329" s="21">
        <v>-3204744635</v>
      </c>
      <c r="AK329" s="70">
        <v>47748621227.009995</v>
      </c>
      <c r="AL329" s="71">
        <v>47748621227.009995</v>
      </c>
      <c r="AM329" s="21">
        <v>16521180</v>
      </c>
      <c r="AN329" s="21">
        <v>0</v>
      </c>
      <c r="AO329" s="21">
        <v>0</v>
      </c>
      <c r="AP329" s="21">
        <v>0</v>
      </c>
      <c r="AQ329" s="21">
        <v>1178054856.77</v>
      </c>
      <c r="AR329" s="21">
        <v>45588139142.650002</v>
      </c>
      <c r="AS329" s="21">
        <v>965906047.59000003</v>
      </c>
      <c r="AT329" s="71">
        <v>0</v>
      </c>
      <c r="AU329" s="21">
        <v>0</v>
      </c>
      <c r="AV329" s="21">
        <v>0</v>
      </c>
      <c r="AW329" s="21">
        <v>0</v>
      </c>
      <c r="AX329" s="21">
        <v>0</v>
      </c>
      <c r="AY329" s="70">
        <v>2914648433149.23</v>
      </c>
      <c r="AZ329" s="71">
        <v>2914648433149.23</v>
      </c>
      <c r="BA329" s="21">
        <v>2914648433149.23</v>
      </c>
      <c r="BB329" s="21">
        <v>0</v>
      </c>
      <c r="BC329" s="21">
        <v>0</v>
      </c>
    </row>
    <row r="330" spans="1:55" x14ac:dyDescent="0.25">
      <c r="A330" s="65" t="s">
        <v>807</v>
      </c>
      <c r="B330" s="66" t="s">
        <v>808</v>
      </c>
      <c r="C330" s="70">
        <v>3128796483250.4502</v>
      </c>
      <c r="D330" s="71">
        <v>218159975761.46997</v>
      </c>
      <c r="E330" s="21">
        <v>25098669040.080002</v>
      </c>
      <c r="F330" s="21">
        <v>-113926966493.60001</v>
      </c>
      <c r="G330" s="21">
        <v>34920000</v>
      </c>
      <c r="H330" s="21">
        <v>26116637044.330002</v>
      </c>
      <c r="I330" s="21"/>
      <c r="J330" s="21">
        <v>0</v>
      </c>
      <c r="K330" s="21">
        <v>213949353749.26999</v>
      </c>
      <c r="L330" s="21">
        <v>142222500</v>
      </c>
      <c r="M330" s="21">
        <v>1541891376.3699999</v>
      </c>
      <c r="N330" s="21">
        <v>43393498541.019997</v>
      </c>
      <c r="O330" s="21">
        <v>0</v>
      </c>
      <c r="P330" s="21">
        <v>21809750004</v>
      </c>
      <c r="Q330" s="21">
        <v>0</v>
      </c>
      <c r="R330" s="71">
        <v>208014230886.03</v>
      </c>
      <c r="S330" s="21">
        <v>0</v>
      </c>
      <c r="T330" s="21">
        <v>208014230886.03</v>
      </c>
      <c r="U330" s="71">
        <v>2470644017661.8501</v>
      </c>
      <c r="V330" s="21">
        <v>705889890853.68994</v>
      </c>
      <c r="W330" s="21">
        <v>719108721738.76001</v>
      </c>
      <c r="X330" s="21">
        <v>1212236627870.4399</v>
      </c>
      <c r="Y330" s="21">
        <v>1281591093177.73</v>
      </c>
      <c r="Z330" s="21">
        <v>17004834564.41</v>
      </c>
      <c r="AA330" s="21">
        <v>146855242394.47</v>
      </c>
      <c r="AB330" s="21">
        <v>-1612042392937.6499</v>
      </c>
      <c r="AC330" s="71">
        <v>0</v>
      </c>
      <c r="AD330" s="21">
        <v>0</v>
      </c>
      <c r="AE330" s="71">
        <v>231978258941.10001</v>
      </c>
      <c r="AF330" s="21">
        <v>170202935</v>
      </c>
      <c r="AG330" s="21">
        <v>30710549740</v>
      </c>
      <c r="AH330" s="21">
        <v>4424336018</v>
      </c>
      <c r="AI330" s="21">
        <v>199564769088.89999</v>
      </c>
      <c r="AJ330" s="21">
        <v>-2891598840.8000002</v>
      </c>
      <c r="AK330" s="70">
        <v>826476141912.82996</v>
      </c>
      <c r="AL330" s="71">
        <v>395125871874.82996</v>
      </c>
      <c r="AM330" s="21">
        <v>5666598</v>
      </c>
      <c r="AN330" s="21">
        <v>26933771226.830002</v>
      </c>
      <c r="AO330" s="21">
        <v>0</v>
      </c>
      <c r="AP330" s="21">
        <v>154298533951.78</v>
      </c>
      <c r="AQ330" s="21">
        <v>1710112385.1300001</v>
      </c>
      <c r="AR330" s="21">
        <v>211499896763.35001</v>
      </c>
      <c r="AS330" s="21">
        <v>677890949.74000001</v>
      </c>
      <c r="AT330" s="71">
        <v>431350270038</v>
      </c>
      <c r="AU330" s="21">
        <v>0</v>
      </c>
      <c r="AV330" s="21">
        <v>72692447332</v>
      </c>
      <c r="AW330" s="21">
        <v>358657822706</v>
      </c>
      <c r="AX330" s="21">
        <v>0</v>
      </c>
      <c r="AY330" s="70">
        <v>2302320341337.6201</v>
      </c>
      <c r="AZ330" s="71">
        <v>2302320341337.6201</v>
      </c>
      <c r="BA330" s="21">
        <v>2302320341337.6201</v>
      </c>
      <c r="BB330" s="21"/>
      <c r="BC330" s="21"/>
    </row>
    <row r="331" spans="1:55" x14ac:dyDescent="0.25">
      <c r="A331" s="65" t="s">
        <v>809</v>
      </c>
      <c r="B331" s="66" t="s">
        <v>810</v>
      </c>
      <c r="C331" s="70">
        <v>2235031343097.29</v>
      </c>
      <c r="D331" s="71">
        <v>214676789312.26999</v>
      </c>
      <c r="E331" s="21">
        <v>129876737090.92999</v>
      </c>
      <c r="F331" s="21">
        <v>-35715827912.349998</v>
      </c>
      <c r="G331" s="21">
        <v>180835950.91999999</v>
      </c>
      <c r="H331" s="21">
        <v>22242606825.540001</v>
      </c>
      <c r="I331" s="21">
        <v>0</v>
      </c>
      <c r="J331" s="21">
        <v>0</v>
      </c>
      <c r="K331" s="21">
        <v>52431395599.230003</v>
      </c>
      <c r="L331" s="21">
        <v>1243970715</v>
      </c>
      <c r="M331" s="21">
        <v>0</v>
      </c>
      <c r="N331" s="21">
        <v>25610451475</v>
      </c>
      <c r="O331" s="21">
        <v>0</v>
      </c>
      <c r="P331" s="21">
        <v>18121194368</v>
      </c>
      <c r="Q331" s="21">
        <v>685425200</v>
      </c>
      <c r="R331" s="71">
        <v>67320844082.980003</v>
      </c>
      <c r="S331" s="21">
        <v>876114916</v>
      </c>
      <c r="T331" s="21">
        <v>66444729166.980003</v>
      </c>
      <c r="U331" s="71">
        <v>1881613063301.0803</v>
      </c>
      <c r="V331" s="21">
        <v>499553416619.34003</v>
      </c>
      <c r="W331" s="21">
        <v>318035378231.21997</v>
      </c>
      <c r="X331" s="21">
        <v>969269636624.45996</v>
      </c>
      <c r="Y331" s="21">
        <v>1156410727804.76</v>
      </c>
      <c r="Z331" s="21">
        <v>10176091618</v>
      </c>
      <c r="AA331" s="21">
        <v>3069767272.5</v>
      </c>
      <c r="AB331" s="21">
        <v>-1074901954869.2</v>
      </c>
      <c r="AC331" s="71">
        <v>0</v>
      </c>
      <c r="AD331" s="21">
        <v>0</v>
      </c>
      <c r="AE331" s="71">
        <v>71420646400.959991</v>
      </c>
      <c r="AF331" s="21">
        <v>0</v>
      </c>
      <c r="AG331" s="21">
        <v>39964299000</v>
      </c>
      <c r="AH331" s="21">
        <v>18412222503</v>
      </c>
      <c r="AI331" s="21">
        <v>23310491750.959999</v>
      </c>
      <c r="AJ331" s="21">
        <v>-10266366853</v>
      </c>
      <c r="AK331" s="70">
        <v>21734069950.77</v>
      </c>
      <c r="AL331" s="71">
        <v>21734069950.77</v>
      </c>
      <c r="AM331" s="21">
        <v>0</v>
      </c>
      <c r="AN331" s="21">
        <v>0</v>
      </c>
      <c r="AO331" s="21">
        <v>0</v>
      </c>
      <c r="AP331" s="21">
        <v>0</v>
      </c>
      <c r="AQ331" s="21">
        <v>2115080851.1600001</v>
      </c>
      <c r="AR331" s="21">
        <v>19543140938.610001</v>
      </c>
      <c r="AS331" s="21">
        <v>75848161</v>
      </c>
      <c r="AT331" s="71">
        <v>0</v>
      </c>
      <c r="AU331" s="21">
        <v>0</v>
      </c>
      <c r="AV331" s="21">
        <v>0</v>
      </c>
      <c r="AW331" s="21">
        <v>0</v>
      </c>
      <c r="AX331" s="21">
        <v>0</v>
      </c>
      <c r="AY331" s="70">
        <v>2213297273146.52</v>
      </c>
      <c r="AZ331" s="71">
        <v>2213297273146.52</v>
      </c>
      <c r="BA331" s="21">
        <v>2213297273146.52</v>
      </c>
      <c r="BB331" s="21">
        <v>0</v>
      </c>
      <c r="BC331" s="21">
        <v>0</v>
      </c>
    </row>
    <row r="332" spans="1:55" x14ac:dyDescent="0.25">
      <c r="A332" s="65" t="s">
        <v>811</v>
      </c>
      <c r="B332" s="66" t="s">
        <v>812</v>
      </c>
      <c r="C332" s="70">
        <v>1589273188495.1199</v>
      </c>
      <c r="D332" s="71">
        <v>255744596514.74002</v>
      </c>
      <c r="E332" s="21">
        <v>118531866405.3</v>
      </c>
      <c r="F332" s="21">
        <v>-42777266571.099998</v>
      </c>
      <c r="G332" s="21">
        <v>211051952.06999999</v>
      </c>
      <c r="H332" s="21">
        <v>28385411068.639999</v>
      </c>
      <c r="I332" s="21">
        <v>0</v>
      </c>
      <c r="J332" s="21">
        <v>0</v>
      </c>
      <c r="K332" s="21">
        <v>82102060916.119995</v>
      </c>
      <c r="L332" s="21">
        <v>204728837</v>
      </c>
      <c r="M332" s="21">
        <v>0</v>
      </c>
      <c r="N332" s="21">
        <v>48430008191.709999</v>
      </c>
      <c r="O332" s="21">
        <v>0</v>
      </c>
      <c r="P332" s="21">
        <v>20554122915</v>
      </c>
      <c r="Q332" s="21">
        <v>102612800</v>
      </c>
      <c r="R332" s="71">
        <v>120965044784.79001</v>
      </c>
      <c r="S332" s="21">
        <v>4290537515.71</v>
      </c>
      <c r="T332" s="21">
        <v>116674507269.08</v>
      </c>
      <c r="U332" s="71">
        <v>1164827026822.54</v>
      </c>
      <c r="V332" s="21">
        <v>161485813857.25</v>
      </c>
      <c r="W332" s="21">
        <v>532570887138.69</v>
      </c>
      <c r="X332" s="21">
        <v>858295925089.46997</v>
      </c>
      <c r="Y332" s="21">
        <v>1404299729701.1599</v>
      </c>
      <c r="Z332" s="21">
        <v>39299650112.349998</v>
      </c>
      <c r="AA332" s="21">
        <v>12960612710</v>
      </c>
      <c r="AB332" s="21">
        <v>-1844085591786.3799</v>
      </c>
      <c r="AC332" s="71">
        <v>0</v>
      </c>
      <c r="AD332" s="21">
        <v>0</v>
      </c>
      <c r="AE332" s="71">
        <v>47736520373.050003</v>
      </c>
      <c r="AF332" s="21">
        <v>0</v>
      </c>
      <c r="AG332" s="21">
        <v>24446989416</v>
      </c>
      <c r="AH332" s="21">
        <v>326603000</v>
      </c>
      <c r="AI332" s="21">
        <v>23043776353.049999</v>
      </c>
      <c r="AJ332" s="21">
        <v>-80848396</v>
      </c>
      <c r="AK332" s="70">
        <v>47633376850.099998</v>
      </c>
      <c r="AL332" s="71">
        <v>47633376850.099998</v>
      </c>
      <c r="AM332" s="21">
        <v>302580862</v>
      </c>
      <c r="AN332" s="21">
        <v>0</v>
      </c>
      <c r="AO332" s="21">
        <v>0</v>
      </c>
      <c r="AP332" s="21">
        <v>0</v>
      </c>
      <c r="AQ332" s="21">
        <v>420916766</v>
      </c>
      <c r="AR332" s="21">
        <v>46869037215.739998</v>
      </c>
      <c r="AS332" s="21">
        <v>40842006.359999999</v>
      </c>
      <c r="AT332" s="71">
        <v>0</v>
      </c>
      <c r="AU332" s="21">
        <v>0</v>
      </c>
      <c r="AV332" s="21">
        <v>0</v>
      </c>
      <c r="AW332" s="21">
        <v>0</v>
      </c>
      <c r="AX332" s="21">
        <v>0</v>
      </c>
      <c r="AY332" s="70">
        <v>1541639811645.02</v>
      </c>
      <c r="AZ332" s="71">
        <v>1541639811645.02</v>
      </c>
      <c r="BA332" s="21">
        <v>1541639811645.02</v>
      </c>
      <c r="BB332" s="21">
        <v>0</v>
      </c>
      <c r="BC332" s="21">
        <v>0</v>
      </c>
    </row>
    <row r="333" spans="1:55" x14ac:dyDescent="0.25">
      <c r="A333" s="65" t="s">
        <v>813</v>
      </c>
      <c r="B333" s="66" t="s">
        <v>814</v>
      </c>
      <c r="C333" s="70">
        <v>1195440176804.1602</v>
      </c>
      <c r="D333" s="71">
        <v>169244249354.70999</v>
      </c>
      <c r="E333" s="21">
        <v>60537866802.980003</v>
      </c>
      <c r="F333" s="21">
        <v>-32380158717.779999</v>
      </c>
      <c r="G333" s="21">
        <v>211699747.41</v>
      </c>
      <c r="H333" s="21">
        <v>30640217533.450001</v>
      </c>
      <c r="I333" s="21">
        <v>0</v>
      </c>
      <c r="J333" s="21">
        <v>0</v>
      </c>
      <c r="K333" s="21">
        <v>36831587536.25</v>
      </c>
      <c r="L333" s="21">
        <v>6742619178.3999996</v>
      </c>
      <c r="M333" s="21">
        <v>0</v>
      </c>
      <c r="N333" s="21">
        <v>51162076686</v>
      </c>
      <c r="O333" s="21">
        <v>0</v>
      </c>
      <c r="P333" s="21">
        <v>15498340588</v>
      </c>
      <c r="Q333" s="21">
        <v>0</v>
      </c>
      <c r="R333" s="71">
        <v>82328520446.399994</v>
      </c>
      <c r="S333" s="21">
        <v>930743625</v>
      </c>
      <c r="T333" s="21">
        <v>81397776821.399994</v>
      </c>
      <c r="U333" s="71">
        <v>892651035756.28979</v>
      </c>
      <c r="V333" s="21">
        <v>109383615275</v>
      </c>
      <c r="W333" s="21">
        <v>440957587120.48999</v>
      </c>
      <c r="X333" s="21">
        <v>586206088604.75</v>
      </c>
      <c r="Y333" s="21">
        <v>814258675537.66003</v>
      </c>
      <c r="Z333" s="21">
        <v>32753269924.689999</v>
      </c>
      <c r="AA333" s="21">
        <v>7536791508</v>
      </c>
      <c r="AB333" s="21">
        <v>-1098444992214.3</v>
      </c>
      <c r="AC333" s="71">
        <v>0</v>
      </c>
      <c r="AD333" s="21">
        <v>0</v>
      </c>
      <c r="AE333" s="71">
        <v>51216371246.760002</v>
      </c>
      <c r="AF333" s="21">
        <v>2351695692.8600001</v>
      </c>
      <c r="AG333" s="21">
        <v>0</v>
      </c>
      <c r="AH333" s="21">
        <v>3212096946</v>
      </c>
      <c r="AI333" s="21">
        <v>48289256967.5</v>
      </c>
      <c r="AJ333" s="21">
        <v>-2636678359.5999999</v>
      </c>
      <c r="AK333" s="70">
        <v>42986167792.400002</v>
      </c>
      <c r="AL333" s="71">
        <v>42986167792.400002</v>
      </c>
      <c r="AM333" s="21">
        <v>0</v>
      </c>
      <c r="AN333" s="21">
        <v>0</v>
      </c>
      <c r="AO333" s="21">
        <v>0</v>
      </c>
      <c r="AP333" s="21">
        <v>0</v>
      </c>
      <c r="AQ333" s="21">
        <v>383473361.67000002</v>
      </c>
      <c r="AR333" s="21">
        <v>42566290130.730003</v>
      </c>
      <c r="AS333" s="21">
        <v>36404300</v>
      </c>
      <c r="AT333" s="71">
        <v>0</v>
      </c>
      <c r="AU333" s="21">
        <v>0</v>
      </c>
      <c r="AV333" s="21">
        <v>0</v>
      </c>
      <c r="AW333" s="21">
        <v>0</v>
      </c>
      <c r="AX333" s="21">
        <v>0</v>
      </c>
      <c r="AY333" s="70">
        <v>1152454009011.76</v>
      </c>
      <c r="AZ333" s="71">
        <v>1152454009011.76</v>
      </c>
      <c r="BA333" s="21">
        <v>1152454009011.76</v>
      </c>
      <c r="BB333" s="21">
        <v>0</v>
      </c>
      <c r="BC333" s="21">
        <v>0</v>
      </c>
    </row>
    <row r="334" spans="1:55" x14ac:dyDescent="0.25">
      <c r="A334" s="65" t="s">
        <v>815</v>
      </c>
      <c r="B334" s="66" t="s">
        <v>816</v>
      </c>
      <c r="C334" s="70">
        <v>2596557811911.02</v>
      </c>
      <c r="D334" s="71">
        <v>164220314419.01999</v>
      </c>
      <c r="E334" s="21">
        <v>42185711248.510002</v>
      </c>
      <c r="F334" s="21">
        <v>-55299740013.980003</v>
      </c>
      <c r="G334" s="21">
        <v>0</v>
      </c>
      <c r="H334" s="21">
        <v>30029484447.759998</v>
      </c>
      <c r="I334" s="21">
        <v>0</v>
      </c>
      <c r="J334" s="21">
        <v>0</v>
      </c>
      <c r="K334" s="21">
        <v>74828020357.759995</v>
      </c>
      <c r="L334" s="21">
        <v>2270942748</v>
      </c>
      <c r="M334" s="21">
        <v>0</v>
      </c>
      <c r="N334" s="21">
        <v>52534346778.010002</v>
      </c>
      <c r="O334" s="21">
        <v>0</v>
      </c>
      <c r="P334" s="21">
        <v>17666789811</v>
      </c>
      <c r="Q334" s="21">
        <v>4759041.96</v>
      </c>
      <c r="R334" s="71">
        <v>80280380643.649994</v>
      </c>
      <c r="S334" s="21">
        <v>186792800</v>
      </c>
      <c r="T334" s="21">
        <v>80093587843.649994</v>
      </c>
      <c r="U334" s="71">
        <v>2341420049919.7002</v>
      </c>
      <c r="V334" s="21">
        <v>567988556230.42004</v>
      </c>
      <c r="W334" s="21">
        <v>555459665248.27002</v>
      </c>
      <c r="X334" s="21">
        <v>914875396946.21997</v>
      </c>
      <c r="Y334" s="21">
        <v>1715214140927.96</v>
      </c>
      <c r="Z334" s="21">
        <v>12358835133.5</v>
      </c>
      <c r="AA334" s="21">
        <v>6847932313</v>
      </c>
      <c r="AB334" s="21">
        <v>-1431324476879.6699</v>
      </c>
      <c r="AC334" s="71">
        <v>0</v>
      </c>
      <c r="AD334" s="21">
        <v>0</v>
      </c>
      <c r="AE334" s="71">
        <v>10637066928.65</v>
      </c>
      <c r="AF334" s="21">
        <v>0</v>
      </c>
      <c r="AG334" s="21">
        <v>3030132176.1500001</v>
      </c>
      <c r="AH334" s="21">
        <v>5896103538</v>
      </c>
      <c r="AI334" s="21">
        <v>6937322764.5</v>
      </c>
      <c r="AJ334" s="21">
        <v>-5226491550</v>
      </c>
      <c r="AK334" s="70">
        <v>175090861888.64001</v>
      </c>
      <c r="AL334" s="71">
        <v>58210477021.639999</v>
      </c>
      <c r="AM334" s="21">
        <v>178900000</v>
      </c>
      <c r="AN334" s="21">
        <v>558746022</v>
      </c>
      <c r="AO334" s="21">
        <v>0</v>
      </c>
      <c r="AP334" s="21">
        <v>0</v>
      </c>
      <c r="AQ334" s="21">
        <v>1458469146.25</v>
      </c>
      <c r="AR334" s="21">
        <v>55667583045.519997</v>
      </c>
      <c r="AS334" s="21">
        <v>346778807.87</v>
      </c>
      <c r="AT334" s="71">
        <v>116880384867</v>
      </c>
      <c r="AU334" s="21">
        <v>116880384867</v>
      </c>
      <c r="AV334" s="21">
        <v>0</v>
      </c>
      <c r="AW334" s="21">
        <v>0</v>
      </c>
      <c r="AX334" s="21">
        <v>0</v>
      </c>
      <c r="AY334" s="70">
        <v>2421466950022.3799</v>
      </c>
      <c r="AZ334" s="71">
        <v>2421466950022.3799</v>
      </c>
      <c r="BA334" s="21">
        <v>2421466950022.3799</v>
      </c>
      <c r="BB334" s="21">
        <v>0</v>
      </c>
      <c r="BC334" s="21">
        <v>0</v>
      </c>
    </row>
    <row r="335" spans="1:55" x14ac:dyDescent="0.25">
      <c r="A335" s="65" t="s">
        <v>817</v>
      </c>
      <c r="B335" s="66" t="s">
        <v>818</v>
      </c>
      <c r="C335" s="70">
        <v>6530564814533.8389</v>
      </c>
      <c r="D335" s="71">
        <v>748456572473.61987</v>
      </c>
      <c r="E335" s="21">
        <v>378347176697.14001</v>
      </c>
      <c r="F335" s="21">
        <v>-351187830014.48999</v>
      </c>
      <c r="G335" s="21">
        <v>606717699.57000005</v>
      </c>
      <c r="H335" s="21">
        <v>70455438384.740005</v>
      </c>
      <c r="I335" s="21">
        <v>0</v>
      </c>
      <c r="J335" s="21">
        <v>0</v>
      </c>
      <c r="K335" s="21">
        <v>577399316738.20996</v>
      </c>
      <c r="L335" s="21">
        <v>570663145</v>
      </c>
      <c r="M335" s="21">
        <v>0</v>
      </c>
      <c r="N335" s="21">
        <v>41479782069.449997</v>
      </c>
      <c r="O335" s="21">
        <v>0</v>
      </c>
      <c r="P335" s="21">
        <v>29482610763</v>
      </c>
      <c r="Q335" s="21">
        <v>1302696991</v>
      </c>
      <c r="R335" s="71">
        <v>427436894263</v>
      </c>
      <c r="S335" s="21">
        <v>0</v>
      </c>
      <c r="T335" s="21">
        <v>427436894263</v>
      </c>
      <c r="U335" s="71">
        <v>5302260924608.4688</v>
      </c>
      <c r="V335" s="21">
        <v>3478116489919.3999</v>
      </c>
      <c r="W335" s="21">
        <v>838016682564.15002</v>
      </c>
      <c r="X335" s="21">
        <v>1203936193902.26</v>
      </c>
      <c r="Y335" s="21">
        <v>1508009744305.6399</v>
      </c>
      <c r="Z335" s="21">
        <v>63725204891.059998</v>
      </c>
      <c r="AA335" s="21">
        <v>31209038632.5</v>
      </c>
      <c r="AB335" s="21">
        <v>-1820752429606.54</v>
      </c>
      <c r="AC335" s="71">
        <v>0</v>
      </c>
      <c r="AD335" s="21">
        <v>0</v>
      </c>
      <c r="AE335" s="71">
        <v>52410423188.75</v>
      </c>
      <c r="AF335" s="21">
        <v>0</v>
      </c>
      <c r="AG335" s="21">
        <v>34177955548</v>
      </c>
      <c r="AH335" s="21">
        <v>15335237726.75</v>
      </c>
      <c r="AI335" s="21">
        <v>15763392448</v>
      </c>
      <c r="AJ335" s="21">
        <v>-12866162534</v>
      </c>
      <c r="AK335" s="70">
        <v>50718272110.270004</v>
      </c>
      <c r="AL335" s="71">
        <v>50718272110.270004</v>
      </c>
      <c r="AM335" s="21">
        <v>0</v>
      </c>
      <c r="AN335" s="21">
        <v>0</v>
      </c>
      <c r="AO335" s="21">
        <v>0</v>
      </c>
      <c r="AP335" s="21">
        <v>0</v>
      </c>
      <c r="AQ335" s="21">
        <v>0</v>
      </c>
      <c r="AR335" s="21">
        <v>34361202694.760002</v>
      </c>
      <c r="AS335" s="21">
        <v>16357069415.51</v>
      </c>
      <c r="AT335" s="71">
        <v>0</v>
      </c>
      <c r="AU335" s="21">
        <v>0</v>
      </c>
      <c r="AV335" s="21">
        <v>0</v>
      </c>
      <c r="AW335" s="21">
        <v>0</v>
      </c>
      <c r="AX335" s="21">
        <v>0</v>
      </c>
      <c r="AY335" s="70">
        <v>6479846542423.5703</v>
      </c>
      <c r="AZ335" s="71">
        <v>6479846542423.5703</v>
      </c>
      <c r="BA335" s="21">
        <v>6479846542423.5703</v>
      </c>
      <c r="BB335" s="21">
        <v>0</v>
      </c>
      <c r="BC335" s="21">
        <v>0</v>
      </c>
    </row>
    <row r="336" spans="1:55" x14ac:dyDescent="0.25">
      <c r="A336" s="65" t="s">
        <v>819</v>
      </c>
      <c r="B336" s="66" t="s">
        <v>1179</v>
      </c>
      <c r="C336" s="70">
        <v>13273313581472.957</v>
      </c>
      <c r="D336" s="71">
        <v>283200023447.42004</v>
      </c>
      <c r="E336" s="21">
        <v>85669762007.75</v>
      </c>
      <c r="F336" s="21">
        <v>-7282768501.8400002</v>
      </c>
      <c r="G336" s="21">
        <v>0</v>
      </c>
      <c r="H336" s="21">
        <v>59833557886.669998</v>
      </c>
      <c r="I336" s="21">
        <v>0</v>
      </c>
      <c r="J336" s="21">
        <v>0</v>
      </c>
      <c r="K336" s="21">
        <v>126404385</v>
      </c>
      <c r="L336" s="21">
        <v>4967127498</v>
      </c>
      <c r="M336" s="21">
        <v>247369676</v>
      </c>
      <c r="N336" s="21">
        <v>136829659497.33</v>
      </c>
      <c r="O336" s="21">
        <v>0</v>
      </c>
      <c r="P336" s="21">
        <v>122396525</v>
      </c>
      <c r="Q336" s="21">
        <v>2686514473.5100002</v>
      </c>
      <c r="R336" s="71">
        <v>850730494188.94006</v>
      </c>
      <c r="S336" s="21">
        <v>2868049272.1599998</v>
      </c>
      <c r="T336" s="21">
        <v>847862444916.78003</v>
      </c>
      <c r="U336" s="71">
        <v>11922381452825.15</v>
      </c>
      <c r="V336" s="21">
        <v>5891180972684.7002</v>
      </c>
      <c r="W336" s="21">
        <v>2175550185207.6101</v>
      </c>
      <c r="X336" s="21">
        <v>2861281647814.8101</v>
      </c>
      <c r="Y336" s="21">
        <v>4882537039559.0098</v>
      </c>
      <c r="Z336" s="21">
        <v>152792237492.26999</v>
      </c>
      <c r="AA336" s="21">
        <v>546302909781</v>
      </c>
      <c r="AB336" s="21">
        <v>-4587263539714.25</v>
      </c>
      <c r="AC336" s="71">
        <v>0</v>
      </c>
      <c r="AD336" s="21">
        <v>0</v>
      </c>
      <c r="AE336" s="71">
        <v>217001611011.45001</v>
      </c>
      <c r="AF336" s="21">
        <v>0</v>
      </c>
      <c r="AG336" s="21">
        <v>118046029720</v>
      </c>
      <c r="AH336" s="21">
        <v>9777702644</v>
      </c>
      <c r="AI336" s="21">
        <v>96985618940.449997</v>
      </c>
      <c r="AJ336" s="21">
        <v>-7807740293</v>
      </c>
      <c r="AK336" s="70">
        <v>685054098771</v>
      </c>
      <c r="AL336" s="71">
        <v>497554098771</v>
      </c>
      <c r="AM336" s="21">
        <v>1513255512</v>
      </c>
      <c r="AN336" s="21">
        <v>1160625000</v>
      </c>
      <c r="AO336" s="21">
        <v>0</v>
      </c>
      <c r="AP336" s="21">
        <v>0</v>
      </c>
      <c r="AQ336" s="21">
        <v>508897184</v>
      </c>
      <c r="AR336" s="21">
        <v>494371321075</v>
      </c>
      <c r="AS336" s="21">
        <v>0</v>
      </c>
      <c r="AT336" s="71">
        <v>187500000000</v>
      </c>
      <c r="AU336" s="21">
        <v>0</v>
      </c>
      <c r="AV336" s="21">
        <v>0</v>
      </c>
      <c r="AW336" s="21">
        <v>187500000000</v>
      </c>
      <c r="AX336" s="21">
        <v>0</v>
      </c>
      <c r="AY336" s="70">
        <v>12588259482702</v>
      </c>
      <c r="AZ336" s="71">
        <v>12588259482702</v>
      </c>
      <c r="BA336" s="21">
        <v>12588259482702</v>
      </c>
      <c r="BB336" s="21">
        <v>0</v>
      </c>
      <c r="BC336" s="21">
        <v>0</v>
      </c>
    </row>
    <row r="337" spans="1:55" x14ac:dyDescent="0.25">
      <c r="A337" s="65" t="s">
        <v>820</v>
      </c>
      <c r="B337" s="66" t="s">
        <v>821</v>
      </c>
      <c r="C337" s="70">
        <v>2914151376782.54</v>
      </c>
      <c r="D337" s="71">
        <v>119346381064.14999</v>
      </c>
      <c r="E337" s="21">
        <v>58282454791.730003</v>
      </c>
      <c r="F337" s="21">
        <v>-38938727794.620003</v>
      </c>
      <c r="G337" s="21">
        <v>539760812.90999997</v>
      </c>
      <c r="H337" s="21">
        <v>38414455076</v>
      </c>
      <c r="I337" s="21">
        <v>0</v>
      </c>
      <c r="J337" s="21">
        <v>0</v>
      </c>
      <c r="K337" s="21">
        <v>41431852906.129997</v>
      </c>
      <c r="L337" s="21">
        <v>8677815567</v>
      </c>
      <c r="M337" s="21">
        <v>0</v>
      </c>
      <c r="N337" s="21">
        <v>5206285249</v>
      </c>
      <c r="O337" s="21">
        <v>0</v>
      </c>
      <c r="P337" s="21">
        <v>5629153000</v>
      </c>
      <c r="Q337" s="21">
        <v>103331456</v>
      </c>
      <c r="R337" s="71">
        <v>87892269204.309998</v>
      </c>
      <c r="S337" s="21">
        <v>120375000.5</v>
      </c>
      <c r="T337" s="21">
        <v>87771894203.809998</v>
      </c>
      <c r="U337" s="71">
        <v>2655683321609.98</v>
      </c>
      <c r="V337" s="21">
        <v>526662409215.16998</v>
      </c>
      <c r="W337" s="21">
        <v>563838079828</v>
      </c>
      <c r="X337" s="21">
        <v>1372072186909.8999</v>
      </c>
      <c r="Y337" s="21">
        <v>1489695673078.5</v>
      </c>
      <c r="Z337" s="21">
        <v>69912320456.240005</v>
      </c>
      <c r="AA337" s="21">
        <v>87250438587.089996</v>
      </c>
      <c r="AB337" s="21">
        <v>-1453747786464.9199</v>
      </c>
      <c r="AC337" s="71">
        <v>0</v>
      </c>
      <c r="AD337" s="21">
        <v>0</v>
      </c>
      <c r="AE337" s="71">
        <v>51229404904.099998</v>
      </c>
      <c r="AF337" s="21">
        <v>17948561375.43</v>
      </c>
      <c r="AG337" s="21">
        <v>0</v>
      </c>
      <c r="AH337" s="21">
        <v>727020000</v>
      </c>
      <c r="AI337" s="21">
        <v>33025621996</v>
      </c>
      <c r="AJ337" s="21">
        <v>-471798467.32999998</v>
      </c>
      <c r="AK337" s="70">
        <v>4130954730</v>
      </c>
      <c r="AL337" s="71">
        <v>4130954730</v>
      </c>
      <c r="AM337" s="21">
        <v>215772687</v>
      </c>
      <c r="AN337" s="21">
        <v>0</v>
      </c>
      <c r="AO337" s="21">
        <v>0</v>
      </c>
      <c r="AP337" s="21">
        <v>0</v>
      </c>
      <c r="AQ337" s="21">
        <v>0</v>
      </c>
      <c r="AR337" s="21">
        <v>3915182043</v>
      </c>
      <c r="AS337" s="21">
        <v>0</v>
      </c>
      <c r="AT337" s="71">
        <v>0</v>
      </c>
      <c r="AU337" s="21">
        <v>0</v>
      </c>
      <c r="AV337" s="21">
        <v>0</v>
      </c>
      <c r="AW337" s="21">
        <v>0</v>
      </c>
      <c r="AX337" s="21">
        <v>0</v>
      </c>
      <c r="AY337" s="70">
        <v>2910020422052.8999</v>
      </c>
      <c r="AZ337" s="71">
        <v>2910020422052.8999</v>
      </c>
      <c r="BA337" s="21">
        <v>2910020422052.8999</v>
      </c>
      <c r="BB337" s="21">
        <v>0</v>
      </c>
      <c r="BC337" s="21">
        <v>0</v>
      </c>
    </row>
    <row r="338" spans="1:55" x14ac:dyDescent="0.25">
      <c r="A338" s="65" t="s">
        <v>822</v>
      </c>
      <c r="B338" s="66" t="s">
        <v>823</v>
      </c>
      <c r="C338" s="70">
        <v>1728778670571.28</v>
      </c>
      <c r="D338" s="71">
        <v>113402402127.49001</v>
      </c>
      <c r="E338" s="21">
        <v>72145869465.300003</v>
      </c>
      <c r="F338" s="21">
        <v>-7511962618.25</v>
      </c>
      <c r="G338" s="21">
        <v>0</v>
      </c>
      <c r="H338" s="21">
        <v>20253432541.939999</v>
      </c>
      <c r="I338" s="21">
        <v>0</v>
      </c>
      <c r="J338" s="21">
        <v>0</v>
      </c>
      <c r="K338" s="21">
        <v>10710501065.5</v>
      </c>
      <c r="L338" s="21">
        <v>964062750</v>
      </c>
      <c r="M338" s="21">
        <v>0</v>
      </c>
      <c r="N338" s="21">
        <v>0</v>
      </c>
      <c r="O338" s="21">
        <v>2932663356</v>
      </c>
      <c r="P338" s="21">
        <v>7754312875</v>
      </c>
      <c r="Q338" s="21">
        <v>6153522692</v>
      </c>
      <c r="R338" s="71">
        <v>119124248444.82001</v>
      </c>
      <c r="S338" s="21">
        <v>0</v>
      </c>
      <c r="T338" s="21">
        <v>119124248444.82001</v>
      </c>
      <c r="U338" s="71">
        <v>1481345568940.8403</v>
      </c>
      <c r="V338" s="21">
        <v>89945230204</v>
      </c>
      <c r="W338" s="21">
        <v>319965904374.07001</v>
      </c>
      <c r="X338" s="21">
        <v>725744234260.83997</v>
      </c>
      <c r="Y338" s="21">
        <v>1168678839019</v>
      </c>
      <c r="Z338" s="21">
        <v>34394418711</v>
      </c>
      <c r="AA338" s="21">
        <v>17000000</v>
      </c>
      <c r="AB338" s="21">
        <v>-857400057628.06995</v>
      </c>
      <c r="AC338" s="71">
        <v>0</v>
      </c>
      <c r="AD338" s="21">
        <v>0</v>
      </c>
      <c r="AE338" s="71">
        <v>14906451058.129999</v>
      </c>
      <c r="AF338" s="21">
        <v>1964471948.21</v>
      </c>
      <c r="AG338" s="21">
        <v>-1703990379.8800001</v>
      </c>
      <c r="AH338" s="21">
        <v>840355009</v>
      </c>
      <c r="AI338" s="21">
        <v>13805614480.799999</v>
      </c>
      <c r="AJ338" s="21">
        <v>0</v>
      </c>
      <c r="AK338" s="70">
        <v>17187218253.049999</v>
      </c>
      <c r="AL338" s="71">
        <v>17187218253.049999</v>
      </c>
      <c r="AM338" s="21">
        <v>11480264</v>
      </c>
      <c r="AN338" s="21">
        <v>0</v>
      </c>
      <c r="AO338" s="21">
        <v>0</v>
      </c>
      <c r="AP338" s="21">
        <v>0</v>
      </c>
      <c r="AQ338" s="21">
        <v>374626245.12</v>
      </c>
      <c r="AR338" s="21">
        <v>0</v>
      </c>
      <c r="AS338" s="21">
        <v>16801111743.93</v>
      </c>
      <c r="AT338" s="71">
        <v>0</v>
      </c>
      <c r="AU338" s="21">
        <v>0</v>
      </c>
      <c r="AV338" s="21">
        <v>0</v>
      </c>
      <c r="AW338" s="21">
        <v>0</v>
      </c>
      <c r="AX338" s="21">
        <v>0</v>
      </c>
      <c r="AY338" s="70">
        <v>1711591452318.2</v>
      </c>
      <c r="AZ338" s="71">
        <v>1711591452318.2</v>
      </c>
      <c r="BA338" s="21">
        <v>1711591452318.2</v>
      </c>
      <c r="BB338" s="21">
        <v>0</v>
      </c>
      <c r="BC338" s="21">
        <v>0</v>
      </c>
    </row>
    <row r="339" spans="1:55" x14ac:dyDescent="0.25">
      <c r="A339" s="65" t="s">
        <v>824</v>
      </c>
      <c r="B339" s="66" t="s">
        <v>825</v>
      </c>
      <c r="C339" s="70">
        <v>2929887728968.6704</v>
      </c>
      <c r="D339" s="71">
        <v>116954706955.68999</v>
      </c>
      <c r="E339" s="21">
        <v>43746631791</v>
      </c>
      <c r="F339" s="21">
        <v>-39087913726.050003</v>
      </c>
      <c r="G339" s="21">
        <v>0</v>
      </c>
      <c r="H339" s="21">
        <v>15343697376.51</v>
      </c>
      <c r="I339" s="21">
        <v>0</v>
      </c>
      <c r="J339" s="21">
        <v>0</v>
      </c>
      <c r="K339" s="21">
        <v>75697337064.029999</v>
      </c>
      <c r="L339" s="21">
        <v>911612328</v>
      </c>
      <c r="M339" s="21">
        <v>9160475149</v>
      </c>
      <c r="N339" s="21">
        <v>7332333088</v>
      </c>
      <c r="O339" s="21">
        <v>0</v>
      </c>
      <c r="P339" s="21">
        <v>0</v>
      </c>
      <c r="Q339" s="21">
        <v>3850533885.1999998</v>
      </c>
      <c r="R339" s="71">
        <v>341238623858.32001</v>
      </c>
      <c r="S339" s="21">
        <v>2503299911.5500002</v>
      </c>
      <c r="T339" s="21">
        <v>338735323946.77002</v>
      </c>
      <c r="U339" s="71">
        <v>2419405760213.98</v>
      </c>
      <c r="V339" s="21">
        <v>386823213924.90002</v>
      </c>
      <c r="W339" s="21">
        <v>686650220333.52002</v>
      </c>
      <c r="X339" s="21">
        <v>1216783912889.5801</v>
      </c>
      <c r="Y339" s="21">
        <v>1379980982417.0801</v>
      </c>
      <c r="Z339" s="21">
        <v>73183443476.470001</v>
      </c>
      <c r="AA339" s="21">
        <v>6828149670.5299997</v>
      </c>
      <c r="AB339" s="21">
        <v>-1330844162498.1001</v>
      </c>
      <c r="AC339" s="71">
        <v>0</v>
      </c>
      <c r="AD339" s="21">
        <v>0</v>
      </c>
      <c r="AE339" s="71">
        <v>52288637940.68</v>
      </c>
      <c r="AF339" s="21">
        <v>0</v>
      </c>
      <c r="AG339" s="21">
        <v>3714704000</v>
      </c>
      <c r="AH339" s="21">
        <v>0</v>
      </c>
      <c r="AI339" s="21">
        <v>48573933940.68</v>
      </c>
      <c r="AJ339" s="21">
        <v>0</v>
      </c>
      <c r="AK339" s="70">
        <v>125664283345.33</v>
      </c>
      <c r="AL339" s="71">
        <v>66756571976.330002</v>
      </c>
      <c r="AM339" s="21">
        <v>801739404</v>
      </c>
      <c r="AN339" s="21">
        <v>6071692373.3299999</v>
      </c>
      <c r="AO339" s="21">
        <v>0</v>
      </c>
      <c r="AP339" s="21">
        <v>25892461440</v>
      </c>
      <c r="AQ339" s="21">
        <v>982656914.95000005</v>
      </c>
      <c r="AR339" s="21">
        <v>33008021844.049999</v>
      </c>
      <c r="AS339" s="21">
        <v>0</v>
      </c>
      <c r="AT339" s="71">
        <v>58907711369</v>
      </c>
      <c r="AU339" s="21">
        <v>0</v>
      </c>
      <c r="AV339" s="21">
        <v>58907711369</v>
      </c>
      <c r="AW339" s="21">
        <v>0</v>
      </c>
      <c r="AX339" s="21">
        <v>0</v>
      </c>
      <c r="AY339" s="70">
        <v>2804223445623.2998</v>
      </c>
      <c r="AZ339" s="71">
        <v>2804223445623.2998</v>
      </c>
      <c r="BA339" s="21">
        <v>2804223445623.2998</v>
      </c>
      <c r="BB339" s="21">
        <v>0</v>
      </c>
      <c r="BC339" s="21">
        <v>0</v>
      </c>
    </row>
    <row r="340" spans="1:55" x14ac:dyDescent="0.25">
      <c r="A340" s="65" t="s">
        <v>826</v>
      </c>
      <c r="B340" s="66" t="s">
        <v>827</v>
      </c>
      <c r="C340" s="70">
        <v>3557847017989.9702</v>
      </c>
      <c r="D340" s="71">
        <v>196667384750.82001</v>
      </c>
      <c r="E340" s="21">
        <v>30339467277.450001</v>
      </c>
      <c r="F340" s="21">
        <v>85086088210.490005</v>
      </c>
      <c r="G340" s="21">
        <v>187571333.33000001</v>
      </c>
      <c r="H340" s="21">
        <v>81054257929.550003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1">
        <v>0</v>
      </c>
      <c r="R340" s="71">
        <v>147647020202.62</v>
      </c>
      <c r="S340" s="21">
        <v>0</v>
      </c>
      <c r="T340" s="21">
        <v>147647020202.62</v>
      </c>
      <c r="U340" s="71">
        <v>3162056969281.6807</v>
      </c>
      <c r="V340" s="21">
        <v>716868651869</v>
      </c>
      <c r="W340" s="21">
        <v>623474866742.63</v>
      </c>
      <c r="X340" s="21">
        <v>1463231854949.6299</v>
      </c>
      <c r="Y340" s="21">
        <v>2024510456822.24</v>
      </c>
      <c r="Z340" s="21">
        <v>102690692396.23</v>
      </c>
      <c r="AA340" s="21">
        <v>7755825112</v>
      </c>
      <c r="AB340" s="21">
        <v>-1776475378610.05</v>
      </c>
      <c r="AC340" s="71">
        <v>0</v>
      </c>
      <c r="AD340" s="21">
        <v>0</v>
      </c>
      <c r="AE340" s="71">
        <v>51475643754.849998</v>
      </c>
      <c r="AF340" s="21">
        <v>5714630196.3900003</v>
      </c>
      <c r="AG340" s="21">
        <v>26792365235</v>
      </c>
      <c r="AH340" s="21">
        <v>0</v>
      </c>
      <c r="AI340" s="21">
        <v>18968648323.459999</v>
      </c>
      <c r="AJ340" s="21">
        <v>0</v>
      </c>
      <c r="AK340" s="70">
        <v>77300515061.419998</v>
      </c>
      <c r="AL340" s="71">
        <v>57399261835.419998</v>
      </c>
      <c r="AM340" s="21">
        <v>543563253.46000004</v>
      </c>
      <c r="AN340" s="21">
        <v>44247120</v>
      </c>
      <c r="AO340" s="21">
        <v>0</v>
      </c>
      <c r="AP340" s="21">
        <v>19901253248</v>
      </c>
      <c r="AQ340" s="21">
        <v>186066666.66999999</v>
      </c>
      <c r="AR340" s="21">
        <v>36333871486.290001</v>
      </c>
      <c r="AS340" s="21">
        <v>390260061</v>
      </c>
      <c r="AT340" s="71">
        <v>19901253226</v>
      </c>
      <c r="AU340" s="21">
        <v>19901253226</v>
      </c>
      <c r="AV340" s="21">
        <v>0</v>
      </c>
      <c r="AW340" s="21">
        <v>0</v>
      </c>
      <c r="AX340" s="21">
        <v>0</v>
      </c>
      <c r="AY340" s="70">
        <v>3480546502928.6201</v>
      </c>
      <c r="AZ340" s="71">
        <v>3480546502928.6201</v>
      </c>
      <c r="BA340" s="21">
        <v>3480546502928.6201</v>
      </c>
      <c r="BB340" s="21">
        <v>0</v>
      </c>
      <c r="BC340" s="21">
        <v>0</v>
      </c>
    </row>
    <row r="341" spans="1:55" x14ac:dyDescent="0.25">
      <c r="A341" s="65" t="s">
        <v>830</v>
      </c>
      <c r="B341" s="66" t="s">
        <v>831</v>
      </c>
      <c r="C341" s="70">
        <v>3273666321176.1509</v>
      </c>
      <c r="D341" s="71">
        <v>92765733843.020004</v>
      </c>
      <c r="E341" s="21">
        <v>27282928022.66</v>
      </c>
      <c r="F341" s="21">
        <v>-25145172698.490002</v>
      </c>
      <c r="G341" s="21">
        <v>215974975.18000001</v>
      </c>
      <c r="H341" s="21">
        <v>25982089078</v>
      </c>
      <c r="I341" s="21">
        <v>0</v>
      </c>
      <c r="J341" s="21">
        <v>0</v>
      </c>
      <c r="K341" s="21">
        <v>35027162847.669998</v>
      </c>
      <c r="L341" s="21">
        <v>416466199.39999998</v>
      </c>
      <c r="M341" s="21">
        <v>0</v>
      </c>
      <c r="N341" s="21">
        <v>0</v>
      </c>
      <c r="O341" s="21">
        <v>8143040908</v>
      </c>
      <c r="P341" s="21">
        <v>7862593868</v>
      </c>
      <c r="Q341" s="21">
        <v>12980650642.6</v>
      </c>
      <c r="R341" s="71">
        <v>119734629723.83</v>
      </c>
      <c r="S341" s="21">
        <v>0</v>
      </c>
      <c r="T341" s="21">
        <v>119734629723.83</v>
      </c>
      <c r="U341" s="71">
        <v>2981399346480</v>
      </c>
      <c r="V341" s="21">
        <v>696422006927.92004</v>
      </c>
      <c r="W341" s="21">
        <v>556776813483.31995</v>
      </c>
      <c r="X341" s="21">
        <v>1183616839853.1101</v>
      </c>
      <c r="Y341" s="21">
        <v>1865876210868.52</v>
      </c>
      <c r="Z341" s="21">
        <v>77116160416</v>
      </c>
      <c r="AA341" s="21">
        <v>54941546287.669998</v>
      </c>
      <c r="AB341" s="21">
        <v>-1453350231356.54</v>
      </c>
      <c r="AC341" s="71">
        <v>0</v>
      </c>
      <c r="AD341" s="21">
        <v>0</v>
      </c>
      <c r="AE341" s="71">
        <v>79766611129.300003</v>
      </c>
      <c r="AF341" s="21">
        <v>0</v>
      </c>
      <c r="AG341" s="21">
        <v>0</v>
      </c>
      <c r="AH341" s="21">
        <v>870412750</v>
      </c>
      <c r="AI341" s="21">
        <v>79541114533.470001</v>
      </c>
      <c r="AJ341" s="21">
        <v>-644916154.16999996</v>
      </c>
      <c r="AK341" s="70">
        <v>35197598629.619995</v>
      </c>
      <c r="AL341" s="71">
        <v>35197598629.619995</v>
      </c>
      <c r="AM341" s="21">
        <v>3009455</v>
      </c>
      <c r="AN341" s="21">
        <v>0</v>
      </c>
      <c r="AO341" s="21">
        <v>0</v>
      </c>
      <c r="AP341" s="21">
        <v>0</v>
      </c>
      <c r="AQ341" s="21">
        <v>514057257.17000002</v>
      </c>
      <c r="AR341" s="21">
        <v>21294193738.349998</v>
      </c>
      <c r="AS341" s="21">
        <v>13386338179.1</v>
      </c>
      <c r="AT341" s="71">
        <v>0</v>
      </c>
      <c r="AU341" s="21">
        <v>0</v>
      </c>
      <c r="AV341" s="21">
        <v>0</v>
      </c>
      <c r="AW341" s="21">
        <v>0</v>
      </c>
      <c r="AX341" s="21">
        <v>0</v>
      </c>
      <c r="AY341" s="70">
        <v>3238468722546.5298</v>
      </c>
      <c r="AZ341" s="71">
        <v>3238468722546.5298</v>
      </c>
      <c r="BA341" s="21">
        <v>3238468722546.5298</v>
      </c>
      <c r="BB341" s="21">
        <v>0</v>
      </c>
      <c r="BC341" s="21">
        <v>0</v>
      </c>
    </row>
    <row r="342" spans="1:55" x14ac:dyDescent="0.25">
      <c r="A342" s="65" t="s">
        <v>832</v>
      </c>
      <c r="B342" s="66" t="s">
        <v>833</v>
      </c>
      <c r="C342" s="70">
        <v>3499251011186.6191</v>
      </c>
      <c r="D342" s="71">
        <v>200545161204.10999</v>
      </c>
      <c r="E342" s="21">
        <v>71408821142.960007</v>
      </c>
      <c r="F342" s="21">
        <v>-51365899826.900002</v>
      </c>
      <c r="G342" s="21">
        <v>89635416.659999996</v>
      </c>
      <c r="H342" s="21">
        <v>26271676711.119999</v>
      </c>
      <c r="I342" s="21">
        <v>0</v>
      </c>
      <c r="J342" s="21">
        <v>0</v>
      </c>
      <c r="K342" s="21">
        <v>54129089348.519997</v>
      </c>
      <c r="L342" s="21">
        <v>2245240472</v>
      </c>
      <c r="M342" s="21">
        <v>630210059</v>
      </c>
      <c r="N342" s="21">
        <v>83971555463.75</v>
      </c>
      <c r="O342" s="21">
        <v>0</v>
      </c>
      <c r="P342" s="21">
        <v>13164832417</v>
      </c>
      <c r="Q342" s="21">
        <v>0</v>
      </c>
      <c r="R342" s="71">
        <v>278118467547.66998</v>
      </c>
      <c r="S342" s="21">
        <v>0</v>
      </c>
      <c r="T342" s="21">
        <v>278118467547.66998</v>
      </c>
      <c r="U342" s="71">
        <v>2715271343264.5801</v>
      </c>
      <c r="V342" s="21">
        <v>1063456670301</v>
      </c>
      <c r="W342" s="21">
        <v>804092688541.26001</v>
      </c>
      <c r="X342" s="21">
        <v>1103588667202.8401</v>
      </c>
      <c r="Y342" s="21">
        <v>1068639633636.51</v>
      </c>
      <c r="Z342" s="21">
        <v>10606414994.75</v>
      </c>
      <c r="AA342" s="21">
        <v>4382874748.5900002</v>
      </c>
      <c r="AB342" s="21">
        <v>-1339495606160.3701</v>
      </c>
      <c r="AC342" s="71">
        <v>0</v>
      </c>
      <c r="AD342" s="21">
        <v>0</v>
      </c>
      <c r="AE342" s="71">
        <v>305316039170.26001</v>
      </c>
      <c r="AF342" s="21">
        <v>28813014.899999999</v>
      </c>
      <c r="AG342" s="21">
        <v>231128730000</v>
      </c>
      <c r="AH342" s="21">
        <v>4587614816</v>
      </c>
      <c r="AI342" s="21">
        <v>72458533034.360001</v>
      </c>
      <c r="AJ342" s="21">
        <v>-2887651695</v>
      </c>
      <c r="AK342" s="70">
        <v>81715546225.5</v>
      </c>
      <c r="AL342" s="71">
        <v>81688879558.5</v>
      </c>
      <c r="AM342" s="21">
        <v>1576807050.5</v>
      </c>
      <c r="AN342" s="21">
        <v>0</v>
      </c>
      <c r="AO342" s="21">
        <v>0</v>
      </c>
      <c r="AP342" s="21">
        <v>0</v>
      </c>
      <c r="AQ342" s="21">
        <v>0</v>
      </c>
      <c r="AR342" s="21">
        <v>80112072508</v>
      </c>
      <c r="AS342" s="21"/>
      <c r="AT342" s="71">
        <v>26666667</v>
      </c>
      <c r="AU342" s="21">
        <v>0</v>
      </c>
      <c r="AV342" s="21">
        <v>26666667</v>
      </c>
      <c r="AW342" s="21">
        <v>0</v>
      </c>
      <c r="AX342" s="21">
        <v>0</v>
      </c>
      <c r="AY342" s="70">
        <v>3417535464961.1201</v>
      </c>
      <c r="AZ342" s="71">
        <v>3417535464961.1201</v>
      </c>
      <c r="BA342" s="21">
        <v>3417535464961.1201</v>
      </c>
      <c r="BB342" s="21"/>
      <c r="BC342" s="21"/>
    </row>
    <row r="343" spans="1:55" x14ac:dyDescent="0.25">
      <c r="A343" s="65" t="s">
        <v>834</v>
      </c>
      <c r="B343" s="66" t="s">
        <v>835</v>
      </c>
      <c r="C343" s="70">
        <v>1948818658085.5</v>
      </c>
      <c r="D343" s="71">
        <v>49631824414.760002</v>
      </c>
      <c r="E343" s="21">
        <v>21962966165.299999</v>
      </c>
      <c r="F343" s="21">
        <v>-9145910533.2099991</v>
      </c>
      <c r="G343" s="21">
        <v>2969280200</v>
      </c>
      <c r="H343" s="21">
        <v>10469710895.879999</v>
      </c>
      <c r="I343" s="21">
        <v>0</v>
      </c>
      <c r="J343" s="21">
        <v>0</v>
      </c>
      <c r="K343" s="21">
        <v>11543811889.540001</v>
      </c>
      <c r="L343" s="21">
        <v>3243676649</v>
      </c>
      <c r="M343" s="21">
        <v>0</v>
      </c>
      <c r="N343" s="21">
        <v>0</v>
      </c>
      <c r="O343" s="21">
        <v>1010385620</v>
      </c>
      <c r="P343" s="21">
        <v>4799141791</v>
      </c>
      <c r="Q343" s="21">
        <v>2778761737.25</v>
      </c>
      <c r="R343" s="71">
        <v>14612249186.290001</v>
      </c>
      <c r="S343" s="21">
        <v>0</v>
      </c>
      <c r="T343" s="21">
        <v>14612249186.290001</v>
      </c>
      <c r="U343" s="71">
        <v>1838623617773.5498</v>
      </c>
      <c r="V343" s="21">
        <v>547910105241.37</v>
      </c>
      <c r="W343" s="21">
        <v>292753815364.26001</v>
      </c>
      <c r="X343" s="21">
        <v>614844747188.93005</v>
      </c>
      <c r="Y343" s="21">
        <v>1173746744126.2</v>
      </c>
      <c r="Z343" s="21">
        <v>80079328699.710007</v>
      </c>
      <c r="AA343" s="21">
        <v>29496862800</v>
      </c>
      <c r="AB343" s="21">
        <v>-900207985646.92004</v>
      </c>
      <c r="AC343" s="71">
        <v>0</v>
      </c>
      <c r="AD343" s="21">
        <v>0</v>
      </c>
      <c r="AE343" s="71">
        <v>45950966710.900002</v>
      </c>
      <c r="AF343" s="21">
        <v>34766666.670000002</v>
      </c>
      <c r="AG343" s="21">
        <v>0</v>
      </c>
      <c r="AH343" s="21">
        <v>2561978535</v>
      </c>
      <c r="AI343" s="21">
        <v>43921240450.790001</v>
      </c>
      <c r="AJ343" s="21">
        <v>-567018941.55999994</v>
      </c>
      <c r="AK343" s="70">
        <v>728647582.75999999</v>
      </c>
      <c r="AL343" s="71">
        <v>728647582.75999999</v>
      </c>
      <c r="AM343" s="21">
        <v>642444</v>
      </c>
      <c r="AN343" s="21">
        <v>0</v>
      </c>
      <c r="AO343" s="21">
        <v>0</v>
      </c>
      <c r="AP343" s="21">
        <v>0</v>
      </c>
      <c r="AQ343" s="21">
        <v>219049135.75999999</v>
      </c>
      <c r="AR343" s="21">
        <v>508956003</v>
      </c>
      <c r="AS343" s="21">
        <v>0</v>
      </c>
      <c r="AT343" s="71">
        <v>0</v>
      </c>
      <c r="AU343" s="21">
        <v>0</v>
      </c>
      <c r="AV343" s="21">
        <v>0</v>
      </c>
      <c r="AW343" s="21">
        <v>0</v>
      </c>
      <c r="AX343" s="21">
        <v>0</v>
      </c>
      <c r="AY343" s="70">
        <v>1948090010502.74</v>
      </c>
      <c r="AZ343" s="71">
        <v>1948090010502.74</v>
      </c>
      <c r="BA343" s="21">
        <v>1948090010502.74</v>
      </c>
      <c r="BB343" s="21">
        <v>0</v>
      </c>
      <c r="BC343" s="21">
        <v>0</v>
      </c>
    </row>
    <row r="344" spans="1:55" x14ac:dyDescent="0.25">
      <c r="A344" s="65" t="s">
        <v>836</v>
      </c>
      <c r="B344" s="66" t="s">
        <v>837</v>
      </c>
      <c r="C344" s="70">
        <v>2219848432035.4004</v>
      </c>
      <c r="D344" s="71">
        <v>111238497968.22</v>
      </c>
      <c r="E344" s="21">
        <v>59271123400.07</v>
      </c>
      <c r="F344" s="21">
        <v>-2393804296.6799998</v>
      </c>
      <c r="G344" s="21">
        <v>0</v>
      </c>
      <c r="H344" s="21">
        <v>16104512487.540001</v>
      </c>
      <c r="I344" s="21">
        <v>0</v>
      </c>
      <c r="J344" s="21">
        <v>0</v>
      </c>
      <c r="K344" s="21">
        <v>4490655534</v>
      </c>
      <c r="L344" s="21">
        <v>1693369960</v>
      </c>
      <c r="M344" s="21">
        <v>5013979871</v>
      </c>
      <c r="N344" s="21">
        <v>10029177111.290001</v>
      </c>
      <c r="O344" s="21">
        <v>0</v>
      </c>
      <c r="P344" s="21">
        <v>10942876356</v>
      </c>
      <c r="Q344" s="21">
        <v>6086607545</v>
      </c>
      <c r="R344" s="71">
        <v>76718057562</v>
      </c>
      <c r="S344" s="21">
        <v>0</v>
      </c>
      <c r="T344" s="21">
        <v>76718057562</v>
      </c>
      <c r="U344" s="71">
        <v>2007682828522</v>
      </c>
      <c r="V344" s="21">
        <v>300139689369.51001</v>
      </c>
      <c r="W344" s="21">
        <v>422549944779.53003</v>
      </c>
      <c r="X344" s="21">
        <v>883125785736.63</v>
      </c>
      <c r="Y344" s="21">
        <v>1768541558580.8301</v>
      </c>
      <c r="Z344" s="21">
        <v>20118379583</v>
      </c>
      <c r="AA344" s="21">
        <v>2338475911</v>
      </c>
      <c r="AB344" s="21">
        <v>-1389131005438.5</v>
      </c>
      <c r="AC344" s="71">
        <v>0</v>
      </c>
      <c r="AD344" s="21">
        <v>0</v>
      </c>
      <c r="AE344" s="71">
        <v>24209047983.18</v>
      </c>
      <c r="AF344" s="21">
        <v>1364816430.77</v>
      </c>
      <c r="AG344" s="21">
        <v>1846641000</v>
      </c>
      <c r="AH344" s="21">
        <v>6760419000</v>
      </c>
      <c r="AI344" s="21">
        <v>19463938009.41</v>
      </c>
      <c r="AJ344" s="21">
        <v>-5226766457</v>
      </c>
      <c r="AK344" s="70">
        <v>1845214600.1700001</v>
      </c>
      <c r="AL344" s="71">
        <v>1845214600.1700001</v>
      </c>
      <c r="AM344" s="21">
        <v>0</v>
      </c>
      <c r="AN344" s="21">
        <v>0</v>
      </c>
      <c r="AO344" s="21">
        <v>0</v>
      </c>
      <c r="AP344" s="21">
        <v>0</v>
      </c>
      <c r="AQ344" s="21">
        <v>1180215833.1700001</v>
      </c>
      <c r="AR344" s="21">
        <v>664998767</v>
      </c>
      <c r="AS344" s="21">
        <v>0</v>
      </c>
      <c r="AT344" s="71">
        <v>0</v>
      </c>
      <c r="AU344" s="21">
        <v>0</v>
      </c>
      <c r="AV344" s="21">
        <v>0</v>
      </c>
      <c r="AW344" s="21">
        <v>0</v>
      </c>
      <c r="AX344" s="21">
        <v>0</v>
      </c>
      <c r="AY344" s="70">
        <v>2218003217435.23</v>
      </c>
      <c r="AZ344" s="71">
        <v>2218003217435.23</v>
      </c>
      <c r="BA344" s="21">
        <v>2218003217435.23</v>
      </c>
      <c r="BB344" s="21">
        <v>0</v>
      </c>
      <c r="BC344" s="21">
        <v>0</v>
      </c>
    </row>
    <row r="345" spans="1:55" x14ac:dyDescent="0.25">
      <c r="A345" s="65" t="s">
        <v>841</v>
      </c>
      <c r="B345" s="66" t="s">
        <v>842</v>
      </c>
      <c r="C345" s="70">
        <v>2432642647749.1899</v>
      </c>
      <c r="D345" s="71">
        <v>71709107720.209991</v>
      </c>
      <c r="E345" s="21">
        <v>47788817407.900002</v>
      </c>
      <c r="F345" s="21">
        <v>-1280454995.8299999</v>
      </c>
      <c r="G345" s="21">
        <v>0</v>
      </c>
      <c r="H345" s="21">
        <v>18742250681.639999</v>
      </c>
      <c r="I345" s="21">
        <v>0</v>
      </c>
      <c r="J345" s="21">
        <v>0</v>
      </c>
      <c r="K345" s="21">
        <v>2595233683.5</v>
      </c>
      <c r="L345" s="21">
        <v>475911360</v>
      </c>
      <c r="M345" s="21">
        <v>0</v>
      </c>
      <c r="N345" s="21">
        <v>505650696</v>
      </c>
      <c r="O345" s="21">
        <v>0</v>
      </c>
      <c r="P345" s="21">
        <v>2742511238</v>
      </c>
      <c r="Q345" s="21">
        <v>139187649</v>
      </c>
      <c r="R345" s="71">
        <v>17303821840.029999</v>
      </c>
      <c r="S345" s="21">
        <v>0</v>
      </c>
      <c r="T345" s="21">
        <v>17303821840.029999</v>
      </c>
      <c r="U345" s="71">
        <v>2140035437117.8101</v>
      </c>
      <c r="V345" s="21">
        <v>500929324078.41998</v>
      </c>
      <c r="W345" s="21">
        <v>429236406374.95001</v>
      </c>
      <c r="X345" s="21">
        <v>775999652133.33997</v>
      </c>
      <c r="Y345" s="21">
        <v>1032356485032.37</v>
      </c>
      <c r="Z345" s="21">
        <v>23729763063.57</v>
      </c>
      <c r="AA345" s="21">
        <v>95307592300.229996</v>
      </c>
      <c r="AB345" s="21">
        <v>-717523785865.06995</v>
      </c>
      <c r="AC345" s="71">
        <v>0</v>
      </c>
      <c r="AD345" s="21">
        <v>0</v>
      </c>
      <c r="AE345" s="71">
        <v>203594281071.14001</v>
      </c>
      <c r="AF345" s="21">
        <v>3052718172.1799998</v>
      </c>
      <c r="AG345" s="21">
        <v>551912113.58000004</v>
      </c>
      <c r="AH345" s="21">
        <v>0</v>
      </c>
      <c r="AI345" s="21">
        <v>199989650785.38</v>
      </c>
      <c r="AJ345" s="21">
        <v>0</v>
      </c>
      <c r="AK345" s="70">
        <v>11297801677.15</v>
      </c>
      <c r="AL345" s="71">
        <v>11297801677.15</v>
      </c>
      <c r="AM345" s="21">
        <v>70030791</v>
      </c>
      <c r="AN345" s="21">
        <v>0</v>
      </c>
      <c r="AO345" s="21">
        <v>0</v>
      </c>
      <c r="AP345" s="21">
        <v>0</v>
      </c>
      <c r="AQ345" s="21">
        <v>55339901.920000002</v>
      </c>
      <c r="AR345" s="21">
        <v>11172430984.23</v>
      </c>
      <c r="AS345" s="21">
        <v>0</v>
      </c>
      <c r="AT345" s="71">
        <v>0</v>
      </c>
      <c r="AU345" s="21">
        <v>0</v>
      </c>
      <c r="AV345" s="21">
        <v>0</v>
      </c>
      <c r="AW345" s="21">
        <v>0</v>
      </c>
      <c r="AX345" s="21">
        <v>0</v>
      </c>
      <c r="AY345" s="70">
        <v>2421344846073.1899</v>
      </c>
      <c r="AZ345" s="71">
        <v>2421344846073.1899</v>
      </c>
      <c r="BA345" s="21">
        <v>2421344846073.1899</v>
      </c>
      <c r="BB345" s="21">
        <v>0</v>
      </c>
      <c r="BC345" s="21">
        <v>0</v>
      </c>
    </row>
    <row r="346" spans="1:55" x14ac:dyDescent="0.25">
      <c r="A346" s="65" t="s">
        <v>843</v>
      </c>
      <c r="B346" s="66" t="s">
        <v>844</v>
      </c>
      <c r="C346" s="70">
        <v>1608680003012.4102</v>
      </c>
      <c r="D346" s="71">
        <v>77360691361.62001</v>
      </c>
      <c r="E346" s="21">
        <v>45347957208.720001</v>
      </c>
      <c r="F346" s="21">
        <v>-12993715597.49</v>
      </c>
      <c r="G346" s="21">
        <v>0</v>
      </c>
      <c r="H346" s="21">
        <v>11552488215.25</v>
      </c>
      <c r="I346" s="21">
        <v>0</v>
      </c>
      <c r="J346" s="21">
        <v>0</v>
      </c>
      <c r="K346" s="21">
        <v>14026931181.68</v>
      </c>
      <c r="L346" s="21">
        <v>1849471001</v>
      </c>
      <c r="M346" s="21">
        <v>0</v>
      </c>
      <c r="N346" s="21">
        <v>9856662057</v>
      </c>
      <c r="O346" s="21">
        <v>138662000</v>
      </c>
      <c r="P346" s="21">
        <v>7582235295.46</v>
      </c>
      <c r="Q346" s="21">
        <v>0</v>
      </c>
      <c r="R346" s="71">
        <v>64914842011.870003</v>
      </c>
      <c r="S346" s="21">
        <v>0</v>
      </c>
      <c r="T346" s="21">
        <v>64914842011.870003</v>
      </c>
      <c r="U346" s="71">
        <v>1420805847754.0703</v>
      </c>
      <c r="V346" s="21">
        <v>148648629855</v>
      </c>
      <c r="W346" s="21">
        <v>425187003215</v>
      </c>
      <c r="X346" s="21">
        <v>763757120982.32996</v>
      </c>
      <c r="Y346" s="21">
        <v>912370909916.39001</v>
      </c>
      <c r="Z346" s="21">
        <v>21236946805</v>
      </c>
      <c r="AA346" s="21">
        <v>3713418506</v>
      </c>
      <c r="AB346" s="21">
        <v>-854108181525.65002</v>
      </c>
      <c r="AC346" s="71">
        <v>0</v>
      </c>
      <c r="AD346" s="21">
        <v>0</v>
      </c>
      <c r="AE346" s="71">
        <v>45598621884.849998</v>
      </c>
      <c r="AF346" s="21">
        <v>0</v>
      </c>
      <c r="AG346" s="21">
        <v>0</v>
      </c>
      <c r="AH346" s="21">
        <v>65726000</v>
      </c>
      <c r="AI346" s="21">
        <v>45532895884.849998</v>
      </c>
      <c r="AJ346" s="21">
        <v>0</v>
      </c>
      <c r="AK346" s="70">
        <v>35651168459.559998</v>
      </c>
      <c r="AL346" s="71">
        <v>35651168459.559998</v>
      </c>
      <c r="AM346" s="21">
        <v>0</v>
      </c>
      <c r="AN346" s="21">
        <v>0</v>
      </c>
      <c r="AO346" s="21">
        <v>0</v>
      </c>
      <c r="AP346" s="21">
        <v>0</v>
      </c>
      <c r="AQ346" s="21">
        <v>0</v>
      </c>
      <c r="AR346" s="21">
        <v>18176146406</v>
      </c>
      <c r="AS346" s="21">
        <v>17475022053.560001</v>
      </c>
      <c r="AT346" s="71">
        <v>0</v>
      </c>
      <c r="AU346" s="21">
        <v>0</v>
      </c>
      <c r="AV346" s="21">
        <v>0</v>
      </c>
      <c r="AW346" s="21">
        <v>0</v>
      </c>
      <c r="AX346" s="21">
        <v>0</v>
      </c>
      <c r="AY346" s="70">
        <v>1573028834552.8</v>
      </c>
      <c r="AZ346" s="71">
        <v>1573028834552.8</v>
      </c>
      <c r="BA346" s="21">
        <v>1573028834552.8</v>
      </c>
      <c r="BB346" s="21">
        <v>0</v>
      </c>
      <c r="BC346" s="21">
        <v>0</v>
      </c>
    </row>
    <row r="347" spans="1:55" x14ac:dyDescent="0.25">
      <c r="A347" s="65" t="s">
        <v>851</v>
      </c>
      <c r="B347" s="66" t="s">
        <v>852</v>
      </c>
      <c r="C347" s="70">
        <v>1538368708880.9395</v>
      </c>
      <c r="D347" s="71">
        <v>38892509671.869995</v>
      </c>
      <c r="E347" s="21">
        <v>5682483961.8800001</v>
      </c>
      <c r="F347" s="21">
        <v>-3146493959.5500002</v>
      </c>
      <c r="G347" s="21">
        <v>241662636.34999999</v>
      </c>
      <c r="H347" s="21">
        <v>26611023511.75</v>
      </c>
      <c r="I347" s="21"/>
      <c r="J347" s="21"/>
      <c r="K347" s="21">
        <v>3016388451.8699999</v>
      </c>
      <c r="L347" s="21">
        <v>1078774135.03</v>
      </c>
      <c r="M347" s="21"/>
      <c r="N347" s="21">
        <v>304788410.54000002</v>
      </c>
      <c r="O347" s="21"/>
      <c r="P347" s="21">
        <v>4607747530</v>
      </c>
      <c r="Q347" s="21">
        <v>496134994</v>
      </c>
      <c r="R347" s="71">
        <v>46986122391</v>
      </c>
      <c r="S347" s="21"/>
      <c r="T347" s="21">
        <v>46986122391</v>
      </c>
      <c r="U347" s="71">
        <v>1395924482612.6099</v>
      </c>
      <c r="V347" s="21">
        <v>303790230619.5</v>
      </c>
      <c r="W347" s="21">
        <v>310875128477.96997</v>
      </c>
      <c r="X347" s="21">
        <v>557833174180.54004</v>
      </c>
      <c r="Y347" s="21">
        <v>960238408654.43994</v>
      </c>
      <c r="Z347" s="21">
        <v>12926698145.17</v>
      </c>
      <c r="AA347" s="21">
        <v>12300250761.34</v>
      </c>
      <c r="AB347" s="21">
        <v>-762039408226.34998</v>
      </c>
      <c r="AC347" s="71"/>
      <c r="AD347" s="21"/>
      <c r="AE347" s="71">
        <v>56565594205.459999</v>
      </c>
      <c r="AF347" s="21">
        <v>998828433.63</v>
      </c>
      <c r="AG347" s="21"/>
      <c r="AH347" s="21">
        <v>2643440891</v>
      </c>
      <c r="AI347" s="21">
        <v>54179526543.830002</v>
      </c>
      <c r="AJ347" s="21">
        <v>-1256201663</v>
      </c>
      <c r="AK347" s="70">
        <v>44011076345.889999</v>
      </c>
      <c r="AL347" s="71">
        <v>44011076345.889999</v>
      </c>
      <c r="AM347" s="21">
        <v>1482136</v>
      </c>
      <c r="AN347" s="21"/>
      <c r="AO347" s="21"/>
      <c r="AP347" s="21"/>
      <c r="AQ347" s="21">
        <v>23896000</v>
      </c>
      <c r="AR347" s="21">
        <v>43985698209.889999</v>
      </c>
      <c r="AS347" s="21"/>
      <c r="AT347" s="71"/>
      <c r="AU347" s="21"/>
      <c r="AV347" s="21"/>
      <c r="AW347" s="21"/>
      <c r="AX347" s="21"/>
      <c r="AY347" s="70">
        <v>1494357632535.05</v>
      </c>
      <c r="AZ347" s="71">
        <v>1494357632535.05</v>
      </c>
      <c r="BA347" s="21">
        <v>1494357632535.05</v>
      </c>
      <c r="BB347" s="21"/>
      <c r="BC347" s="21"/>
    </row>
    <row r="348" spans="1:55" x14ac:dyDescent="0.25">
      <c r="A348" s="65" t="s">
        <v>853</v>
      </c>
      <c r="B348" s="66" t="s">
        <v>854</v>
      </c>
      <c r="C348" s="70">
        <v>2263092502361.1499</v>
      </c>
      <c r="D348" s="71">
        <v>117578014535.53999</v>
      </c>
      <c r="E348" s="21">
        <v>68653403849.089996</v>
      </c>
      <c r="F348" s="21">
        <v>-15551785069.83</v>
      </c>
      <c r="G348" s="21">
        <v>0</v>
      </c>
      <c r="H348" s="21">
        <v>20951722288.66</v>
      </c>
      <c r="I348" s="21">
        <v>0</v>
      </c>
      <c r="J348" s="21">
        <v>0</v>
      </c>
      <c r="K348" s="21">
        <v>17346246027.619999</v>
      </c>
      <c r="L348" s="21">
        <v>1880371733</v>
      </c>
      <c r="M348" s="21">
        <v>0</v>
      </c>
      <c r="N348" s="21">
        <v>24110685007</v>
      </c>
      <c r="O348" s="21">
        <v>0</v>
      </c>
      <c r="P348" s="21">
        <v>0</v>
      </c>
      <c r="Q348" s="21">
        <v>187370700</v>
      </c>
      <c r="R348" s="71">
        <v>129356568884.66</v>
      </c>
      <c r="S348" s="21">
        <v>0</v>
      </c>
      <c r="T348" s="21">
        <v>129356568884.66</v>
      </c>
      <c r="U348" s="71">
        <v>2010297172507.97</v>
      </c>
      <c r="V348" s="21">
        <v>284037308826.66998</v>
      </c>
      <c r="W348" s="21">
        <v>379670834859</v>
      </c>
      <c r="X348" s="21">
        <v>831413633566.40002</v>
      </c>
      <c r="Y348" s="21">
        <v>1817691651030.1799</v>
      </c>
      <c r="Z348" s="21">
        <v>74911395164</v>
      </c>
      <c r="AA348" s="21">
        <v>16147067299.65</v>
      </c>
      <c r="AB348" s="21">
        <v>-1393574718237.9299</v>
      </c>
      <c r="AC348" s="71">
        <v>0</v>
      </c>
      <c r="AD348" s="21">
        <v>0</v>
      </c>
      <c r="AE348" s="71">
        <v>5860746432.9799995</v>
      </c>
      <c r="AF348" s="21">
        <v>98772650</v>
      </c>
      <c r="AG348" s="21">
        <v>0</v>
      </c>
      <c r="AH348" s="21">
        <v>3132757200</v>
      </c>
      <c r="AI348" s="21">
        <v>5089916474.9799995</v>
      </c>
      <c r="AJ348" s="21">
        <v>-2460699892</v>
      </c>
      <c r="AK348" s="70">
        <v>14150529425.25</v>
      </c>
      <c r="AL348" s="71">
        <v>14150529425.25</v>
      </c>
      <c r="AM348" s="21">
        <v>94403800</v>
      </c>
      <c r="AN348" s="21">
        <v>0</v>
      </c>
      <c r="AO348" s="21">
        <v>0</v>
      </c>
      <c r="AP348" s="21">
        <v>0</v>
      </c>
      <c r="AQ348" s="21">
        <v>0</v>
      </c>
      <c r="AR348" s="21">
        <v>14056125625.25</v>
      </c>
      <c r="AS348" s="21">
        <v>0</v>
      </c>
      <c r="AT348" s="71">
        <v>0</v>
      </c>
      <c r="AU348" s="21">
        <v>0</v>
      </c>
      <c r="AV348" s="21">
        <v>0</v>
      </c>
      <c r="AW348" s="21">
        <v>0</v>
      </c>
      <c r="AX348" s="21">
        <v>0</v>
      </c>
      <c r="AY348" s="70">
        <v>2248941972935.8198</v>
      </c>
      <c r="AZ348" s="71">
        <v>2248941972935.8198</v>
      </c>
      <c r="BA348" s="21">
        <v>2248941972935.8198</v>
      </c>
      <c r="BB348" s="21">
        <v>0</v>
      </c>
      <c r="BC348" s="21">
        <v>0</v>
      </c>
    </row>
    <row r="349" spans="1:55" x14ac:dyDescent="0.25">
      <c r="A349" s="65" t="s">
        <v>855</v>
      </c>
      <c r="B349" s="66" t="s">
        <v>856</v>
      </c>
      <c r="C349" s="70">
        <v>1721319450316.7302</v>
      </c>
      <c r="D349" s="71">
        <v>97659088188.639984</v>
      </c>
      <c r="E349" s="21">
        <v>74653222376.399994</v>
      </c>
      <c r="F349" s="21">
        <v>-5573156754.4099998</v>
      </c>
      <c r="G349" s="21">
        <v>0</v>
      </c>
      <c r="H349" s="21">
        <v>17622046003.529999</v>
      </c>
      <c r="I349" s="21">
        <v>0</v>
      </c>
      <c r="J349" s="21">
        <v>0</v>
      </c>
      <c r="K349" s="21">
        <v>2170231551.4299998</v>
      </c>
      <c r="L349" s="21">
        <v>555891750</v>
      </c>
      <c r="M349" s="21">
        <v>0</v>
      </c>
      <c r="N349" s="21">
        <v>5057715626.6999998</v>
      </c>
      <c r="O349" s="21">
        <v>0</v>
      </c>
      <c r="P349" s="21">
        <v>2596060755</v>
      </c>
      <c r="Q349" s="21">
        <v>577076879.99000001</v>
      </c>
      <c r="R349" s="71">
        <v>54095823338</v>
      </c>
      <c r="S349" s="21">
        <v>1502592527</v>
      </c>
      <c r="T349" s="21">
        <v>52593230811</v>
      </c>
      <c r="U349" s="71">
        <v>1517925011616.9502</v>
      </c>
      <c r="V349" s="21">
        <v>298220084283.92999</v>
      </c>
      <c r="W349" s="21">
        <v>323248771301.72998</v>
      </c>
      <c r="X349" s="21">
        <v>500284783006.23999</v>
      </c>
      <c r="Y349" s="21">
        <v>1358379313084.4399</v>
      </c>
      <c r="Z349" s="21">
        <v>47448475185.190002</v>
      </c>
      <c r="AA349" s="21">
        <v>22079040031.740002</v>
      </c>
      <c r="AB349" s="21">
        <v>-1031735455276.3199</v>
      </c>
      <c r="AC349" s="71">
        <v>0</v>
      </c>
      <c r="AD349" s="21">
        <v>0</v>
      </c>
      <c r="AE349" s="71">
        <v>51639527173.139999</v>
      </c>
      <c r="AF349" s="21">
        <v>341288825</v>
      </c>
      <c r="AG349" s="21">
        <v>0</v>
      </c>
      <c r="AH349" s="21">
        <v>9938824800</v>
      </c>
      <c r="AI349" s="21">
        <v>46231753648.139999</v>
      </c>
      <c r="AJ349" s="21">
        <v>-4872340100</v>
      </c>
      <c r="AK349" s="70">
        <v>6797035945.5100002</v>
      </c>
      <c r="AL349" s="71">
        <v>6797035945.5100002</v>
      </c>
      <c r="AM349" s="21">
        <v>1962399772.02</v>
      </c>
      <c r="AN349" s="21">
        <v>0</v>
      </c>
      <c r="AO349" s="21">
        <v>0</v>
      </c>
      <c r="AP349" s="21">
        <v>0</v>
      </c>
      <c r="AQ349" s="21">
        <v>0</v>
      </c>
      <c r="AR349" s="21">
        <v>0</v>
      </c>
      <c r="AS349" s="21">
        <v>4834636173.4899998</v>
      </c>
      <c r="AT349" s="71">
        <v>0</v>
      </c>
      <c r="AU349" s="21">
        <v>0</v>
      </c>
      <c r="AV349" s="21">
        <v>0</v>
      </c>
      <c r="AW349" s="21">
        <v>0</v>
      </c>
      <c r="AX349" s="21">
        <v>0</v>
      </c>
      <c r="AY349" s="70">
        <v>1714522414371.23</v>
      </c>
      <c r="AZ349" s="71">
        <v>1714522414371.23</v>
      </c>
      <c r="BA349" s="21">
        <v>1714522414371.23</v>
      </c>
      <c r="BB349" s="21">
        <v>0</v>
      </c>
      <c r="BC349" s="21">
        <v>0</v>
      </c>
    </row>
    <row r="350" spans="1:55" x14ac:dyDescent="0.25">
      <c r="A350" s="65" t="s">
        <v>857</v>
      </c>
      <c r="B350" s="66" t="s">
        <v>858</v>
      </c>
      <c r="C350" s="70">
        <v>1882294372801.52</v>
      </c>
      <c r="D350" s="71">
        <v>159970222592.70001</v>
      </c>
      <c r="E350" s="21">
        <v>97268454930.289993</v>
      </c>
      <c r="F350" s="21">
        <v>-31731579352.82</v>
      </c>
      <c r="G350" s="21">
        <v>11560790450</v>
      </c>
      <c r="H350" s="21">
        <v>19995904357.610001</v>
      </c>
      <c r="I350" s="21">
        <v>0</v>
      </c>
      <c r="J350" s="21">
        <v>0</v>
      </c>
      <c r="K350" s="21">
        <v>30838889849.400002</v>
      </c>
      <c r="L350" s="21">
        <v>2982464383</v>
      </c>
      <c r="M350" s="21">
        <v>0</v>
      </c>
      <c r="N350" s="21">
        <v>15262423068.07</v>
      </c>
      <c r="O350" s="21">
        <v>0</v>
      </c>
      <c r="P350" s="21">
        <v>8241098838.2200003</v>
      </c>
      <c r="Q350" s="21">
        <v>5551776068.9300003</v>
      </c>
      <c r="R350" s="71">
        <v>61581536734.82</v>
      </c>
      <c r="S350" s="21">
        <v>0</v>
      </c>
      <c r="T350" s="21">
        <v>61581536734.82</v>
      </c>
      <c r="U350" s="71">
        <v>1611535648264.5303</v>
      </c>
      <c r="V350" s="21">
        <v>316230350167.22998</v>
      </c>
      <c r="W350" s="21">
        <v>385205731557.28003</v>
      </c>
      <c r="X350" s="21">
        <v>621679477272.28003</v>
      </c>
      <c r="Y350" s="21">
        <v>991296137724.23999</v>
      </c>
      <c r="Z350" s="21">
        <v>51257344654.870003</v>
      </c>
      <c r="AA350" s="21">
        <v>21108489718.169998</v>
      </c>
      <c r="AB350" s="21">
        <v>-775241882829.54004</v>
      </c>
      <c r="AC350" s="71">
        <v>0</v>
      </c>
      <c r="AD350" s="21">
        <v>0</v>
      </c>
      <c r="AE350" s="71">
        <v>49206965209.470001</v>
      </c>
      <c r="AF350" s="21">
        <v>1775112293.0799999</v>
      </c>
      <c r="AG350" s="21">
        <v>364806000</v>
      </c>
      <c r="AH350" s="21">
        <v>2591358303.1700001</v>
      </c>
      <c r="AI350" s="21">
        <v>46330488051.360001</v>
      </c>
      <c r="AJ350" s="21">
        <v>-1854799438.1400001</v>
      </c>
      <c r="AK350" s="70">
        <v>68144681423.049995</v>
      </c>
      <c r="AL350" s="71">
        <v>14481049577.1</v>
      </c>
      <c r="AM350" s="21">
        <v>398412355.10000002</v>
      </c>
      <c r="AN350" s="21">
        <v>0</v>
      </c>
      <c r="AO350" s="21">
        <v>0</v>
      </c>
      <c r="AP350" s="21">
        <v>0</v>
      </c>
      <c r="AQ350" s="21">
        <v>232249655</v>
      </c>
      <c r="AR350" s="21">
        <v>13850387567</v>
      </c>
      <c r="AS350" s="21">
        <v>0</v>
      </c>
      <c r="AT350" s="71">
        <v>53663631845.949997</v>
      </c>
      <c r="AU350" s="21">
        <v>0</v>
      </c>
      <c r="AV350" s="21">
        <v>0</v>
      </c>
      <c r="AW350" s="21">
        <v>53663631845.949997</v>
      </c>
      <c r="AX350" s="21">
        <v>0</v>
      </c>
      <c r="AY350" s="70">
        <v>1814149691378.5</v>
      </c>
      <c r="AZ350" s="71">
        <v>1814149691378.5</v>
      </c>
      <c r="BA350" s="21">
        <v>1814149691378.5</v>
      </c>
      <c r="BB350" s="21">
        <v>0</v>
      </c>
      <c r="BC350" s="21">
        <v>0</v>
      </c>
    </row>
    <row r="351" spans="1:55" x14ac:dyDescent="0.25">
      <c r="A351" s="65" t="s">
        <v>859</v>
      </c>
      <c r="B351" s="66" t="s">
        <v>860</v>
      </c>
      <c r="C351" s="70">
        <v>1334449394345.2297</v>
      </c>
      <c r="D351" s="71">
        <v>67818433648.950005</v>
      </c>
      <c r="E351" s="21">
        <v>33754596452.91</v>
      </c>
      <c r="F351" s="21">
        <v>-6505329610.0600004</v>
      </c>
      <c r="G351" s="21">
        <v>0</v>
      </c>
      <c r="H351" s="21">
        <v>23879226651.869999</v>
      </c>
      <c r="I351" s="21">
        <v>0</v>
      </c>
      <c r="J351" s="21">
        <v>0</v>
      </c>
      <c r="K351" s="21">
        <v>2949132823</v>
      </c>
      <c r="L351" s="21">
        <v>4836075940</v>
      </c>
      <c r="M351" s="21">
        <v>0</v>
      </c>
      <c r="N351" s="21">
        <v>3628498604</v>
      </c>
      <c r="O351" s="21">
        <v>4854450631</v>
      </c>
      <c r="P351" s="21">
        <v>0</v>
      </c>
      <c r="Q351" s="21">
        <v>421782156.23000002</v>
      </c>
      <c r="R351" s="71">
        <v>73227562128</v>
      </c>
      <c r="S351" s="21">
        <v>0</v>
      </c>
      <c r="T351" s="21">
        <v>73227562128</v>
      </c>
      <c r="U351" s="71">
        <v>1125840835643.7197</v>
      </c>
      <c r="V351" s="21">
        <v>87986782179</v>
      </c>
      <c r="W351" s="21">
        <v>453204404358.32001</v>
      </c>
      <c r="X351" s="21">
        <v>692440243156.82996</v>
      </c>
      <c r="Y351" s="21">
        <v>1164002431682.3799</v>
      </c>
      <c r="Z351" s="21">
        <v>55044187364.32</v>
      </c>
      <c r="AA351" s="21">
        <v>8369899753.7399998</v>
      </c>
      <c r="AB351" s="21">
        <v>-1335207112850.8701</v>
      </c>
      <c r="AC351" s="71">
        <v>0</v>
      </c>
      <c r="AD351" s="21">
        <v>0</v>
      </c>
      <c r="AE351" s="71">
        <v>67562562924.559998</v>
      </c>
      <c r="AF351" s="21">
        <v>5856693158.1599998</v>
      </c>
      <c r="AG351" s="21">
        <v>0</v>
      </c>
      <c r="AH351" s="21">
        <v>3554565645</v>
      </c>
      <c r="AI351" s="21">
        <v>61370967891.400002</v>
      </c>
      <c r="AJ351" s="21">
        <v>-3219663770</v>
      </c>
      <c r="AK351" s="70">
        <v>16780344014.26</v>
      </c>
      <c r="AL351" s="71">
        <v>16780344014.26</v>
      </c>
      <c r="AM351" s="21">
        <v>459985400.10000002</v>
      </c>
      <c r="AN351" s="21">
        <v>0</v>
      </c>
      <c r="AO351" s="21">
        <v>0</v>
      </c>
      <c r="AP351" s="21">
        <v>0</v>
      </c>
      <c r="AQ351" s="21">
        <v>700856.01</v>
      </c>
      <c r="AR351" s="21">
        <v>16319657758.15</v>
      </c>
      <c r="AS351" s="21">
        <v>0</v>
      </c>
      <c r="AT351" s="71">
        <v>0</v>
      </c>
      <c r="AU351" s="21">
        <v>0</v>
      </c>
      <c r="AV351" s="21">
        <v>0</v>
      </c>
      <c r="AW351" s="21">
        <v>0</v>
      </c>
      <c r="AX351" s="21">
        <v>0</v>
      </c>
      <c r="AY351" s="70">
        <v>1317669050330.97</v>
      </c>
      <c r="AZ351" s="71">
        <v>1317669050330.97</v>
      </c>
      <c r="BA351" s="21">
        <v>1317669050330.97</v>
      </c>
      <c r="BB351" s="21">
        <v>0</v>
      </c>
      <c r="BC351" s="21">
        <v>0</v>
      </c>
    </row>
    <row r="352" spans="1:55" x14ac:dyDescent="0.25">
      <c r="A352" s="65" t="s">
        <v>869</v>
      </c>
      <c r="B352" s="66" t="s">
        <v>870</v>
      </c>
      <c r="C352" s="70">
        <v>1623449807591.53</v>
      </c>
      <c r="D352" s="71">
        <v>78486799784.850006</v>
      </c>
      <c r="E352" s="21">
        <v>50087437783.099998</v>
      </c>
      <c r="F352" s="21">
        <v>-6371469510.0600004</v>
      </c>
      <c r="G352" s="21">
        <v>0</v>
      </c>
      <c r="H352" s="21">
        <v>22624681659.700001</v>
      </c>
      <c r="I352" s="21">
        <v>0</v>
      </c>
      <c r="J352" s="21">
        <v>0</v>
      </c>
      <c r="K352" s="21">
        <v>4662399611.1099997</v>
      </c>
      <c r="L352" s="21">
        <v>261189250</v>
      </c>
      <c r="M352" s="21">
        <v>0</v>
      </c>
      <c r="N352" s="21">
        <v>0</v>
      </c>
      <c r="O352" s="21">
        <v>0</v>
      </c>
      <c r="P352" s="21">
        <v>4584981125</v>
      </c>
      <c r="Q352" s="21">
        <v>2637579866</v>
      </c>
      <c r="R352" s="71">
        <v>71137409657</v>
      </c>
      <c r="S352" s="21">
        <v>0</v>
      </c>
      <c r="T352" s="21">
        <v>71137409657</v>
      </c>
      <c r="U352" s="71">
        <v>1373900767634.0303</v>
      </c>
      <c r="V352" s="21">
        <v>161762034526.12</v>
      </c>
      <c r="W352" s="21">
        <v>326409733261.51001</v>
      </c>
      <c r="X352" s="21">
        <v>538078688085.46002</v>
      </c>
      <c r="Y352" s="21">
        <v>1118182267983.3101</v>
      </c>
      <c r="Z352" s="21">
        <v>31666102726</v>
      </c>
      <c r="AA352" s="21">
        <v>10167906675</v>
      </c>
      <c r="AB352" s="21">
        <v>-812365965623.37</v>
      </c>
      <c r="AC352" s="71">
        <v>0</v>
      </c>
      <c r="AD352" s="21">
        <v>0</v>
      </c>
      <c r="AE352" s="71">
        <v>99924830515.649994</v>
      </c>
      <c r="AF352" s="21">
        <v>4657338487.0600004</v>
      </c>
      <c r="AG352" s="21">
        <v>90000000</v>
      </c>
      <c r="AH352" s="21">
        <v>800770000</v>
      </c>
      <c r="AI352" s="21">
        <v>95049492028.589996</v>
      </c>
      <c r="AJ352" s="21">
        <v>-672770000</v>
      </c>
      <c r="AK352" s="70">
        <v>3215249120</v>
      </c>
      <c r="AL352" s="71">
        <v>3215249120</v>
      </c>
      <c r="AM352" s="21">
        <v>4595192</v>
      </c>
      <c r="AN352" s="21">
        <v>0</v>
      </c>
      <c r="AO352" s="21">
        <v>0</v>
      </c>
      <c r="AP352" s="21">
        <v>0</v>
      </c>
      <c r="AQ352" s="21">
        <v>202568750</v>
      </c>
      <c r="AR352" s="21">
        <v>329253678</v>
      </c>
      <c r="AS352" s="21">
        <v>2678831500</v>
      </c>
      <c r="AT352" s="71">
        <v>0</v>
      </c>
      <c r="AU352" s="21">
        <v>0</v>
      </c>
      <c r="AV352" s="21">
        <v>0</v>
      </c>
      <c r="AW352" s="21">
        <v>0</v>
      </c>
      <c r="AX352" s="21">
        <v>0</v>
      </c>
      <c r="AY352" s="70">
        <v>1620234558471.53</v>
      </c>
      <c r="AZ352" s="71">
        <v>1620234558471.53</v>
      </c>
      <c r="BA352" s="21">
        <v>1620234558471.53</v>
      </c>
      <c r="BB352" s="21">
        <v>0</v>
      </c>
      <c r="BC352" s="21">
        <v>0</v>
      </c>
    </row>
    <row r="353" spans="1:55" x14ac:dyDescent="0.25">
      <c r="A353" s="65" t="s">
        <v>871</v>
      </c>
      <c r="B353" s="66" t="s">
        <v>872</v>
      </c>
      <c r="C353" s="70">
        <v>2210919208336.9902</v>
      </c>
      <c r="D353" s="71">
        <v>130139910849.85001</v>
      </c>
      <c r="E353" s="21">
        <v>9274922767.9099998</v>
      </c>
      <c r="F353" s="21">
        <v>-10872648598.209999</v>
      </c>
      <c r="G353" s="21">
        <v>82583333.329999998</v>
      </c>
      <c r="H353" s="21">
        <v>60760955146.099998</v>
      </c>
      <c r="I353" s="21">
        <v>0</v>
      </c>
      <c r="J353" s="21">
        <v>0</v>
      </c>
      <c r="K353" s="21">
        <v>26797708169.720001</v>
      </c>
      <c r="L353" s="21">
        <v>2686592293</v>
      </c>
      <c r="M353" s="21">
        <v>0</v>
      </c>
      <c r="N353" s="21">
        <v>0</v>
      </c>
      <c r="O353" s="21">
        <v>0</v>
      </c>
      <c r="P353" s="21">
        <v>0</v>
      </c>
      <c r="Q353" s="21">
        <v>41409797738</v>
      </c>
      <c r="R353" s="71">
        <v>103062114863</v>
      </c>
      <c r="S353" s="21">
        <v>0</v>
      </c>
      <c r="T353" s="21">
        <v>103062114863</v>
      </c>
      <c r="U353" s="71">
        <v>1925289352575</v>
      </c>
      <c r="V353" s="21">
        <v>242923171329</v>
      </c>
      <c r="W353" s="21">
        <v>318642210874</v>
      </c>
      <c r="X353" s="21">
        <v>763596751733</v>
      </c>
      <c r="Y353" s="21">
        <v>1654943313600</v>
      </c>
      <c r="Z353" s="21">
        <v>2337010110</v>
      </c>
      <c r="AA353" s="21">
        <v>3746862145</v>
      </c>
      <c r="AB353" s="21">
        <v>-1060899967216</v>
      </c>
      <c r="AC353" s="71">
        <v>0</v>
      </c>
      <c r="AD353" s="21">
        <v>0</v>
      </c>
      <c r="AE353" s="71">
        <v>52427830049.139999</v>
      </c>
      <c r="AF353" s="21">
        <v>1880720125.1400001</v>
      </c>
      <c r="AG353" s="21">
        <v>0</v>
      </c>
      <c r="AH353" s="21">
        <v>5766447367</v>
      </c>
      <c r="AI353" s="21">
        <v>46357803777</v>
      </c>
      <c r="AJ353" s="21">
        <v>-1577141220</v>
      </c>
      <c r="AK353" s="70">
        <v>783229793.52999997</v>
      </c>
      <c r="AL353" s="71">
        <v>783229793.52999997</v>
      </c>
      <c r="AM353" s="21">
        <v>247391088.36000001</v>
      </c>
      <c r="AN353" s="21">
        <v>0</v>
      </c>
      <c r="AO353" s="21">
        <v>0</v>
      </c>
      <c r="AP353" s="21">
        <v>0</v>
      </c>
      <c r="AQ353" s="21">
        <v>109419404.17</v>
      </c>
      <c r="AR353" s="21">
        <v>416593301</v>
      </c>
      <c r="AS353" s="21">
        <v>9826000</v>
      </c>
      <c r="AT353" s="71">
        <v>0</v>
      </c>
      <c r="AU353" s="21">
        <v>0</v>
      </c>
      <c r="AV353" s="21">
        <v>0</v>
      </c>
      <c r="AW353" s="21">
        <v>0</v>
      </c>
      <c r="AX353" s="21">
        <v>0</v>
      </c>
      <c r="AY353" s="70">
        <v>2210135978543.46</v>
      </c>
      <c r="AZ353" s="71">
        <v>2210135978543.46</v>
      </c>
      <c r="BA353" s="21">
        <v>2210135978543.46</v>
      </c>
      <c r="BB353" s="21">
        <v>0</v>
      </c>
      <c r="BC353" s="21">
        <v>0</v>
      </c>
    </row>
    <row r="354" spans="1:55" x14ac:dyDescent="0.25">
      <c r="A354" s="65" t="s">
        <v>875</v>
      </c>
      <c r="B354" s="66" t="s">
        <v>876</v>
      </c>
      <c r="C354" s="70">
        <v>1854344720067.4705</v>
      </c>
      <c r="D354" s="71">
        <v>84796289551.769989</v>
      </c>
      <c r="E354" s="21">
        <v>43263872144.449997</v>
      </c>
      <c r="F354" s="21">
        <v>-12785752974.84</v>
      </c>
      <c r="G354" s="21">
        <v>0</v>
      </c>
      <c r="H354" s="21">
        <v>32983559477.16</v>
      </c>
      <c r="I354" s="21">
        <v>0</v>
      </c>
      <c r="J354" s="21">
        <v>0</v>
      </c>
      <c r="K354" s="21">
        <v>10902611268</v>
      </c>
      <c r="L354" s="21">
        <v>119140000</v>
      </c>
      <c r="M354" s="21">
        <v>0</v>
      </c>
      <c r="N354" s="21">
        <v>0</v>
      </c>
      <c r="O354" s="21">
        <v>256546800</v>
      </c>
      <c r="P354" s="21">
        <v>5091485760</v>
      </c>
      <c r="Q354" s="21">
        <v>4964827077</v>
      </c>
      <c r="R354" s="71">
        <v>75052265370</v>
      </c>
      <c r="S354" s="21">
        <v>0</v>
      </c>
      <c r="T354" s="21">
        <v>75052265370</v>
      </c>
      <c r="U354" s="71">
        <v>1641134228907.5503</v>
      </c>
      <c r="V354" s="21">
        <v>372863137036</v>
      </c>
      <c r="W354" s="21">
        <v>293952480343.71997</v>
      </c>
      <c r="X354" s="21">
        <v>580258933703.31995</v>
      </c>
      <c r="Y354" s="21">
        <v>1209125076856.98</v>
      </c>
      <c r="Z354" s="21">
        <v>43829443498.139999</v>
      </c>
      <c r="AA354" s="21">
        <v>9635131034</v>
      </c>
      <c r="AB354" s="21">
        <v>-868529973564.60999</v>
      </c>
      <c r="AC354" s="71">
        <v>0</v>
      </c>
      <c r="AD354" s="21">
        <v>0</v>
      </c>
      <c r="AE354" s="71">
        <v>53361936238.150002</v>
      </c>
      <c r="AF354" s="21">
        <v>1121745437.04</v>
      </c>
      <c r="AG354" s="21">
        <v>1391760700</v>
      </c>
      <c r="AH354" s="21">
        <v>2007609000</v>
      </c>
      <c r="AI354" s="21">
        <v>50357786667.779999</v>
      </c>
      <c r="AJ354" s="21">
        <v>-1516965566.6700001</v>
      </c>
      <c r="AK354" s="70">
        <v>9701406408.8299999</v>
      </c>
      <c r="AL354" s="71">
        <v>9701406408.8299999</v>
      </c>
      <c r="AM354" s="21">
        <v>101365932</v>
      </c>
      <c r="AN354" s="21">
        <v>0</v>
      </c>
      <c r="AO354" s="21">
        <v>0</v>
      </c>
      <c r="AP354" s="21">
        <v>0</v>
      </c>
      <c r="AQ354" s="21">
        <v>0</v>
      </c>
      <c r="AR354" s="21">
        <v>256546800</v>
      </c>
      <c r="AS354" s="21">
        <v>9343493676.8299999</v>
      </c>
      <c r="AT354" s="71">
        <v>0</v>
      </c>
      <c r="AU354" s="21">
        <v>0</v>
      </c>
      <c r="AV354" s="21">
        <v>0</v>
      </c>
      <c r="AW354" s="21">
        <v>0</v>
      </c>
      <c r="AX354" s="21">
        <v>0</v>
      </c>
      <c r="AY354" s="70">
        <v>1844643313658.6399</v>
      </c>
      <c r="AZ354" s="71">
        <v>1844643313658.6399</v>
      </c>
      <c r="BA354" s="21">
        <v>1844643313658.6399</v>
      </c>
      <c r="BB354" s="21">
        <v>0</v>
      </c>
      <c r="BC354" s="21">
        <v>0</v>
      </c>
    </row>
    <row r="355" spans="1:55" x14ac:dyDescent="0.25">
      <c r="A355" s="65" t="s">
        <v>881</v>
      </c>
      <c r="B355" s="66" t="s">
        <v>882</v>
      </c>
      <c r="C355" s="70">
        <v>1405899515137.2798</v>
      </c>
      <c r="D355" s="71">
        <v>80058135592.039993</v>
      </c>
      <c r="E355" s="21">
        <v>61228690644.589996</v>
      </c>
      <c r="F355" s="21">
        <v>-7025428729.8500004</v>
      </c>
      <c r="G355" s="21">
        <v>0</v>
      </c>
      <c r="H355" s="21">
        <v>13864792697</v>
      </c>
      <c r="I355" s="21">
        <v>0</v>
      </c>
      <c r="J355" s="21">
        <v>0</v>
      </c>
      <c r="K355" s="21">
        <v>1511412625</v>
      </c>
      <c r="L355" s="21">
        <v>1470381448</v>
      </c>
      <c r="M355" s="21">
        <v>0</v>
      </c>
      <c r="N355" s="21">
        <v>5044287952.3000002</v>
      </c>
      <c r="O355" s="21">
        <v>0</v>
      </c>
      <c r="P355" s="21"/>
      <c r="Q355" s="21">
        <v>3963998955</v>
      </c>
      <c r="R355" s="71">
        <v>35756022462.510002</v>
      </c>
      <c r="S355" s="21">
        <v>0</v>
      </c>
      <c r="T355" s="21">
        <v>35756022462.510002</v>
      </c>
      <c r="U355" s="71">
        <v>1173405516452.8699</v>
      </c>
      <c r="V355" s="21">
        <v>13975971288</v>
      </c>
      <c r="W355" s="21">
        <v>329212117356.41998</v>
      </c>
      <c r="X355" s="21">
        <v>510924197077.66998</v>
      </c>
      <c r="Y355" s="21">
        <v>680892614545.56995</v>
      </c>
      <c r="Z355" s="21">
        <v>26616177271.68</v>
      </c>
      <c r="AA355" s="21">
        <v>77783920048.850006</v>
      </c>
      <c r="AB355" s="21">
        <v>-465999481135.32001</v>
      </c>
      <c r="AC355" s="71">
        <v>40264391654.879997</v>
      </c>
      <c r="AD355" s="21">
        <v>40264391654.879997</v>
      </c>
      <c r="AE355" s="71">
        <v>76415448974.980011</v>
      </c>
      <c r="AF355" s="21">
        <v>0</v>
      </c>
      <c r="AG355" s="21">
        <v>0</v>
      </c>
      <c r="AH355" s="21">
        <v>10837321041</v>
      </c>
      <c r="AI355" s="21">
        <v>69355286457.710007</v>
      </c>
      <c r="AJ355" s="21">
        <v>-3777158523.73</v>
      </c>
      <c r="AK355" s="70">
        <v>5710872408</v>
      </c>
      <c r="AL355" s="71">
        <v>5710872408</v>
      </c>
      <c r="AM355" s="21">
        <v>233436216</v>
      </c>
      <c r="AN355" s="21">
        <v>0</v>
      </c>
      <c r="AO355" s="21">
        <v>0</v>
      </c>
      <c r="AP355" s="21">
        <v>0</v>
      </c>
      <c r="AQ355" s="21">
        <v>67916666</v>
      </c>
      <c r="AR355" s="21">
        <v>5409519526</v>
      </c>
      <c r="AS355" s="21"/>
      <c r="AT355" s="71">
        <v>0</v>
      </c>
      <c r="AU355" s="21">
        <v>0</v>
      </c>
      <c r="AV355" s="21">
        <v>0</v>
      </c>
      <c r="AW355" s="21">
        <v>0</v>
      </c>
      <c r="AX355" s="21">
        <v>0</v>
      </c>
      <c r="AY355" s="70">
        <v>1400188642729.28</v>
      </c>
      <c r="AZ355" s="71">
        <v>1400188642729.28</v>
      </c>
      <c r="BA355" s="21">
        <v>1400188642729.28</v>
      </c>
      <c r="BB355" s="21"/>
      <c r="BC355" s="21"/>
    </row>
    <row r="356" spans="1:55" x14ac:dyDescent="0.25">
      <c r="A356" s="65" t="s">
        <v>885</v>
      </c>
      <c r="B356" s="66" t="s">
        <v>1181</v>
      </c>
      <c r="C356" s="70">
        <v>6511969943448.0205</v>
      </c>
      <c r="D356" s="71">
        <v>377506066718.39996</v>
      </c>
      <c r="E356" s="21">
        <v>296516250788.28998</v>
      </c>
      <c r="F356" s="21">
        <v>-8104521635.8699999</v>
      </c>
      <c r="G356" s="21">
        <v>829862818</v>
      </c>
      <c r="H356" s="21">
        <v>24510243129.75</v>
      </c>
      <c r="I356" s="21">
        <v>0</v>
      </c>
      <c r="J356" s="21">
        <v>0</v>
      </c>
      <c r="K356" s="21">
        <v>17203376653</v>
      </c>
      <c r="L356" s="21">
        <v>29881922108</v>
      </c>
      <c r="M356" s="21">
        <v>188379544.40000001</v>
      </c>
      <c r="N356" s="21">
        <v>12414055209.85</v>
      </c>
      <c r="O356" s="21">
        <v>0</v>
      </c>
      <c r="P356" s="21">
        <v>0</v>
      </c>
      <c r="Q356" s="21">
        <v>4066498102.98</v>
      </c>
      <c r="R356" s="71">
        <v>675223349219.67993</v>
      </c>
      <c r="S356" s="21">
        <v>7678182923.9399996</v>
      </c>
      <c r="T356" s="21">
        <v>667545166295.73999</v>
      </c>
      <c r="U356" s="71">
        <v>4768030755525.4004</v>
      </c>
      <c r="V356" s="21">
        <v>1009631427284</v>
      </c>
      <c r="W356" s="21">
        <v>958765550778.33997</v>
      </c>
      <c r="X356" s="21">
        <v>1417975215677.5801</v>
      </c>
      <c r="Y356" s="21">
        <v>4291136987051.46</v>
      </c>
      <c r="Z356" s="21">
        <v>27235726499.939999</v>
      </c>
      <c r="AA356" s="21">
        <v>36183190625.440002</v>
      </c>
      <c r="AB356" s="21">
        <v>-2972897342391.3599</v>
      </c>
      <c r="AC356" s="71">
        <v>0</v>
      </c>
      <c r="AD356" s="21">
        <v>0</v>
      </c>
      <c r="AE356" s="71">
        <v>691209771984.54004</v>
      </c>
      <c r="AF356" s="21">
        <v>0</v>
      </c>
      <c r="AG356" s="21">
        <v>2280008000</v>
      </c>
      <c r="AH356" s="21">
        <v>3533977864.0100002</v>
      </c>
      <c r="AI356" s="21">
        <v>685395786120.53003</v>
      </c>
      <c r="AJ356" s="21">
        <v>0</v>
      </c>
      <c r="AK356" s="70">
        <v>829822406553.89001</v>
      </c>
      <c r="AL356" s="71">
        <v>169240114795.89001</v>
      </c>
      <c r="AM356" s="21">
        <v>84454949</v>
      </c>
      <c r="AN356" s="21">
        <v>0</v>
      </c>
      <c r="AO356" s="21">
        <v>0</v>
      </c>
      <c r="AP356" s="21">
        <v>22778699716</v>
      </c>
      <c r="AQ356" s="21">
        <v>79431736.170000002</v>
      </c>
      <c r="AR356" s="21">
        <v>144089976594.72</v>
      </c>
      <c r="AS356" s="21">
        <v>2207551800</v>
      </c>
      <c r="AT356" s="71">
        <v>660582291758</v>
      </c>
      <c r="AU356" s="21">
        <v>660582291758</v>
      </c>
      <c r="AV356" s="21">
        <v>0</v>
      </c>
      <c r="AW356" s="21">
        <v>0</v>
      </c>
      <c r="AX356" s="21">
        <v>0</v>
      </c>
      <c r="AY356" s="70">
        <v>5682147536894.7803</v>
      </c>
      <c r="AZ356" s="71">
        <v>5682147536894.7803</v>
      </c>
      <c r="BA356" s="21">
        <v>5682147536894.7803</v>
      </c>
      <c r="BB356" s="21">
        <v>0</v>
      </c>
      <c r="BC356" s="21">
        <v>0</v>
      </c>
    </row>
    <row r="357" spans="1:55" x14ac:dyDescent="0.25">
      <c r="A357" s="65" t="s">
        <v>888</v>
      </c>
      <c r="B357" s="66" t="s">
        <v>889</v>
      </c>
      <c r="C357" s="70">
        <v>2860157893385.8301</v>
      </c>
      <c r="D357" s="71">
        <v>88629050457.169998</v>
      </c>
      <c r="E357" s="21">
        <v>63853365358.919998</v>
      </c>
      <c r="F357" s="21">
        <v>-21159557135.689999</v>
      </c>
      <c r="G357" s="21">
        <v>0</v>
      </c>
      <c r="H357" s="21">
        <v>14120570522.940001</v>
      </c>
      <c r="I357" s="21">
        <v>0</v>
      </c>
      <c r="J357" s="21">
        <v>0</v>
      </c>
      <c r="K357" s="21">
        <v>25891807988</v>
      </c>
      <c r="L357" s="21">
        <v>536634000</v>
      </c>
      <c r="M357" s="21">
        <v>0</v>
      </c>
      <c r="N357" s="21">
        <v>0</v>
      </c>
      <c r="O357" s="21">
        <v>0</v>
      </c>
      <c r="P357" s="21">
        <v>4928935830</v>
      </c>
      <c r="Q357" s="21">
        <v>457293893</v>
      </c>
      <c r="R357" s="71">
        <v>35499306674</v>
      </c>
      <c r="S357" s="21">
        <v>0</v>
      </c>
      <c r="T357" s="21">
        <v>35499306674</v>
      </c>
      <c r="U357" s="71">
        <v>2515837662097.8203</v>
      </c>
      <c r="V357" s="21">
        <v>125014959060.55</v>
      </c>
      <c r="W357" s="21">
        <v>613029405566.56006</v>
      </c>
      <c r="X357" s="21">
        <v>1331868950367.5</v>
      </c>
      <c r="Y357" s="21">
        <v>2061507033996</v>
      </c>
      <c r="Z357" s="21">
        <v>24068087383</v>
      </c>
      <c r="AA357" s="21">
        <v>43502367665</v>
      </c>
      <c r="AB357" s="21">
        <v>-1683153141940.79</v>
      </c>
      <c r="AC357" s="71">
        <v>0</v>
      </c>
      <c r="AD357" s="21">
        <v>0</v>
      </c>
      <c r="AE357" s="71">
        <v>220191874156.84</v>
      </c>
      <c r="AF357" s="21">
        <v>728447602.84000003</v>
      </c>
      <c r="AG357" s="21">
        <v>0</v>
      </c>
      <c r="AH357" s="21">
        <v>1108762000</v>
      </c>
      <c r="AI357" s="21">
        <v>218519329612</v>
      </c>
      <c r="AJ357" s="21">
        <v>-164665058</v>
      </c>
      <c r="AK357" s="70">
        <v>3191012404.71</v>
      </c>
      <c r="AL357" s="71">
        <v>3191012404.71</v>
      </c>
      <c r="AM357" s="21">
        <v>129560753.70999999</v>
      </c>
      <c r="AN357" s="21">
        <v>0</v>
      </c>
      <c r="AO357" s="21">
        <v>0</v>
      </c>
      <c r="AP357" s="21">
        <v>0</v>
      </c>
      <c r="AQ357" s="21">
        <v>0</v>
      </c>
      <c r="AR357" s="21">
        <v>3061451651</v>
      </c>
      <c r="AS357" s="21">
        <v>0</v>
      </c>
      <c r="AT357" s="71">
        <v>0</v>
      </c>
      <c r="AU357" s="21">
        <v>0</v>
      </c>
      <c r="AV357" s="21">
        <v>0</v>
      </c>
      <c r="AW357" s="21">
        <v>0</v>
      </c>
      <c r="AX357" s="21">
        <v>0</v>
      </c>
      <c r="AY357" s="70">
        <v>2856966880981.1201</v>
      </c>
      <c r="AZ357" s="71">
        <v>2856966880981.1201</v>
      </c>
      <c r="BA357" s="21">
        <v>2856966880981.1201</v>
      </c>
      <c r="BB357" s="21">
        <v>-43287361037.220001</v>
      </c>
      <c r="BC357" s="21">
        <v>43287361037.220001</v>
      </c>
    </row>
    <row r="358" spans="1:55" x14ac:dyDescent="0.25">
      <c r="A358" s="65" t="s">
        <v>890</v>
      </c>
      <c r="B358" s="66" t="s">
        <v>891</v>
      </c>
      <c r="C358" s="70">
        <v>1600550604262.4902</v>
      </c>
      <c r="D358" s="71">
        <v>61043518044.070007</v>
      </c>
      <c r="E358" s="21">
        <v>19473156349.740002</v>
      </c>
      <c r="F358" s="21">
        <v>-18727369791.369999</v>
      </c>
      <c r="G358" s="21">
        <v>0</v>
      </c>
      <c r="H358" s="21">
        <v>12531409812.76</v>
      </c>
      <c r="I358" s="21">
        <v>0</v>
      </c>
      <c r="J358" s="21">
        <v>0</v>
      </c>
      <c r="K358" s="21">
        <v>12048064912.889999</v>
      </c>
      <c r="L358" s="21">
        <v>2097224720.05</v>
      </c>
      <c r="M358" s="21">
        <v>0</v>
      </c>
      <c r="N358" s="21">
        <v>21005294340</v>
      </c>
      <c r="O358" s="21">
        <v>0</v>
      </c>
      <c r="P358" s="21">
        <v>2346023700</v>
      </c>
      <c r="Q358" s="21">
        <v>10269714000</v>
      </c>
      <c r="R358" s="71">
        <v>39996798525.550003</v>
      </c>
      <c r="S358" s="21">
        <v>0</v>
      </c>
      <c r="T358" s="21">
        <v>39996798525.550003</v>
      </c>
      <c r="U358" s="71">
        <v>1494147869878.2505</v>
      </c>
      <c r="V358" s="21">
        <v>116150736989</v>
      </c>
      <c r="W358" s="21">
        <v>402905937935.29999</v>
      </c>
      <c r="X358" s="21">
        <v>546870278488.76001</v>
      </c>
      <c r="Y358" s="21">
        <v>1182957339965.72</v>
      </c>
      <c r="Z358" s="21">
        <v>27773555907.560001</v>
      </c>
      <c r="AA358" s="21">
        <v>106683423498</v>
      </c>
      <c r="AB358" s="21">
        <v>-889193402906.08997</v>
      </c>
      <c r="AC358" s="71">
        <v>0</v>
      </c>
      <c r="AD358" s="21">
        <v>0</v>
      </c>
      <c r="AE358" s="71">
        <v>5362417814.6199999</v>
      </c>
      <c r="AF358" s="21">
        <v>5362417814.6199999</v>
      </c>
      <c r="AG358" s="21">
        <v>0</v>
      </c>
      <c r="AH358" s="21">
        <v>0</v>
      </c>
      <c r="AI358" s="21">
        <v>0</v>
      </c>
      <c r="AJ358" s="21">
        <v>0</v>
      </c>
      <c r="AK358" s="70">
        <v>15656031996.02</v>
      </c>
      <c r="AL358" s="71">
        <v>15656031996.02</v>
      </c>
      <c r="AM358" s="21">
        <v>35608345.009999998</v>
      </c>
      <c r="AN358" s="21">
        <v>0</v>
      </c>
      <c r="AO358" s="21">
        <v>0</v>
      </c>
      <c r="AP358" s="21">
        <v>0</v>
      </c>
      <c r="AQ358" s="21">
        <v>0</v>
      </c>
      <c r="AR358" s="21">
        <v>15620423651.01</v>
      </c>
      <c r="AS358" s="21">
        <v>0</v>
      </c>
      <c r="AT358" s="71">
        <v>0</v>
      </c>
      <c r="AU358" s="21">
        <v>0</v>
      </c>
      <c r="AV358" s="21">
        <v>0</v>
      </c>
      <c r="AW358" s="21">
        <v>0</v>
      </c>
      <c r="AX358" s="21">
        <v>0</v>
      </c>
      <c r="AY358" s="70">
        <v>1584894572266.47</v>
      </c>
      <c r="AZ358" s="71">
        <v>1584894572266.47</v>
      </c>
      <c r="BA358" s="21">
        <v>1584894572266.47</v>
      </c>
      <c r="BB358" s="21">
        <v>0</v>
      </c>
      <c r="BC358" s="21">
        <v>0</v>
      </c>
    </row>
    <row r="359" spans="1:55" x14ac:dyDescent="0.25">
      <c r="A359" s="65" t="s">
        <v>900</v>
      </c>
      <c r="B359" s="66" t="s">
        <v>901</v>
      </c>
      <c r="C359" s="70">
        <v>1576907026238.95</v>
      </c>
      <c r="D359" s="71">
        <v>25836965403.049999</v>
      </c>
      <c r="E359" s="21">
        <v>7949116750.5900002</v>
      </c>
      <c r="F359" s="21">
        <v>-5991173445.0900002</v>
      </c>
      <c r="G359" s="21">
        <v>0</v>
      </c>
      <c r="H359" s="21">
        <v>6193820669</v>
      </c>
      <c r="I359" s="21">
        <v>0</v>
      </c>
      <c r="J359" s="21">
        <v>0</v>
      </c>
      <c r="K359" s="21">
        <v>2296615058</v>
      </c>
      <c r="L359" s="21">
        <v>963756022</v>
      </c>
      <c r="M359" s="21">
        <v>0</v>
      </c>
      <c r="N359" s="21">
        <v>23000000</v>
      </c>
      <c r="O359" s="21">
        <v>3480215100</v>
      </c>
      <c r="P359" s="21">
        <v>0</v>
      </c>
      <c r="Q359" s="21">
        <v>10921615248.549999</v>
      </c>
      <c r="R359" s="71">
        <v>42972086528.769997</v>
      </c>
      <c r="S359" s="21">
        <v>0</v>
      </c>
      <c r="T359" s="21">
        <v>42972086528.769997</v>
      </c>
      <c r="U359" s="71">
        <v>1277929464462.4202</v>
      </c>
      <c r="V359" s="21">
        <v>17718750701</v>
      </c>
      <c r="W359" s="21">
        <v>286836273556.14001</v>
      </c>
      <c r="X359" s="21">
        <v>458091511941.70001</v>
      </c>
      <c r="Y359" s="21">
        <v>567100760474.56995</v>
      </c>
      <c r="Z359" s="21">
        <v>14850941662</v>
      </c>
      <c r="AA359" s="21">
        <v>203269908816.01001</v>
      </c>
      <c r="AB359" s="21">
        <v>-269938682689</v>
      </c>
      <c r="AC359" s="71">
        <v>0</v>
      </c>
      <c r="AD359" s="21">
        <v>0</v>
      </c>
      <c r="AE359" s="71">
        <v>230168509844.70999</v>
      </c>
      <c r="AF359" s="21">
        <v>66386090021.190002</v>
      </c>
      <c r="AG359" s="21">
        <v>0</v>
      </c>
      <c r="AH359" s="21">
        <v>17091958924</v>
      </c>
      <c r="AI359" s="21">
        <v>146690460899.51999</v>
      </c>
      <c r="AJ359" s="21">
        <v>0</v>
      </c>
      <c r="AK359" s="70">
        <v>29963679736.190002</v>
      </c>
      <c r="AL359" s="71">
        <v>29963679736.190002</v>
      </c>
      <c r="AM359" s="21">
        <v>7319151606.4700003</v>
      </c>
      <c r="AN359" s="21">
        <v>0</v>
      </c>
      <c r="AO359" s="21">
        <v>0</v>
      </c>
      <c r="AP359" s="21">
        <v>0</v>
      </c>
      <c r="AQ359" s="21">
        <v>0</v>
      </c>
      <c r="AR359" s="21">
        <v>22644528129.720001</v>
      </c>
      <c r="AS359" s="21">
        <v>0</v>
      </c>
      <c r="AT359" s="71">
        <v>0</v>
      </c>
      <c r="AU359" s="21">
        <v>0</v>
      </c>
      <c r="AV359" s="21">
        <v>0</v>
      </c>
      <c r="AW359" s="21">
        <v>0</v>
      </c>
      <c r="AX359" s="21">
        <v>0</v>
      </c>
      <c r="AY359" s="70">
        <v>1546943346502.76</v>
      </c>
      <c r="AZ359" s="71">
        <v>1546943346502.76</v>
      </c>
      <c r="BA359" s="21">
        <v>1546943346502.76</v>
      </c>
      <c r="BB359" s="21">
        <v>0</v>
      </c>
      <c r="BC359" s="21">
        <v>0</v>
      </c>
    </row>
    <row r="360" spans="1:55" x14ac:dyDescent="0.25">
      <c r="A360" s="65" t="s">
        <v>904</v>
      </c>
      <c r="B360" s="66" t="s">
        <v>905</v>
      </c>
      <c r="C360" s="70">
        <v>1758054602061.5901</v>
      </c>
      <c r="D360" s="71">
        <v>38958047798.560005</v>
      </c>
      <c r="E360" s="21">
        <v>10829859060.940001</v>
      </c>
      <c r="F360" s="21">
        <v>-3187170138.8600001</v>
      </c>
      <c r="G360" s="21">
        <v>0</v>
      </c>
      <c r="H360" s="21">
        <v>16483513604.51</v>
      </c>
      <c r="I360" s="21">
        <v>0</v>
      </c>
      <c r="J360" s="21">
        <v>0</v>
      </c>
      <c r="K360" s="21">
        <v>3114283100.04</v>
      </c>
      <c r="L360" s="21">
        <v>216692500</v>
      </c>
      <c r="M360" s="21">
        <v>0</v>
      </c>
      <c r="N360" s="21">
        <v>521176607.56</v>
      </c>
      <c r="O360" s="21">
        <v>0</v>
      </c>
      <c r="P360" s="21">
        <v>4750309159</v>
      </c>
      <c r="Q360" s="21">
        <v>6229383905.3699999</v>
      </c>
      <c r="R360" s="71">
        <v>26227850903.599998</v>
      </c>
      <c r="S360" s="21">
        <v>0</v>
      </c>
      <c r="T360" s="21">
        <v>26227850903.599998</v>
      </c>
      <c r="U360" s="71">
        <v>1641746981546.97</v>
      </c>
      <c r="V360" s="21">
        <v>39490852654.940002</v>
      </c>
      <c r="W360" s="21">
        <v>362612029340.15997</v>
      </c>
      <c r="X360" s="21">
        <v>658234326031.68994</v>
      </c>
      <c r="Y360" s="21">
        <v>1340425089261.8401</v>
      </c>
      <c r="Z360" s="21">
        <v>15434678058.629999</v>
      </c>
      <c r="AA360" s="21">
        <v>60957108379.43</v>
      </c>
      <c r="AB360" s="21">
        <v>-835407102179.71997</v>
      </c>
      <c r="AC360" s="71">
        <v>0</v>
      </c>
      <c r="AD360" s="21">
        <v>0</v>
      </c>
      <c r="AE360" s="71">
        <v>51121721812.459999</v>
      </c>
      <c r="AF360" s="21">
        <v>2916588988.52</v>
      </c>
      <c r="AG360" s="21">
        <v>15144458394</v>
      </c>
      <c r="AH360" s="21">
        <v>11550491500</v>
      </c>
      <c r="AI360" s="21">
        <v>24459316569.630001</v>
      </c>
      <c r="AJ360" s="21">
        <v>-2949133639.6900001</v>
      </c>
      <c r="AK360" s="70">
        <v>37337466335.57</v>
      </c>
      <c r="AL360" s="71">
        <v>37337466335.57</v>
      </c>
      <c r="AM360" s="21">
        <v>1819629207.04</v>
      </c>
      <c r="AN360" s="21">
        <v>0</v>
      </c>
      <c r="AO360" s="21">
        <v>0</v>
      </c>
      <c r="AP360" s="21">
        <v>0</v>
      </c>
      <c r="AQ360" s="21">
        <v>0</v>
      </c>
      <c r="AR360" s="21">
        <v>2401503475</v>
      </c>
      <c r="AS360" s="21">
        <v>33116333653.529999</v>
      </c>
      <c r="AT360" s="71">
        <v>0</v>
      </c>
      <c r="AU360" s="21">
        <v>0</v>
      </c>
      <c r="AV360" s="21">
        <v>0</v>
      </c>
      <c r="AW360" s="21">
        <v>0</v>
      </c>
      <c r="AX360" s="21">
        <v>0</v>
      </c>
      <c r="AY360" s="70">
        <v>1720717135726.03</v>
      </c>
      <c r="AZ360" s="71">
        <v>1720717135726.03</v>
      </c>
      <c r="BA360" s="21">
        <v>1720717135726.03</v>
      </c>
      <c r="BB360" s="21">
        <v>0</v>
      </c>
      <c r="BC360" s="21">
        <v>0</v>
      </c>
    </row>
    <row r="361" spans="1:55" x14ac:dyDescent="0.25">
      <c r="A361" s="65" t="s">
        <v>906</v>
      </c>
      <c r="B361" s="66" t="s">
        <v>907</v>
      </c>
      <c r="C361" s="70">
        <v>1771296325299.7302</v>
      </c>
      <c r="D361" s="71">
        <v>39770413198.620003</v>
      </c>
      <c r="E361" s="21">
        <v>27612833133.16</v>
      </c>
      <c r="F361" s="21">
        <v>-1225081165.8599999</v>
      </c>
      <c r="G361" s="21">
        <v>0</v>
      </c>
      <c r="H361" s="21">
        <v>6369721452</v>
      </c>
      <c r="I361" s="21">
        <v>0</v>
      </c>
      <c r="J361" s="21">
        <v>0</v>
      </c>
      <c r="K361" s="21">
        <v>2207150598.9200001</v>
      </c>
      <c r="L361" s="21">
        <v>216050654.40000001</v>
      </c>
      <c r="M361" s="21">
        <v>0</v>
      </c>
      <c r="N361" s="21">
        <v>0</v>
      </c>
      <c r="O361" s="21">
        <v>0</v>
      </c>
      <c r="P361" s="21">
        <v>0</v>
      </c>
      <c r="Q361" s="21">
        <v>4589738526</v>
      </c>
      <c r="R361" s="71">
        <v>21058198472.439999</v>
      </c>
      <c r="S361" s="21">
        <v>0</v>
      </c>
      <c r="T361" s="21">
        <v>21058198472.439999</v>
      </c>
      <c r="U361" s="71">
        <v>1570764068612.2603</v>
      </c>
      <c r="V361" s="21">
        <v>351246783296.38</v>
      </c>
      <c r="W361" s="21">
        <v>405337305029.40997</v>
      </c>
      <c r="X361" s="21">
        <v>554290487457</v>
      </c>
      <c r="Y361" s="21">
        <v>998096077477.32996</v>
      </c>
      <c r="Z361" s="21">
        <v>26775838093</v>
      </c>
      <c r="AA361" s="21">
        <v>99936313127</v>
      </c>
      <c r="AB361" s="21">
        <v>-864918735867.85999</v>
      </c>
      <c r="AC361" s="71">
        <v>0</v>
      </c>
      <c r="AD361" s="21">
        <v>0</v>
      </c>
      <c r="AE361" s="71">
        <v>139703645016.41</v>
      </c>
      <c r="AF361" s="21">
        <v>11297761889.75</v>
      </c>
      <c r="AG361" s="21">
        <v>0</v>
      </c>
      <c r="AH361" s="21">
        <v>10013081425</v>
      </c>
      <c r="AI361" s="21">
        <v>118392801701.66</v>
      </c>
      <c r="AJ361" s="21">
        <v>0</v>
      </c>
      <c r="AK361" s="70">
        <v>11719431819.57</v>
      </c>
      <c r="AL361" s="71">
        <v>11719431819.57</v>
      </c>
      <c r="AM361" s="21">
        <v>220757554.56999999</v>
      </c>
      <c r="AN361" s="21">
        <v>0</v>
      </c>
      <c r="AO361" s="21">
        <v>0</v>
      </c>
      <c r="AP361" s="21">
        <v>0</v>
      </c>
      <c r="AQ361" s="21">
        <v>0</v>
      </c>
      <c r="AR361" s="21">
        <v>11498674265</v>
      </c>
      <c r="AS361" s="21">
        <v>0</v>
      </c>
      <c r="AT361" s="71">
        <v>0</v>
      </c>
      <c r="AU361" s="21">
        <v>0</v>
      </c>
      <c r="AV361" s="21">
        <v>0</v>
      </c>
      <c r="AW361" s="21">
        <v>0</v>
      </c>
      <c r="AX361" s="21">
        <v>0</v>
      </c>
      <c r="AY361" s="70">
        <v>1759576893480.1599</v>
      </c>
      <c r="AZ361" s="71">
        <v>1759576893480.1599</v>
      </c>
      <c r="BA361" s="21">
        <v>1759576893480.1599</v>
      </c>
      <c r="BB361" s="21">
        <v>0</v>
      </c>
      <c r="BC361" s="21">
        <v>0</v>
      </c>
    </row>
    <row r="362" spans="1:55" x14ac:dyDescent="0.25">
      <c r="A362" s="65" t="s">
        <v>909</v>
      </c>
      <c r="B362" s="66" t="s">
        <v>910</v>
      </c>
      <c r="C362" s="70">
        <v>1435186219578.0596</v>
      </c>
      <c r="D362" s="71">
        <v>75518741037.720001</v>
      </c>
      <c r="E362" s="21">
        <v>16964465401.440001</v>
      </c>
      <c r="F362" s="21">
        <v>-14426726074.959999</v>
      </c>
      <c r="G362" s="21">
        <v>0</v>
      </c>
      <c r="H362" s="21">
        <v>47086513872.239998</v>
      </c>
      <c r="I362" s="21">
        <v>0</v>
      </c>
      <c r="J362" s="21">
        <v>0</v>
      </c>
      <c r="K362" s="21">
        <v>18368997473</v>
      </c>
      <c r="L362" s="21">
        <v>840037833</v>
      </c>
      <c r="M362" s="21">
        <v>2711288353</v>
      </c>
      <c r="N362" s="21">
        <v>2244351627</v>
      </c>
      <c r="O362" s="21">
        <v>0</v>
      </c>
      <c r="P362" s="21">
        <v>0</v>
      </c>
      <c r="Q362" s="21">
        <v>1729812553</v>
      </c>
      <c r="R362" s="71">
        <v>25595877403</v>
      </c>
      <c r="S362" s="21">
        <v>0</v>
      </c>
      <c r="T362" s="21">
        <v>25595877403</v>
      </c>
      <c r="U362" s="71">
        <v>1212997724015.54</v>
      </c>
      <c r="V362" s="21">
        <v>196518836050</v>
      </c>
      <c r="W362" s="21">
        <v>363582839659.66998</v>
      </c>
      <c r="X362" s="21">
        <v>813521509689</v>
      </c>
      <c r="Y362" s="21">
        <v>1056887110170</v>
      </c>
      <c r="Z362" s="21">
        <v>5429050939</v>
      </c>
      <c r="AA362" s="21">
        <v>79310068054</v>
      </c>
      <c r="AB362" s="21">
        <v>-1302251690546.1299</v>
      </c>
      <c r="AC362" s="71">
        <v>0</v>
      </c>
      <c r="AD362" s="21">
        <v>0</v>
      </c>
      <c r="AE362" s="71">
        <v>121073877121.8</v>
      </c>
      <c r="AF362" s="21">
        <v>1135821700</v>
      </c>
      <c r="AG362" s="21">
        <v>0</v>
      </c>
      <c r="AH362" s="21">
        <v>1835034000</v>
      </c>
      <c r="AI362" s="21">
        <v>119828731130.13</v>
      </c>
      <c r="AJ362" s="21">
        <v>-1725709708.3299999</v>
      </c>
      <c r="AK362" s="70">
        <v>49239300809.949997</v>
      </c>
      <c r="AL362" s="71">
        <v>49239300809.949997</v>
      </c>
      <c r="AM362" s="21">
        <v>882033252.95000005</v>
      </c>
      <c r="AN362" s="21">
        <v>1920138889</v>
      </c>
      <c r="AO362" s="21">
        <v>35000000000</v>
      </c>
      <c r="AP362" s="21">
        <v>0</v>
      </c>
      <c r="AQ362" s="21">
        <v>0</v>
      </c>
      <c r="AR362" s="21">
        <v>7042290168</v>
      </c>
      <c r="AS362" s="21">
        <v>4394838500</v>
      </c>
      <c r="AT362" s="71">
        <v>0</v>
      </c>
      <c r="AU362" s="21">
        <v>0</v>
      </c>
      <c r="AV362" s="21">
        <v>0</v>
      </c>
      <c r="AW362" s="21">
        <v>0</v>
      </c>
      <c r="AX362" s="21">
        <v>0</v>
      </c>
      <c r="AY362" s="70">
        <v>1385946918768.1101</v>
      </c>
      <c r="AZ362" s="71">
        <v>1385946918768.1101</v>
      </c>
      <c r="BA362" s="21">
        <v>1385946918768.1101</v>
      </c>
      <c r="BB362" s="21">
        <v>0</v>
      </c>
      <c r="BC362" s="21">
        <v>0</v>
      </c>
    </row>
    <row r="363" spans="1:55" x14ac:dyDescent="0.25">
      <c r="A363" s="65" t="s">
        <v>913</v>
      </c>
      <c r="B363" s="66" t="s">
        <v>914</v>
      </c>
      <c r="C363" s="70">
        <v>2922717549384.6201</v>
      </c>
      <c r="D363" s="71">
        <v>202970353695.70996</v>
      </c>
      <c r="E363" s="21">
        <v>158789131565.35999</v>
      </c>
      <c r="F363" s="21">
        <v>-11668496959.26</v>
      </c>
      <c r="G363" s="21">
        <v>9774199913.6100006</v>
      </c>
      <c r="H363" s="21">
        <v>29372745778</v>
      </c>
      <c r="I363" s="21">
        <v>0</v>
      </c>
      <c r="J363" s="21">
        <v>0</v>
      </c>
      <c r="K363" s="21">
        <v>2922372560</v>
      </c>
      <c r="L363" s="21">
        <v>3456330400</v>
      </c>
      <c r="M363" s="21">
        <v>0</v>
      </c>
      <c r="N363" s="21">
        <v>8084787500</v>
      </c>
      <c r="O363" s="21">
        <v>0</v>
      </c>
      <c r="P363" s="21">
        <v>2239282938</v>
      </c>
      <c r="Q363" s="21">
        <v>0</v>
      </c>
      <c r="R363" s="71">
        <v>41010000000</v>
      </c>
      <c r="S363" s="21">
        <v>0</v>
      </c>
      <c r="T363" s="21">
        <v>41010000000</v>
      </c>
      <c r="U363" s="71">
        <v>2638192137345.54</v>
      </c>
      <c r="V363" s="21">
        <v>389597494907</v>
      </c>
      <c r="W363" s="21">
        <v>288794577056.60999</v>
      </c>
      <c r="X363" s="21">
        <v>1535440896534.6799</v>
      </c>
      <c r="Y363" s="21">
        <v>1868116353080</v>
      </c>
      <c r="Z363" s="21">
        <v>34396457185.68</v>
      </c>
      <c r="AA363" s="21">
        <v>156317429399</v>
      </c>
      <c r="AB363" s="21">
        <v>-1634471070817.4299</v>
      </c>
      <c r="AC363" s="71">
        <v>0</v>
      </c>
      <c r="AD363" s="21">
        <v>0</v>
      </c>
      <c r="AE363" s="71">
        <v>40545058343.369995</v>
      </c>
      <c r="AF363" s="21">
        <v>0</v>
      </c>
      <c r="AG363" s="21">
        <v>0</v>
      </c>
      <c r="AH363" s="21">
        <v>11686791300</v>
      </c>
      <c r="AI363" s="21">
        <v>33025465946.700001</v>
      </c>
      <c r="AJ363" s="21">
        <v>-4167198903.3299999</v>
      </c>
      <c r="AK363" s="70">
        <v>4208043881.6700001</v>
      </c>
      <c r="AL363" s="71">
        <v>4208043881.6700001</v>
      </c>
      <c r="AM363" s="21">
        <v>0</v>
      </c>
      <c r="AN363" s="21">
        <v>0</v>
      </c>
      <c r="AO363" s="21">
        <v>0</v>
      </c>
      <c r="AP363" s="21">
        <v>0</v>
      </c>
      <c r="AQ363" s="21">
        <v>390004666.67000002</v>
      </c>
      <c r="AR363" s="21">
        <v>3818039215</v>
      </c>
      <c r="AS363" s="21">
        <v>0</v>
      </c>
      <c r="AT363" s="71">
        <v>0</v>
      </c>
      <c r="AU363" s="21">
        <v>0</v>
      </c>
      <c r="AV363" s="21">
        <v>0</v>
      </c>
      <c r="AW363" s="21">
        <v>0</v>
      </c>
      <c r="AX363" s="21">
        <v>0</v>
      </c>
      <c r="AY363" s="70">
        <v>2918509505502.9502</v>
      </c>
      <c r="AZ363" s="71">
        <v>2918509505502.9502</v>
      </c>
      <c r="BA363" s="21">
        <v>2969466718780.2202</v>
      </c>
      <c r="BB363" s="21">
        <v>-50957213277.269997</v>
      </c>
      <c r="BC363" s="21">
        <v>0</v>
      </c>
    </row>
    <row r="364" spans="1:55" x14ac:dyDescent="0.25">
      <c r="A364" s="65" t="s">
        <v>915</v>
      </c>
      <c r="B364" s="66" t="s">
        <v>916</v>
      </c>
      <c r="C364" s="70">
        <v>5116874346986.0293</v>
      </c>
      <c r="D364" s="71">
        <v>208157400294.47998</v>
      </c>
      <c r="E364" s="21">
        <v>149640971414</v>
      </c>
      <c r="F364" s="21">
        <v>-84819110978.009995</v>
      </c>
      <c r="G364" s="21">
        <v>0</v>
      </c>
      <c r="H364" s="21">
        <v>22789149179</v>
      </c>
      <c r="I364" s="21">
        <v>0</v>
      </c>
      <c r="J364" s="21">
        <v>0</v>
      </c>
      <c r="K364" s="21">
        <v>21971547466.099998</v>
      </c>
      <c r="L364" s="21">
        <v>5225443918</v>
      </c>
      <c r="M364" s="21">
        <v>0</v>
      </c>
      <c r="N364" s="21">
        <v>17308166185.389999</v>
      </c>
      <c r="O364" s="21">
        <v>8571073895</v>
      </c>
      <c r="P364" s="21">
        <v>4852216636</v>
      </c>
      <c r="Q364" s="21">
        <v>62617942579</v>
      </c>
      <c r="R364" s="71">
        <v>112939126691</v>
      </c>
      <c r="S364" s="21">
        <v>0</v>
      </c>
      <c r="T364" s="21">
        <v>112939126691</v>
      </c>
      <c r="U364" s="71">
        <v>3912034044426.1006</v>
      </c>
      <c r="V364" s="21">
        <v>713106507252.18005</v>
      </c>
      <c r="W364" s="21">
        <v>850387535886.33997</v>
      </c>
      <c r="X364" s="21">
        <v>1971626058497.8301</v>
      </c>
      <c r="Y364" s="21">
        <v>6097267956603.6396</v>
      </c>
      <c r="Z364" s="21">
        <v>18756862523</v>
      </c>
      <c r="AA364" s="21">
        <v>29984755292</v>
      </c>
      <c r="AB364" s="21">
        <v>-5769095631628.8896</v>
      </c>
      <c r="AC364" s="71">
        <v>0</v>
      </c>
      <c r="AD364" s="21">
        <v>0</v>
      </c>
      <c r="AE364" s="71">
        <v>883743775574.44995</v>
      </c>
      <c r="AF364" s="21">
        <v>0</v>
      </c>
      <c r="AG364" s="21">
        <v>0</v>
      </c>
      <c r="AH364" s="21">
        <v>5933734500</v>
      </c>
      <c r="AI364" s="21">
        <v>882017154774.44995</v>
      </c>
      <c r="AJ364" s="21">
        <v>-4207113700</v>
      </c>
      <c r="AK364" s="70">
        <v>43110294250.269997</v>
      </c>
      <c r="AL364" s="71">
        <v>43110294250.269997</v>
      </c>
      <c r="AM364" s="21">
        <v>112500</v>
      </c>
      <c r="AN364" s="21">
        <v>0</v>
      </c>
      <c r="AO364" s="21">
        <v>0</v>
      </c>
      <c r="AP364" s="21">
        <v>0</v>
      </c>
      <c r="AQ364" s="21">
        <v>127000000</v>
      </c>
      <c r="AR364" s="21">
        <v>42983181750.269997</v>
      </c>
      <c r="AS364" s="21">
        <v>0</v>
      </c>
      <c r="AT364" s="71">
        <v>0</v>
      </c>
      <c r="AU364" s="21">
        <v>0</v>
      </c>
      <c r="AV364" s="21">
        <v>0</v>
      </c>
      <c r="AW364" s="21">
        <v>0</v>
      </c>
      <c r="AX364" s="21">
        <v>0</v>
      </c>
      <c r="AY364" s="70">
        <v>5073764052735.7598</v>
      </c>
      <c r="AZ364" s="71">
        <v>5073764052735.7598</v>
      </c>
      <c r="BA364" s="21">
        <v>5073764052735.7598</v>
      </c>
      <c r="BB364" s="21">
        <v>0</v>
      </c>
      <c r="BC364" s="21">
        <v>0</v>
      </c>
    </row>
    <row r="365" spans="1:55" x14ac:dyDescent="0.25">
      <c r="A365" s="65" t="s">
        <v>919</v>
      </c>
      <c r="B365" s="66" t="s">
        <v>920</v>
      </c>
      <c r="C365" s="70">
        <v>2178656559707.0303</v>
      </c>
      <c r="D365" s="71">
        <v>103954618834.42</v>
      </c>
      <c r="E365" s="21">
        <v>79703415860.289993</v>
      </c>
      <c r="F365" s="21">
        <v>-4138062069.8699999</v>
      </c>
      <c r="G365" s="21">
        <v>56916667</v>
      </c>
      <c r="H365" s="21">
        <v>16287190201</v>
      </c>
      <c r="I365" s="21">
        <v>0</v>
      </c>
      <c r="J365" s="21">
        <v>0</v>
      </c>
      <c r="K365" s="21">
        <v>5270987014</v>
      </c>
      <c r="L365" s="21">
        <v>0</v>
      </c>
      <c r="M365" s="21">
        <v>0</v>
      </c>
      <c r="N365" s="21">
        <v>1663800300</v>
      </c>
      <c r="O365" s="21">
        <v>0</v>
      </c>
      <c r="P365" s="21">
        <v>0</v>
      </c>
      <c r="Q365" s="21">
        <v>5110370862</v>
      </c>
      <c r="R365" s="71">
        <v>37766612295.480003</v>
      </c>
      <c r="S365" s="21">
        <v>0</v>
      </c>
      <c r="T365" s="21">
        <v>37766612295.480003</v>
      </c>
      <c r="U365" s="71">
        <v>1847832311497.1199</v>
      </c>
      <c r="V365" s="21">
        <v>129239869679</v>
      </c>
      <c r="W365" s="21">
        <v>495467863685.26001</v>
      </c>
      <c r="X365" s="21">
        <v>1150201776949.25</v>
      </c>
      <c r="Y365" s="21">
        <v>1706604117267.3301</v>
      </c>
      <c r="Z365" s="21">
        <v>22465827986</v>
      </c>
      <c r="AA365" s="21">
        <v>21058168842</v>
      </c>
      <c r="AB365" s="21">
        <v>-1677205312911.72</v>
      </c>
      <c r="AC365" s="71">
        <v>0</v>
      </c>
      <c r="AD365" s="21">
        <v>0</v>
      </c>
      <c r="AE365" s="71">
        <v>189103017080.01001</v>
      </c>
      <c r="AF365" s="21">
        <v>0</v>
      </c>
      <c r="AG365" s="21">
        <v>0</v>
      </c>
      <c r="AH365" s="21">
        <v>11917563836</v>
      </c>
      <c r="AI365" s="21">
        <v>186372294996.01001</v>
      </c>
      <c r="AJ365" s="21">
        <v>-9186841752</v>
      </c>
      <c r="AK365" s="70">
        <v>94291181783</v>
      </c>
      <c r="AL365" s="71">
        <v>94291181783</v>
      </c>
      <c r="AM365" s="21">
        <v>3840824439</v>
      </c>
      <c r="AN365" s="21">
        <v>0</v>
      </c>
      <c r="AO365" s="21">
        <v>0</v>
      </c>
      <c r="AP365" s="21">
        <v>0</v>
      </c>
      <c r="AQ365" s="21">
        <v>43750000</v>
      </c>
      <c r="AR365" s="21">
        <v>5897336552</v>
      </c>
      <c r="AS365" s="21">
        <v>84509270792</v>
      </c>
      <c r="AT365" s="71">
        <v>0</v>
      </c>
      <c r="AU365" s="21">
        <v>0</v>
      </c>
      <c r="AV365" s="21">
        <v>0</v>
      </c>
      <c r="AW365" s="21">
        <v>0</v>
      </c>
      <c r="AX365" s="21">
        <v>0</v>
      </c>
      <c r="AY365" s="70">
        <v>2084365377924.04</v>
      </c>
      <c r="AZ365" s="71">
        <v>2084365377924.04</v>
      </c>
      <c r="BA365" s="21">
        <v>2084365377924.04</v>
      </c>
      <c r="BB365" s="21">
        <v>0</v>
      </c>
      <c r="BC365" s="21">
        <v>0</v>
      </c>
    </row>
    <row r="366" spans="1:55" x14ac:dyDescent="0.25">
      <c r="A366" s="65" t="s">
        <v>921</v>
      </c>
      <c r="B366" s="66" t="s">
        <v>922</v>
      </c>
      <c r="C366" s="70">
        <v>1560523522056.8096</v>
      </c>
      <c r="D366" s="71">
        <v>255402419047.44</v>
      </c>
      <c r="E366" s="21">
        <v>129042134414.89999</v>
      </c>
      <c r="F366" s="21">
        <v>-7531524708.6499996</v>
      </c>
      <c r="G366" s="21">
        <v>0</v>
      </c>
      <c r="H366" s="21">
        <v>86144238588.309998</v>
      </c>
      <c r="I366" s="21">
        <v>0</v>
      </c>
      <c r="J366" s="21">
        <v>0</v>
      </c>
      <c r="K366" s="21">
        <v>429415523</v>
      </c>
      <c r="L366" s="21">
        <v>0</v>
      </c>
      <c r="M366" s="21">
        <v>0</v>
      </c>
      <c r="N366" s="21">
        <v>789000000</v>
      </c>
      <c r="O366" s="21">
        <v>0</v>
      </c>
      <c r="P366" s="21">
        <v>115297982</v>
      </c>
      <c r="Q366" s="21">
        <v>46413857247.879997</v>
      </c>
      <c r="R366" s="71">
        <v>19945000000</v>
      </c>
      <c r="S366" s="21">
        <v>0</v>
      </c>
      <c r="T366" s="21">
        <v>19945000000</v>
      </c>
      <c r="U366" s="71">
        <v>1078307333520.6797</v>
      </c>
      <c r="V366" s="21">
        <v>219059101552</v>
      </c>
      <c r="W366" s="21">
        <v>445846519979.03003</v>
      </c>
      <c r="X366" s="21">
        <v>1144396969483.72</v>
      </c>
      <c r="Y366" s="21">
        <v>1094318953711.88</v>
      </c>
      <c r="Z366" s="21">
        <v>26128568407</v>
      </c>
      <c r="AA366" s="21">
        <v>157558061648.60999</v>
      </c>
      <c r="AB366" s="21">
        <v>-2009000841261.5601</v>
      </c>
      <c r="AC366" s="71">
        <v>0</v>
      </c>
      <c r="AD366" s="21">
        <v>0</v>
      </c>
      <c r="AE366" s="71">
        <v>206868769488.69</v>
      </c>
      <c r="AF366" s="21">
        <v>0</v>
      </c>
      <c r="AG366" s="21">
        <v>0</v>
      </c>
      <c r="AH366" s="21">
        <v>3077220000</v>
      </c>
      <c r="AI366" s="21">
        <v>206211319488.69</v>
      </c>
      <c r="AJ366" s="21">
        <v>-2419770000</v>
      </c>
      <c r="AK366" s="70">
        <v>9415595051.9400005</v>
      </c>
      <c r="AL366" s="71">
        <v>9415595051.9400005</v>
      </c>
      <c r="AM366" s="21">
        <v>17441837</v>
      </c>
      <c r="AN366" s="21">
        <v>0</v>
      </c>
      <c r="AO366" s="21">
        <v>0</v>
      </c>
      <c r="AP366" s="21">
        <v>0</v>
      </c>
      <c r="AQ366" s="21">
        <v>0</v>
      </c>
      <c r="AR366" s="21">
        <v>540184510.94000006</v>
      </c>
      <c r="AS366" s="21">
        <v>8857968704</v>
      </c>
      <c r="AT366" s="71">
        <v>0</v>
      </c>
      <c r="AU366" s="21">
        <v>0</v>
      </c>
      <c r="AV366" s="21">
        <v>0</v>
      </c>
      <c r="AW366" s="21">
        <v>0</v>
      </c>
      <c r="AX366" s="21">
        <v>0</v>
      </c>
      <c r="AY366" s="70">
        <v>1551107927004.8701</v>
      </c>
      <c r="AZ366" s="71">
        <v>1551107927004.8701</v>
      </c>
      <c r="BA366" s="21">
        <v>1551107927004.8701</v>
      </c>
      <c r="BB366" s="21">
        <v>0</v>
      </c>
      <c r="BC366" s="21">
        <v>0</v>
      </c>
    </row>
    <row r="367" spans="1:55" x14ac:dyDescent="0.25">
      <c r="A367" s="65" t="s">
        <v>923</v>
      </c>
      <c r="B367" s="66" t="s">
        <v>924</v>
      </c>
      <c r="C367" s="70">
        <v>1904194179330.4502</v>
      </c>
      <c r="D367" s="71">
        <v>33233749968.949997</v>
      </c>
      <c r="E367" s="21">
        <v>19325268576.939999</v>
      </c>
      <c r="F367" s="21">
        <v>-3627924281.6100001</v>
      </c>
      <c r="G367" s="21">
        <v>0</v>
      </c>
      <c r="H367" s="21">
        <v>9956388843.6200008</v>
      </c>
      <c r="I367" s="21">
        <v>0</v>
      </c>
      <c r="J367" s="21">
        <v>0</v>
      </c>
      <c r="K367" s="21">
        <v>4594590280</v>
      </c>
      <c r="L367" s="21">
        <v>0</v>
      </c>
      <c r="M367" s="21">
        <v>0</v>
      </c>
      <c r="N367" s="21">
        <v>43200000</v>
      </c>
      <c r="O367" s="21">
        <v>1140000000</v>
      </c>
      <c r="P367" s="21">
        <v>1802226550</v>
      </c>
      <c r="Q367" s="21">
        <v>0</v>
      </c>
      <c r="R367" s="71">
        <v>58750000000</v>
      </c>
      <c r="S367" s="21">
        <v>0</v>
      </c>
      <c r="T367" s="21">
        <v>58750000000</v>
      </c>
      <c r="U367" s="71">
        <v>1791295370563.6899</v>
      </c>
      <c r="V367" s="21">
        <v>131298433000</v>
      </c>
      <c r="W367" s="21">
        <v>296227248205.98999</v>
      </c>
      <c r="X367" s="21">
        <v>1198421957808</v>
      </c>
      <c r="Y367" s="21">
        <v>1218750516450.6001</v>
      </c>
      <c r="Z367" s="21">
        <v>3538462532</v>
      </c>
      <c r="AA367" s="21">
        <v>72041587758</v>
      </c>
      <c r="AB367" s="21">
        <v>-1128982835190.8999</v>
      </c>
      <c r="AC367" s="71">
        <v>0</v>
      </c>
      <c r="AD367" s="21">
        <v>0</v>
      </c>
      <c r="AE367" s="71">
        <v>20915058797.810001</v>
      </c>
      <c r="AF367" s="21">
        <v>0</v>
      </c>
      <c r="AG367" s="21">
        <v>0</v>
      </c>
      <c r="AH367" s="21">
        <v>1058787000</v>
      </c>
      <c r="AI367" s="21">
        <v>24346769745.240002</v>
      </c>
      <c r="AJ367" s="21">
        <v>-4490497947.4300003</v>
      </c>
      <c r="AK367" s="70">
        <v>13838080894</v>
      </c>
      <c r="AL367" s="71">
        <v>13838080894</v>
      </c>
      <c r="AM367" s="21">
        <v>0</v>
      </c>
      <c r="AN367" s="21">
        <v>0</v>
      </c>
      <c r="AO367" s="21">
        <v>0</v>
      </c>
      <c r="AP367" s="21">
        <v>0</v>
      </c>
      <c r="AQ367" s="21">
        <v>0</v>
      </c>
      <c r="AR367" s="21">
        <v>13838080894</v>
      </c>
      <c r="AS367" s="21">
        <v>0</v>
      </c>
      <c r="AT367" s="71">
        <v>0</v>
      </c>
      <c r="AU367" s="21">
        <v>0</v>
      </c>
      <c r="AV367" s="21">
        <v>0</v>
      </c>
      <c r="AW367" s="21">
        <v>0</v>
      </c>
      <c r="AX367" s="21">
        <v>0</v>
      </c>
      <c r="AY367" s="70">
        <v>1890356098436.45</v>
      </c>
      <c r="AZ367" s="71">
        <v>1890356098436.45</v>
      </c>
      <c r="BA367" s="21">
        <v>1890356098436.45</v>
      </c>
      <c r="BB367" s="21">
        <v>0</v>
      </c>
      <c r="BC367" s="21">
        <v>0</v>
      </c>
    </row>
    <row r="368" spans="1:55" x14ac:dyDescent="0.25">
      <c r="A368" s="65" t="s">
        <v>925</v>
      </c>
      <c r="B368" s="66" t="s">
        <v>926</v>
      </c>
      <c r="C368" s="70">
        <v>1741611524131.8997</v>
      </c>
      <c r="D368" s="71">
        <v>24986932866.66</v>
      </c>
      <c r="E368" s="21">
        <v>4363124966.04</v>
      </c>
      <c r="F368" s="21">
        <v>-140592549</v>
      </c>
      <c r="G368" s="21">
        <v>19453500</v>
      </c>
      <c r="H368" s="21">
        <v>15420531305.620001</v>
      </c>
      <c r="I368" s="21">
        <v>0</v>
      </c>
      <c r="J368" s="21">
        <v>0</v>
      </c>
      <c r="K368" s="21">
        <v>5084577644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1">
        <v>239838000</v>
      </c>
      <c r="R368" s="71">
        <v>107568198357.88</v>
      </c>
      <c r="S368" s="21">
        <v>0</v>
      </c>
      <c r="T368" s="21">
        <v>107568198357.88</v>
      </c>
      <c r="U368" s="71">
        <v>1483514847142.8096</v>
      </c>
      <c r="V368" s="21">
        <v>83159146321</v>
      </c>
      <c r="W368" s="21">
        <v>431796816099.16998</v>
      </c>
      <c r="X368" s="21">
        <v>858158001918.76001</v>
      </c>
      <c r="Y368" s="21">
        <v>1162432328975.9199</v>
      </c>
      <c r="Z368" s="21">
        <v>20763107276.630001</v>
      </c>
      <c r="AA368" s="21">
        <v>37630701481.099998</v>
      </c>
      <c r="AB368" s="21">
        <v>-1110425254929.77</v>
      </c>
      <c r="AC368" s="71">
        <v>0</v>
      </c>
      <c r="AD368" s="21">
        <v>0</v>
      </c>
      <c r="AE368" s="71">
        <v>125541545764.55</v>
      </c>
      <c r="AF368" s="21">
        <v>428071590</v>
      </c>
      <c r="AG368" s="21">
        <v>0</v>
      </c>
      <c r="AH368" s="21">
        <v>624993565.25</v>
      </c>
      <c r="AI368" s="21">
        <v>124488480609.3</v>
      </c>
      <c r="AJ368" s="21">
        <v>0</v>
      </c>
      <c r="AK368" s="70">
        <v>72244820545.699997</v>
      </c>
      <c r="AL368" s="71">
        <v>39137173045.699997</v>
      </c>
      <c r="AM368" s="21">
        <v>81715921</v>
      </c>
      <c r="AN368" s="21">
        <v>0</v>
      </c>
      <c r="AO368" s="21">
        <v>0</v>
      </c>
      <c r="AP368" s="21">
        <v>0</v>
      </c>
      <c r="AQ368" s="21">
        <v>0</v>
      </c>
      <c r="AR368" s="21">
        <v>38627101327.699997</v>
      </c>
      <c r="AS368" s="21">
        <v>428355797</v>
      </c>
      <c r="AT368" s="71">
        <v>33107647500</v>
      </c>
      <c r="AU368" s="21">
        <v>0</v>
      </c>
      <c r="AV368" s="21">
        <v>33107647500</v>
      </c>
      <c r="AW368" s="21">
        <v>0</v>
      </c>
      <c r="AX368" s="21">
        <v>0</v>
      </c>
      <c r="AY368" s="70">
        <v>1669366703586.2</v>
      </c>
      <c r="AZ368" s="71">
        <v>1669366703586.2</v>
      </c>
      <c r="BA368" s="21">
        <v>1669366703586.2</v>
      </c>
      <c r="BB368" s="21">
        <v>0</v>
      </c>
      <c r="BC368" s="21">
        <v>0</v>
      </c>
    </row>
    <row r="369" spans="1:55" x14ac:dyDescent="0.25">
      <c r="A369" s="65" t="s">
        <v>927</v>
      </c>
      <c r="B369" s="66" t="s">
        <v>928</v>
      </c>
      <c r="C369" s="70">
        <v>2945783945591.6997</v>
      </c>
      <c r="D369" s="71">
        <v>211636850553.19</v>
      </c>
      <c r="E369" s="21">
        <v>116436959998.83</v>
      </c>
      <c r="F369" s="21">
        <v>-41499823768.599998</v>
      </c>
      <c r="G369" s="21">
        <v>0</v>
      </c>
      <c r="H369" s="21">
        <v>18538251581.509998</v>
      </c>
      <c r="I369" s="21">
        <v>0</v>
      </c>
      <c r="J369" s="21">
        <v>0</v>
      </c>
      <c r="K369" s="21">
        <v>92190259045</v>
      </c>
      <c r="L369" s="21">
        <v>3518673096</v>
      </c>
      <c r="M369" s="21">
        <v>0</v>
      </c>
      <c r="N369" s="21">
        <v>765358459</v>
      </c>
      <c r="O369" s="21">
        <v>0</v>
      </c>
      <c r="P369" s="21">
        <v>13088499476</v>
      </c>
      <c r="Q369" s="21">
        <v>8598672665.4500008</v>
      </c>
      <c r="R369" s="71">
        <v>118832235880</v>
      </c>
      <c r="S369" s="21">
        <v>0</v>
      </c>
      <c r="T369" s="21">
        <v>118832235880</v>
      </c>
      <c r="U369" s="71">
        <v>1643331653441.6904</v>
      </c>
      <c r="V369" s="21">
        <v>822210992530.23999</v>
      </c>
      <c r="W369" s="21">
        <v>245528641907.59</v>
      </c>
      <c r="X369" s="21">
        <v>849536275536.18994</v>
      </c>
      <c r="Y369" s="21">
        <v>857615204832.55005</v>
      </c>
      <c r="Z369" s="21">
        <v>10512105163.059999</v>
      </c>
      <c r="AA369" s="21">
        <v>130754288998</v>
      </c>
      <c r="AB369" s="21">
        <v>-1272825855525.9399</v>
      </c>
      <c r="AC369" s="71">
        <v>0</v>
      </c>
      <c r="AD369" s="21">
        <v>0</v>
      </c>
      <c r="AE369" s="71">
        <v>971983205716.82007</v>
      </c>
      <c r="AF369" s="21">
        <v>0</v>
      </c>
      <c r="AG369" s="21">
        <v>27123567645</v>
      </c>
      <c r="AH369" s="21">
        <v>8540170367</v>
      </c>
      <c r="AI369" s="21">
        <v>942162162762.02002</v>
      </c>
      <c r="AJ369" s="21">
        <v>-5842695057.1999998</v>
      </c>
      <c r="AK369" s="70">
        <v>11516964753</v>
      </c>
      <c r="AL369" s="71">
        <v>11516964753</v>
      </c>
      <c r="AM369" s="21">
        <v>16516976</v>
      </c>
      <c r="AN369" s="21">
        <v>0</v>
      </c>
      <c r="AO369" s="21">
        <v>0</v>
      </c>
      <c r="AP369" s="21">
        <v>0</v>
      </c>
      <c r="AQ369" s="21">
        <v>0</v>
      </c>
      <c r="AR369" s="21">
        <v>11500447777</v>
      </c>
      <c r="AS369" s="21">
        <v>0</v>
      </c>
      <c r="AT369" s="71">
        <v>0</v>
      </c>
      <c r="AU369" s="21">
        <v>0</v>
      </c>
      <c r="AV369" s="21">
        <v>0</v>
      </c>
      <c r="AW369" s="21">
        <v>0</v>
      </c>
      <c r="AX369" s="21">
        <v>0</v>
      </c>
      <c r="AY369" s="70">
        <v>2934266980838.7002</v>
      </c>
      <c r="AZ369" s="71">
        <v>2934266980838.7002</v>
      </c>
      <c r="BA369" s="21">
        <v>2934266980838.7002</v>
      </c>
      <c r="BB369" s="21">
        <v>0</v>
      </c>
      <c r="BC369" s="21">
        <v>0</v>
      </c>
    </row>
    <row r="370" spans="1:55" x14ac:dyDescent="0.25">
      <c r="A370" s="65" t="s">
        <v>929</v>
      </c>
      <c r="B370" s="66" t="s">
        <v>930</v>
      </c>
      <c r="C370" s="70">
        <v>2147482742906.8796</v>
      </c>
      <c r="D370" s="71">
        <v>89492866052.399994</v>
      </c>
      <c r="E370" s="21">
        <v>61683947935.529999</v>
      </c>
      <c r="F370" s="21">
        <v>0</v>
      </c>
      <c r="G370" s="21">
        <v>0</v>
      </c>
      <c r="H370" s="21">
        <v>26559690302.869999</v>
      </c>
      <c r="I370" s="21">
        <v>0</v>
      </c>
      <c r="J370" s="21">
        <v>0</v>
      </c>
      <c r="K370" s="21">
        <v>126641595</v>
      </c>
      <c r="L370" s="21">
        <v>68811000</v>
      </c>
      <c r="M370" s="21">
        <v>0</v>
      </c>
      <c r="N370" s="21">
        <v>0</v>
      </c>
      <c r="O370" s="21">
        <v>0</v>
      </c>
      <c r="P370" s="21">
        <v>1053775219</v>
      </c>
      <c r="Q370" s="21">
        <v>0</v>
      </c>
      <c r="R370" s="71">
        <v>67500000000</v>
      </c>
      <c r="S370" s="21">
        <v>0</v>
      </c>
      <c r="T370" s="21">
        <v>67500000000</v>
      </c>
      <c r="U370" s="71">
        <v>1747508152859.4802</v>
      </c>
      <c r="V370" s="21">
        <v>84825468951</v>
      </c>
      <c r="W370" s="21">
        <v>581535087562.97998</v>
      </c>
      <c r="X370" s="21">
        <v>701944461271.22998</v>
      </c>
      <c r="Y370" s="21">
        <v>1712755323036.1599</v>
      </c>
      <c r="Z370" s="21">
        <v>50119103937</v>
      </c>
      <c r="AA370" s="21">
        <v>57449097612</v>
      </c>
      <c r="AB370" s="21">
        <v>-1441120389510.8899</v>
      </c>
      <c r="AC370" s="71">
        <v>0</v>
      </c>
      <c r="AD370" s="21">
        <v>0</v>
      </c>
      <c r="AE370" s="71">
        <v>242981723995</v>
      </c>
      <c r="AF370" s="21">
        <v>0</v>
      </c>
      <c r="AG370" s="21">
        <v>0</v>
      </c>
      <c r="AH370" s="21">
        <v>1172764000</v>
      </c>
      <c r="AI370" s="21">
        <v>242230178697</v>
      </c>
      <c r="AJ370" s="21">
        <v>-421218702</v>
      </c>
      <c r="AK370" s="70">
        <v>339996066</v>
      </c>
      <c r="AL370" s="71">
        <v>339996066</v>
      </c>
      <c r="AM370" s="21">
        <v>311484058</v>
      </c>
      <c r="AN370" s="21">
        <v>0</v>
      </c>
      <c r="AO370" s="21">
        <v>0</v>
      </c>
      <c r="AP370" s="21">
        <v>0</v>
      </c>
      <c r="AQ370" s="21">
        <v>0</v>
      </c>
      <c r="AR370" s="21">
        <v>11412000</v>
      </c>
      <c r="AS370" s="21">
        <v>17100008</v>
      </c>
      <c r="AT370" s="71">
        <v>0</v>
      </c>
      <c r="AU370" s="21">
        <v>0</v>
      </c>
      <c r="AV370" s="21">
        <v>0</v>
      </c>
      <c r="AW370" s="21">
        <v>0</v>
      </c>
      <c r="AX370" s="21">
        <v>0</v>
      </c>
      <c r="AY370" s="70">
        <v>2147142746840.8799</v>
      </c>
      <c r="AZ370" s="71">
        <v>2147142746840.8799</v>
      </c>
      <c r="BA370" s="21">
        <v>2147687694810.21</v>
      </c>
      <c r="BB370" s="21">
        <v>-544947969.33000004</v>
      </c>
      <c r="BC370" s="21">
        <v>0</v>
      </c>
    </row>
    <row r="371" spans="1:55" x14ac:dyDescent="0.25">
      <c r="A371" s="65" t="s">
        <v>931</v>
      </c>
      <c r="B371" s="66" t="s">
        <v>932</v>
      </c>
      <c r="C371" s="70">
        <v>1839826305397.5</v>
      </c>
      <c r="D371" s="71">
        <v>59048074118.709999</v>
      </c>
      <c r="E371" s="21">
        <v>18234653666.16</v>
      </c>
      <c r="F371" s="21">
        <v>-6493267108</v>
      </c>
      <c r="G371" s="21">
        <v>75150641.019999996</v>
      </c>
      <c r="H371" s="21">
        <v>37718428389.529999</v>
      </c>
      <c r="I371" s="21">
        <v>0</v>
      </c>
      <c r="J371" s="21">
        <v>0</v>
      </c>
      <c r="K371" s="21">
        <v>9513108530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1">
        <v>0</v>
      </c>
      <c r="R371" s="71">
        <v>30000000000</v>
      </c>
      <c r="S371" s="21">
        <v>0</v>
      </c>
      <c r="T371" s="21">
        <v>30000000000</v>
      </c>
      <c r="U371" s="71">
        <v>1435695231716.8801</v>
      </c>
      <c r="V371" s="21">
        <v>186335115009.75</v>
      </c>
      <c r="W371" s="21">
        <v>372238920862.29999</v>
      </c>
      <c r="X371" s="21">
        <v>826915893399.5</v>
      </c>
      <c r="Y371" s="21">
        <v>1450315787793.25</v>
      </c>
      <c r="Z371" s="21">
        <v>15396362777.219999</v>
      </c>
      <c r="AA371" s="21">
        <v>170511743034</v>
      </c>
      <c r="AB371" s="21">
        <v>-1586018591159.1399</v>
      </c>
      <c r="AC371" s="71">
        <v>44525490</v>
      </c>
      <c r="AD371" s="21">
        <v>44525490</v>
      </c>
      <c r="AE371" s="71">
        <v>315038474071.90997</v>
      </c>
      <c r="AF371" s="21">
        <v>0</v>
      </c>
      <c r="AG371" s="21">
        <v>1198045000</v>
      </c>
      <c r="AH371" s="21">
        <v>7294739332</v>
      </c>
      <c r="AI371" s="21">
        <v>312091847871.90997</v>
      </c>
      <c r="AJ371" s="21">
        <v>-5546158132</v>
      </c>
      <c r="AK371" s="70">
        <v>173665036271</v>
      </c>
      <c r="AL371" s="71">
        <v>173665036271</v>
      </c>
      <c r="AM371" s="21">
        <v>173884188</v>
      </c>
      <c r="AN371" s="21">
        <v>0</v>
      </c>
      <c r="AO371" s="21">
        <v>0</v>
      </c>
      <c r="AP371" s="21">
        <v>56439097850</v>
      </c>
      <c r="AQ371" s="21">
        <v>0</v>
      </c>
      <c r="AR371" s="21">
        <v>38127609815</v>
      </c>
      <c r="AS371" s="21">
        <v>78924444418</v>
      </c>
      <c r="AT371" s="71">
        <v>0</v>
      </c>
      <c r="AU371" s="21">
        <v>0</v>
      </c>
      <c r="AV371" s="21">
        <v>0</v>
      </c>
      <c r="AW371" s="21">
        <v>0</v>
      </c>
      <c r="AX371" s="21">
        <v>0</v>
      </c>
      <c r="AY371" s="70">
        <v>1666161269126.5</v>
      </c>
      <c r="AZ371" s="71">
        <v>1666161269126.5</v>
      </c>
      <c r="BA371" s="21">
        <v>1666161269126.5</v>
      </c>
      <c r="BB371" s="21">
        <v>0</v>
      </c>
      <c r="BC371" s="21">
        <v>0</v>
      </c>
    </row>
    <row r="372" spans="1:55" x14ac:dyDescent="0.25">
      <c r="A372" s="65" t="s">
        <v>933</v>
      </c>
      <c r="B372" s="66" t="s">
        <v>934</v>
      </c>
      <c r="C372" s="70">
        <v>1906882647172.2297</v>
      </c>
      <c r="D372" s="71">
        <v>63690051481.350006</v>
      </c>
      <c r="E372" s="21">
        <v>38003435065.18</v>
      </c>
      <c r="F372" s="21">
        <v>-440904912.5</v>
      </c>
      <c r="G372" s="21">
        <v>15194769096.65</v>
      </c>
      <c r="H372" s="21">
        <v>8112939887.0200005</v>
      </c>
      <c r="I372" s="21">
        <v>0</v>
      </c>
      <c r="J372" s="21">
        <v>0</v>
      </c>
      <c r="K372" s="21">
        <v>14810000</v>
      </c>
      <c r="L372" s="21">
        <v>102672500</v>
      </c>
      <c r="M372" s="21">
        <v>0</v>
      </c>
      <c r="N372" s="21">
        <v>412570000</v>
      </c>
      <c r="O372" s="21">
        <v>0</v>
      </c>
      <c r="P372" s="21">
        <v>1895852345</v>
      </c>
      <c r="Q372" s="21">
        <v>393907500</v>
      </c>
      <c r="R372" s="71">
        <v>13459472799</v>
      </c>
      <c r="S372" s="21">
        <v>13459472799</v>
      </c>
      <c r="T372" s="21">
        <v>0</v>
      </c>
      <c r="U372" s="71">
        <v>1768480172038.3701</v>
      </c>
      <c r="V372" s="21">
        <v>54335904804.75</v>
      </c>
      <c r="W372" s="21">
        <v>382926890628.54999</v>
      </c>
      <c r="X372" s="21">
        <v>1332372159860.1001</v>
      </c>
      <c r="Y372" s="21">
        <v>1186746442012.29</v>
      </c>
      <c r="Z372" s="21">
        <v>2455087013.4000001</v>
      </c>
      <c r="AA372" s="21">
        <v>80880176996.110001</v>
      </c>
      <c r="AB372" s="21">
        <v>-1271236489276.8301</v>
      </c>
      <c r="AC372" s="71">
        <v>5000000000</v>
      </c>
      <c r="AD372" s="21">
        <v>5000000000</v>
      </c>
      <c r="AE372" s="71">
        <v>56252950853.510002</v>
      </c>
      <c r="AF372" s="21">
        <v>404145000</v>
      </c>
      <c r="AG372" s="21">
        <v>0</v>
      </c>
      <c r="AH372" s="21">
        <v>8980219217</v>
      </c>
      <c r="AI372" s="21">
        <v>48786449142.209999</v>
      </c>
      <c r="AJ372" s="21">
        <v>-1917862505.7</v>
      </c>
      <c r="AK372" s="70">
        <v>1808301781</v>
      </c>
      <c r="AL372" s="71">
        <v>642398309</v>
      </c>
      <c r="AM372" s="21">
        <v>252109773</v>
      </c>
      <c r="AN372" s="21">
        <v>0</v>
      </c>
      <c r="AO372" s="21">
        <v>0</v>
      </c>
      <c r="AP372" s="21">
        <v>0</v>
      </c>
      <c r="AQ372" s="21">
        <v>0</v>
      </c>
      <c r="AR372" s="21">
        <v>390288536</v>
      </c>
      <c r="AS372" s="21">
        <v>0</v>
      </c>
      <c r="AT372" s="71">
        <v>1165903472</v>
      </c>
      <c r="AU372" s="21">
        <v>1100361463</v>
      </c>
      <c r="AV372" s="21">
        <v>0</v>
      </c>
      <c r="AW372" s="21">
        <v>65542009</v>
      </c>
      <c r="AX372" s="21">
        <v>0</v>
      </c>
      <c r="AY372" s="70">
        <v>1905074345391.23</v>
      </c>
      <c r="AZ372" s="71">
        <v>1905074345391.23</v>
      </c>
      <c r="BA372" s="21">
        <v>1905074345391.23</v>
      </c>
      <c r="BB372" s="21">
        <v>0</v>
      </c>
      <c r="BC372" s="21">
        <v>0</v>
      </c>
    </row>
    <row r="373" spans="1:55" x14ac:dyDescent="0.25">
      <c r="A373" s="65" t="s">
        <v>935</v>
      </c>
      <c r="B373" s="66" t="s">
        <v>936</v>
      </c>
      <c r="C373" s="70">
        <v>3002325858399.4204</v>
      </c>
      <c r="D373" s="71">
        <v>29205329847.91</v>
      </c>
      <c r="E373" s="21">
        <v>1684200934.1700001</v>
      </c>
      <c r="F373" s="21">
        <v>-8511181771</v>
      </c>
      <c r="G373" s="21">
        <v>0</v>
      </c>
      <c r="H373" s="21">
        <v>10517879523.74</v>
      </c>
      <c r="I373" s="21">
        <v>0</v>
      </c>
      <c r="J373" s="21">
        <v>0</v>
      </c>
      <c r="K373" s="21">
        <v>585021988</v>
      </c>
      <c r="L373" s="21">
        <v>5890131000</v>
      </c>
      <c r="M373" s="21">
        <v>0</v>
      </c>
      <c r="N373" s="21">
        <v>13931719000</v>
      </c>
      <c r="O373" s="21">
        <v>0</v>
      </c>
      <c r="P373" s="21">
        <v>1111664402</v>
      </c>
      <c r="Q373" s="21">
        <v>3995894771</v>
      </c>
      <c r="R373" s="71">
        <v>61500000000</v>
      </c>
      <c r="S373" s="21">
        <v>0</v>
      </c>
      <c r="T373" s="21">
        <v>61500000000</v>
      </c>
      <c r="U373" s="71">
        <v>2285471525413.5103</v>
      </c>
      <c r="V373" s="21">
        <v>53418954200</v>
      </c>
      <c r="W373" s="21">
        <v>410040106221.67999</v>
      </c>
      <c r="X373" s="21">
        <v>1984599874546.55</v>
      </c>
      <c r="Y373" s="21">
        <v>1531627510294.48</v>
      </c>
      <c r="Z373" s="21">
        <v>68638855505.199997</v>
      </c>
      <c r="AA373" s="21">
        <v>45284756000</v>
      </c>
      <c r="AB373" s="21">
        <v>-1808138531354.3999</v>
      </c>
      <c r="AC373" s="71">
        <v>0</v>
      </c>
      <c r="AD373" s="21">
        <v>0</v>
      </c>
      <c r="AE373" s="71">
        <v>626149003138</v>
      </c>
      <c r="AF373" s="21">
        <v>0</v>
      </c>
      <c r="AG373" s="21">
        <v>0</v>
      </c>
      <c r="AH373" s="21">
        <v>39046178800</v>
      </c>
      <c r="AI373" s="21">
        <v>597095406258</v>
      </c>
      <c r="AJ373" s="21">
        <v>-9992581920</v>
      </c>
      <c r="AK373" s="70">
        <v>48050441304</v>
      </c>
      <c r="AL373" s="71">
        <v>48050441304</v>
      </c>
      <c r="AM373" s="21">
        <v>0</v>
      </c>
      <c r="AN373" s="21">
        <v>0</v>
      </c>
      <c r="AO373" s="21">
        <v>0</v>
      </c>
      <c r="AP373" s="21">
        <v>0</v>
      </c>
      <c r="AQ373" s="21">
        <v>0</v>
      </c>
      <c r="AR373" s="21">
        <v>48050441304</v>
      </c>
      <c r="AS373" s="21">
        <v>0</v>
      </c>
      <c r="AT373" s="71">
        <v>0</v>
      </c>
      <c r="AU373" s="21">
        <v>0</v>
      </c>
      <c r="AV373" s="21">
        <v>0</v>
      </c>
      <c r="AW373" s="21">
        <v>0</v>
      </c>
      <c r="AX373" s="21">
        <v>0</v>
      </c>
      <c r="AY373" s="70">
        <v>2954275417095.4199</v>
      </c>
      <c r="AZ373" s="71">
        <v>2954275417095.4199</v>
      </c>
      <c r="BA373" s="21">
        <v>2954275417095.4199</v>
      </c>
      <c r="BB373" s="21">
        <v>0</v>
      </c>
      <c r="BC373" s="21">
        <v>0</v>
      </c>
    </row>
    <row r="374" spans="1:55" x14ac:dyDescent="0.25">
      <c r="A374" s="65" t="s">
        <v>937</v>
      </c>
      <c r="B374" s="66" t="s">
        <v>938</v>
      </c>
      <c r="C374" s="70">
        <v>2139752488664.72</v>
      </c>
      <c r="D374" s="71">
        <v>94485538653.639999</v>
      </c>
      <c r="E374" s="21">
        <v>75805729123.020004</v>
      </c>
      <c r="F374" s="21">
        <v>-7192517438.3999996</v>
      </c>
      <c r="G374" s="21">
        <v>255240200</v>
      </c>
      <c r="H374" s="21">
        <v>11456181133.07</v>
      </c>
      <c r="I374" s="21">
        <v>0</v>
      </c>
      <c r="J374" s="21">
        <v>0</v>
      </c>
      <c r="K374" s="21">
        <v>0</v>
      </c>
      <c r="L374" s="21">
        <v>0</v>
      </c>
      <c r="M374" s="21">
        <v>2872805903</v>
      </c>
      <c r="N374" s="21">
        <v>0</v>
      </c>
      <c r="O374" s="21">
        <v>0</v>
      </c>
      <c r="P374" s="21">
        <v>1356528840</v>
      </c>
      <c r="Q374" s="21">
        <v>9931570892.9500008</v>
      </c>
      <c r="R374" s="71">
        <v>38155000000</v>
      </c>
      <c r="S374" s="21">
        <v>0</v>
      </c>
      <c r="T374" s="21">
        <v>38155000000</v>
      </c>
      <c r="U374" s="71">
        <v>2004606794557.0798</v>
      </c>
      <c r="V374" s="21">
        <v>131205389807</v>
      </c>
      <c r="W374" s="21">
        <v>187836862979.79999</v>
      </c>
      <c r="X374" s="21">
        <v>1517532799958</v>
      </c>
      <c r="Y374" s="21">
        <v>1185994718015</v>
      </c>
      <c r="Z374" s="21">
        <v>0</v>
      </c>
      <c r="AA374" s="21">
        <v>51159635085</v>
      </c>
      <c r="AB374" s="21">
        <v>-1069122611287.72</v>
      </c>
      <c r="AC374" s="71">
        <v>0</v>
      </c>
      <c r="AD374" s="21">
        <v>0</v>
      </c>
      <c r="AE374" s="71">
        <v>2505155454</v>
      </c>
      <c r="AF374" s="21">
        <v>0</v>
      </c>
      <c r="AG374" s="21">
        <v>0</v>
      </c>
      <c r="AH374" s="21">
        <v>43331593125</v>
      </c>
      <c r="AI374" s="21">
        <v>1820286454</v>
      </c>
      <c r="AJ374" s="21">
        <v>-42646724125</v>
      </c>
      <c r="AK374" s="70">
        <v>13085592658</v>
      </c>
      <c r="AL374" s="71">
        <v>13085592658</v>
      </c>
      <c r="AM374" s="21">
        <v>13085592658</v>
      </c>
      <c r="AN374" s="21">
        <v>0</v>
      </c>
      <c r="AO374" s="21">
        <v>0</v>
      </c>
      <c r="AP374" s="21">
        <v>0</v>
      </c>
      <c r="AQ374" s="21">
        <v>0</v>
      </c>
      <c r="AR374" s="21">
        <v>0</v>
      </c>
      <c r="AS374" s="21">
        <v>0</v>
      </c>
      <c r="AT374" s="71">
        <v>0</v>
      </c>
      <c r="AU374" s="21">
        <v>0</v>
      </c>
      <c r="AV374" s="21">
        <v>0</v>
      </c>
      <c r="AW374" s="21">
        <v>0</v>
      </c>
      <c r="AX374" s="21">
        <v>0</v>
      </c>
      <c r="AY374" s="70">
        <v>2126666896006.7</v>
      </c>
      <c r="AZ374" s="71">
        <v>2126666896006.7</v>
      </c>
      <c r="BA374" s="21">
        <v>2126666896006.7</v>
      </c>
      <c r="BB374" s="21">
        <v>0</v>
      </c>
      <c r="BC374" s="21">
        <v>0</v>
      </c>
    </row>
    <row r="375" spans="1:55" x14ac:dyDescent="0.25">
      <c r="A375" s="65" t="s">
        <v>939</v>
      </c>
      <c r="B375" s="66" t="s">
        <v>940</v>
      </c>
      <c r="C375" s="70">
        <v>3815414164961.7407</v>
      </c>
      <c r="D375" s="71">
        <v>216363828288.31</v>
      </c>
      <c r="E375" s="21">
        <v>171476380192.54001</v>
      </c>
      <c r="F375" s="21">
        <v>-3244441888.23</v>
      </c>
      <c r="G375" s="21">
        <v>0</v>
      </c>
      <c r="H375" s="21">
        <v>36065683280</v>
      </c>
      <c r="I375" s="21">
        <v>0</v>
      </c>
      <c r="J375" s="21">
        <v>0</v>
      </c>
      <c r="K375" s="21">
        <v>1141712595</v>
      </c>
      <c r="L375" s="21">
        <v>566274170</v>
      </c>
      <c r="M375" s="21">
        <v>0</v>
      </c>
      <c r="N375" s="21">
        <v>5132141735</v>
      </c>
      <c r="O375" s="21">
        <v>2185023735</v>
      </c>
      <c r="P375" s="21">
        <v>3041054469</v>
      </c>
      <c r="Q375" s="21">
        <v>0</v>
      </c>
      <c r="R375" s="71">
        <v>48654286164</v>
      </c>
      <c r="S375" s="21">
        <v>0</v>
      </c>
      <c r="T375" s="21">
        <v>48654286164</v>
      </c>
      <c r="U375" s="71">
        <v>2957844731250.8311</v>
      </c>
      <c r="V375" s="21">
        <v>203187134781</v>
      </c>
      <c r="W375" s="21">
        <v>427826467940.89001</v>
      </c>
      <c r="X375" s="21">
        <v>1276309270326.8701</v>
      </c>
      <c r="Y375" s="21">
        <v>3075732793763.79</v>
      </c>
      <c r="Z375" s="21">
        <v>32524488703</v>
      </c>
      <c r="AA375" s="21">
        <v>90569343116</v>
      </c>
      <c r="AB375" s="21">
        <v>-2148304767380.72</v>
      </c>
      <c r="AC375" s="71">
        <v>0</v>
      </c>
      <c r="AD375" s="21">
        <v>0</v>
      </c>
      <c r="AE375" s="71">
        <v>592551319258.59998</v>
      </c>
      <c r="AF375" s="21">
        <v>0</v>
      </c>
      <c r="AG375" s="21">
        <v>0</v>
      </c>
      <c r="AH375" s="21">
        <v>1798951625</v>
      </c>
      <c r="AI375" s="21">
        <v>592066914959.10999</v>
      </c>
      <c r="AJ375" s="21">
        <v>-1314547325.51</v>
      </c>
      <c r="AK375" s="70">
        <v>1692166382.45</v>
      </c>
      <c r="AL375" s="71">
        <v>1692166382.45</v>
      </c>
      <c r="AM375" s="21">
        <v>23873995.449999999</v>
      </c>
      <c r="AN375" s="21">
        <v>0</v>
      </c>
      <c r="AO375" s="21">
        <v>0</v>
      </c>
      <c r="AP375" s="21">
        <v>0</v>
      </c>
      <c r="AQ375" s="21">
        <v>0</v>
      </c>
      <c r="AR375" s="21">
        <v>1668292387</v>
      </c>
      <c r="AS375" s="21">
        <v>0</v>
      </c>
      <c r="AT375" s="71">
        <v>0</v>
      </c>
      <c r="AU375" s="21">
        <v>0</v>
      </c>
      <c r="AV375" s="21">
        <v>0</v>
      </c>
      <c r="AW375" s="21">
        <v>0</v>
      </c>
      <c r="AX375" s="21">
        <v>0</v>
      </c>
      <c r="AY375" s="70">
        <v>3813721998579.25</v>
      </c>
      <c r="AZ375" s="71">
        <v>3813721998579.25</v>
      </c>
      <c r="BA375" s="21">
        <v>3813721998579.25</v>
      </c>
      <c r="BB375" s="21">
        <v>0</v>
      </c>
      <c r="BC375" s="21">
        <v>0</v>
      </c>
    </row>
    <row r="376" spans="1:55" x14ac:dyDescent="0.25">
      <c r="A376" s="65" t="s">
        <v>941</v>
      </c>
      <c r="B376" s="66" t="s">
        <v>942</v>
      </c>
      <c r="C376" s="70">
        <v>2876930448096.4399</v>
      </c>
      <c r="D376" s="71">
        <v>225345568099.16998</v>
      </c>
      <c r="E376" s="21">
        <v>126320638275.67999</v>
      </c>
      <c r="F376" s="21">
        <v>-216753951.09</v>
      </c>
      <c r="G376" s="21">
        <v>0</v>
      </c>
      <c r="H376" s="21">
        <v>96875909682</v>
      </c>
      <c r="I376" s="21">
        <v>0</v>
      </c>
      <c r="J376" s="21">
        <v>0</v>
      </c>
      <c r="K376" s="21">
        <v>363651641.57999998</v>
      </c>
      <c r="L376" s="21">
        <v>95287350</v>
      </c>
      <c r="M376" s="21">
        <v>0</v>
      </c>
      <c r="N376" s="21">
        <v>0</v>
      </c>
      <c r="O376" s="21">
        <v>0</v>
      </c>
      <c r="P376" s="21">
        <v>1906835101</v>
      </c>
      <c r="Q376" s="21">
        <v>0</v>
      </c>
      <c r="R376" s="71">
        <v>37845000000</v>
      </c>
      <c r="S376" s="21">
        <v>0</v>
      </c>
      <c r="T376" s="21">
        <v>37845000000</v>
      </c>
      <c r="U376" s="71">
        <v>2341813821508.1099</v>
      </c>
      <c r="V376" s="21">
        <v>220830386800</v>
      </c>
      <c r="W376" s="21">
        <v>631974432694.21997</v>
      </c>
      <c r="X376" s="21">
        <v>1219046675436.6399</v>
      </c>
      <c r="Y376" s="21">
        <v>1820501155224.29</v>
      </c>
      <c r="Z376" s="21">
        <v>33318670998.709999</v>
      </c>
      <c r="AA376" s="21">
        <v>53386711370</v>
      </c>
      <c r="AB376" s="21">
        <v>-1637244211015.75</v>
      </c>
      <c r="AC376" s="71">
        <v>0</v>
      </c>
      <c r="AD376" s="21">
        <v>0</v>
      </c>
      <c r="AE376" s="71">
        <v>271926058489.16</v>
      </c>
      <c r="AF376" s="21">
        <v>0</v>
      </c>
      <c r="AG376" s="21">
        <v>0</v>
      </c>
      <c r="AH376" s="21">
        <v>1519302880</v>
      </c>
      <c r="AI376" s="21">
        <v>271783743185.16</v>
      </c>
      <c r="AJ376" s="21">
        <v>-1376987576</v>
      </c>
      <c r="AK376" s="70">
        <v>59629462100.400002</v>
      </c>
      <c r="AL376" s="71">
        <v>59629462100.400002</v>
      </c>
      <c r="AM376" s="21">
        <v>0</v>
      </c>
      <c r="AN376" s="21">
        <v>0</v>
      </c>
      <c r="AO376" s="21">
        <v>0</v>
      </c>
      <c r="AP376" s="21">
        <v>0</v>
      </c>
      <c r="AQ376" s="21">
        <v>0</v>
      </c>
      <c r="AR376" s="21">
        <v>59629462100.400002</v>
      </c>
      <c r="AS376" s="21">
        <v>0</v>
      </c>
      <c r="AT376" s="71">
        <v>0</v>
      </c>
      <c r="AU376" s="21">
        <v>0</v>
      </c>
      <c r="AV376" s="21">
        <v>0</v>
      </c>
      <c r="AW376" s="21">
        <v>0</v>
      </c>
      <c r="AX376" s="21">
        <v>0</v>
      </c>
      <c r="AY376" s="70">
        <v>2817300985996.0801</v>
      </c>
      <c r="AZ376" s="71">
        <v>2817300985996.0801</v>
      </c>
      <c r="BA376" s="21">
        <v>2817300985996.0801</v>
      </c>
      <c r="BB376" s="21">
        <v>0</v>
      </c>
      <c r="BC376" s="21">
        <v>0</v>
      </c>
    </row>
    <row r="377" spans="1:55" x14ac:dyDescent="0.25">
      <c r="A377" s="65" t="s">
        <v>943</v>
      </c>
      <c r="B377" s="66" t="s">
        <v>944</v>
      </c>
      <c r="C377" s="70">
        <v>2682983041855.4604</v>
      </c>
      <c r="D377" s="71">
        <v>213591461772.79999</v>
      </c>
      <c r="E377" s="21">
        <v>168939889592.17999</v>
      </c>
      <c r="F377" s="21">
        <v>-1795527199.0899999</v>
      </c>
      <c r="G377" s="21">
        <v>1844390000</v>
      </c>
      <c r="H377" s="21">
        <v>38121351235.93</v>
      </c>
      <c r="I377" s="21">
        <v>0</v>
      </c>
      <c r="J377" s="21">
        <v>0</v>
      </c>
      <c r="K377" s="21">
        <v>155848345</v>
      </c>
      <c r="L377" s="21">
        <v>233391333.33000001</v>
      </c>
      <c r="M377" s="21">
        <v>0</v>
      </c>
      <c r="N377" s="21">
        <v>0</v>
      </c>
      <c r="O377" s="21">
        <v>0</v>
      </c>
      <c r="P377" s="21">
        <v>2857294038</v>
      </c>
      <c r="Q377" s="21">
        <v>3234824427.4499998</v>
      </c>
      <c r="R377" s="71">
        <v>44000000000</v>
      </c>
      <c r="S377" s="21">
        <v>0</v>
      </c>
      <c r="T377" s="21">
        <v>44000000000</v>
      </c>
      <c r="U377" s="71">
        <v>2401687448758.9004</v>
      </c>
      <c r="V377" s="21">
        <v>67570040478</v>
      </c>
      <c r="W377" s="21">
        <v>437792884376.78998</v>
      </c>
      <c r="X377" s="21">
        <v>1337031826814.3601</v>
      </c>
      <c r="Y377" s="21">
        <v>1743722591455.5601</v>
      </c>
      <c r="Z377" s="21">
        <v>9957718718.4699993</v>
      </c>
      <c r="AA377" s="21">
        <v>48491180698.580002</v>
      </c>
      <c r="AB377" s="21">
        <v>-1242878793782.8601</v>
      </c>
      <c r="AC377" s="71">
        <v>0</v>
      </c>
      <c r="AD377" s="21">
        <v>0</v>
      </c>
      <c r="AE377" s="71">
        <v>23704131323.759998</v>
      </c>
      <c r="AF377" s="21">
        <v>644059961</v>
      </c>
      <c r="AG377" s="21">
        <v>16562092532.889999</v>
      </c>
      <c r="AH377" s="21">
        <v>1070150000</v>
      </c>
      <c r="AI377" s="21">
        <v>5796736329.8699999</v>
      </c>
      <c r="AJ377" s="21">
        <v>-368907500</v>
      </c>
      <c r="AK377" s="70">
        <v>25953962336.110001</v>
      </c>
      <c r="AL377" s="71">
        <v>25953962336.110001</v>
      </c>
      <c r="AM377" s="21">
        <v>269367363</v>
      </c>
      <c r="AN377" s="21">
        <v>0</v>
      </c>
      <c r="AO377" s="21">
        <v>0</v>
      </c>
      <c r="AP377" s="21">
        <v>0</v>
      </c>
      <c r="AQ377" s="21">
        <v>49299931.329999998</v>
      </c>
      <c r="AR377" s="21">
        <v>21481971927.779999</v>
      </c>
      <c r="AS377" s="21">
        <v>4153323114</v>
      </c>
      <c r="AT377" s="71">
        <v>0</v>
      </c>
      <c r="AU377" s="21">
        <v>0</v>
      </c>
      <c r="AV377" s="21">
        <v>0</v>
      </c>
      <c r="AW377" s="21">
        <v>0</v>
      </c>
      <c r="AX377" s="21">
        <v>0</v>
      </c>
      <c r="AY377" s="70">
        <v>2657029079519.3398</v>
      </c>
      <c r="AZ377" s="71">
        <v>2657029079519.3398</v>
      </c>
      <c r="BA377" s="21">
        <v>2657029079519.3398</v>
      </c>
      <c r="BB377" s="21">
        <v>0</v>
      </c>
      <c r="BC377" s="21">
        <v>0</v>
      </c>
    </row>
    <row r="378" spans="1:55" x14ac:dyDescent="0.25">
      <c r="A378" s="65" t="s">
        <v>945</v>
      </c>
      <c r="B378" s="66" t="s">
        <v>946</v>
      </c>
      <c r="C378" s="70">
        <v>2231354741919.4497</v>
      </c>
      <c r="D378" s="71">
        <v>11799519571.83</v>
      </c>
      <c r="E378" s="21">
        <v>8505993855.4399996</v>
      </c>
      <c r="F378" s="21">
        <v>-5638056669.4499998</v>
      </c>
      <c r="G378" s="21">
        <v>0</v>
      </c>
      <c r="H378" s="21">
        <v>1314321369</v>
      </c>
      <c r="I378" s="21">
        <v>0</v>
      </c>
      <c r="J378" s="21">
        <v>0</v>
      </c>
      <c r="K378" s="21">
        <v>5827095663.8400002</v>
      </c>
      <c r="L378" s="21">
        <v>54769000</v>
      </c>
      <c r="M378" s="21">
        <v>0</v>
      </c>
      <c r="N378" s="21">
        <v>39304545</v>
      </c>
      <c r="O378" s="21">
        <v>0</v>
      </c>
      <c r="P378" s="21">
        <v>1696091808</v>
      </c>
      <c r="Q378" s="21">
        <v>0</v>
      </c>
      <c r="R378" s="71">
        <v>30551367359</v>
      </c>
      <c r="S378" s="21">
        <v>0</v>
      </c>
      <c r="T378" s="21">
        <v>30551367359</v>
      </c>
      <c r="U378" s="71">
        <v>1966392868968.1499</v>
      </c>
      <c r="V378" s="21">
        <v>88509976395</v>
      </c>
      <c r="W378" s="21">
        <v>528425015487.64001</v>
      </c>
      <c r="X378" s="21">
        <v>940222117864.12</v>
      </c>
      <c r="Y378" s="21">
        <v>1334441066244.47</v>
      </c>
      <c r="Z378" s="21">
        <v>58118450942</v>
      </c>
      <c r="AA378" s="21">
        <v>130037303585.67</v>
      </c>
      <c r="AB378" s="21">
        <v>-1113361061550.75</v>
      </c>
      <c r="AC378" s="71">
        <v>0</v>
      </c>
      <c r="AD378" s="21">
        <v>0</v>
      </c>
      <c r="AE378" s="71">
        <v>222610986020.47</v>
      </c>
      <c r="AF378" s="21">
        <v>0</v>
      </c>
      <c r="AG378" s="21">
        <v>0</v>
      </c>
      <c r="AH378" s="21">
        <v>0</v>
      </c>
      <c r="AI378" s="21">
        <v>222610986020.47</v>
      </c>
      <c r="AJ378" s="21">
        <v>0</v>
      </c>
      <c r="AK378" s="70">
        <v>79946197367</v>
      </c>
      <c r="AL378" s="71">
        <v>7773417367</v>
      </c>
      <c r="AM378" s="21">
        <v>5271810158</v>
      </c>
      <c r="AN378" s="21">
        <v>0</v>
      </c>
      <c r="AO378" s="21">
        <v>0</v>
      </c>
      <c r="AP378" s="21">
        <v>0</v>
      </c>
      <c r="AQ378" s="21">
        <v>0</v>
      </c>
      <c r="AR378" s="21">
        <v>0</v>
      </c>
      <c r="AS378" s="21">
        <v>2501607209</v>
      </c>
      <c r="AT378" s="71">
        <v>72172780000</v>
      </c>
      <c r="AU378" s="21">
        <v>0</v>
      </c>
      <c r="AV378" s="21">
        <v>72172780000</v>
      </c>
      <c r="AW378" s="21">
        <v>0</v>
      </c>
      <c r="AX378" s="21">
        <v>0</v>
      </c>
      <c r="AY378" s="70">
        <v>2151408544552.45</v>
      </c>
      <c r="AZ378" s="71">
        <v>2151408544552.45</v>
      </c>
      <c r="BA378" s="21">
        <v>2151408544552.45</v>
      </c>
      <c r="BB378" s="21">
        <v>0</v>
      </c>
      <c r="BC378" s="21">
        <v>0</v>
      </c>
    </row>
    <row r="379" spans="1:55" x14ac:dyDescent="0.25">
      <c r="A379" s="65" t="s">
        <v>947</v>
      </c>
      <c r="B379" s="66" t="s">
        <v>948</v>
      </c>
      <c r="C379" s="70">
        <v>2155582211004.5598</v>
      </c>
      <c r="D379" s="71">
        <v>40656301037.809998</v>
      </c>
      <c r="E379" s="21">
        <v>33376145867.900002</v>
      </c>
      <c r="F379" s="21">
        <v>-14913258845.719999</v>
      </c>
      <c r="G379" s="21">
        <v>0</v>
      </c>
      <c r="H379" s="21">
        <v>4407657868.6300001</v>
      </c>
      <c r="I379" s="21">
        <v>0</v>
      </c>
      <c r="J379" s="21">
        <v>0</v>
      </c>
      <c r="K379" s="21">
        <v>1416842708</v>
      </c>
      <c r="L379" s="21">
        <v>39840000</v>
      </c>
      <c r="M379" s="21">
        <v>0</v>
      </c>
      <c r="N379" s="21">
        <v>13960000000</v>
      </c>
      <c r="O379" s="21">
        <v>1655233676</v>
      </c>
      <c r="P379" s="21">
        <v>713839763</v>
      </c>
      <c r="Q379" s="21">
        <v>0</v>
      </c>
      <c r="R379" s="71">
        <v>24325000000</v>
      </c>
      <c r="S379" s="21">
        <v>0</v>
      </c>
      <c r="T379" s="21">
        <v>24325000000</v>
      </c>
      <c r="U379" s="71">
        <v>1791098891789.6997</v>
      </c>
      <c r="V379" s="21">
        <v>199238751097.45999</v>
      </c>
      <c r="W379" s="21">
        <v>443643887048.01001</v>
      </c>
      <c r="X379" s="21">
        <v>885392492542.39001</v>
      </c>
      <c r="Y379" s="21">
        <v>1133027915518.0601</v>
      </c>
      <c r="Z379" s="21">
        <v>8332757125.3999996</v>
      </c>
      <c r="AA379" s="21">
        <v>206292588357.48001</v>
      </c>
      <c r="AB379" s="21">
        <v>-1084829499899.1</v>
      </c>
      <c r="AC379" s="71">
        <v>0</v>
      </c>
      <c r="AD379" s="21">
        <v>0</v>
      </c>
      <c r="AE379" s="71">
        <v>299502018177.04999</v>
      </c>
      <c r="AF379" s="21">
        <v>1186871542</v>
      </c>
      <c r="AG379" s="21">
        <v>0</v>
      </c>
      <c r="AH379" s="21">
        <v>29904244782.73</v>
      </c>
      <c r="AI379" s="21">
        <v>287790804207.32001</v>
      </c>
      <c r="AJ379" s="21">
        <v>-19379902355</v>
      </c>
      <c r="AK379" s="70">
        <v>8774467113</v>
      </c>
      <c r="AL379" s="71">
        <v>8774467113</v>
      </c>
      <c r="AM379" s="21">
        <v>3242902612</v>
      </c>
      <c r="AN379" s="21">
        <v>0</v>
      </c>
      <c r="AO379" s="21">
        <v>0</v>
      </c>
      <c r="AP379" s="21">
        <v>0</v>
      </c>
      <c r="AQ379" s="21">
        <v>0</v>
      </c>
      <c r="AR379" s="21">
        <v>5531564501</v>
      </c>
      <c r="AS379" s="21">
        <v>0</v>
      </c>
      <c r="AT379" s="71">
        <v>0</v>
      </c>
      <c r="AU379" s="21">
        <v>0</v>
      </c>
      <c r="AV379" s="21">
        <v>0</v>
      </c>
      <c r="AW379" s="21">
        <v>0</v>
      </c>
      <c r="AX379" s="21">
        <v>0</v>
      </c>
      <c r="AY379" s="70">
        <v>2146807743891.6001</v>
      </c>
      <c r="AZ379" s="71">
        <v>2146807743891.6001</v>
      </c>
      <c r="BA379" s="21">
        <v>2146807743891.6001</v>
      </c>
      <c r="BB379" s="21">
        <v>0</v>
      </c>
      <c r="BC379" s="21">
        <v>0</v>
      </c>
    </row>
    <row r="380" spans="1:55" x14ac:dyDescent="0.25">
      <c r="A380" s="65" t="s">
        <v>949</v>
      </c>
      <c r="B380" s="66" t="s">
        <v>950</v>
      </c>
      <c r="C380" s="70">
        <v>2362564629622.3501</v>
      </c>
      <c r="D380" s="71">
        <v>29676687820.910004</v>
      </c>
      <c r="E380" s="21">
        <v>12714556038.51</v>
      </c>
      <c r="F380" s="21">
        <v>-5398625</v>
      </c>
      <c r="G380" s="21">
        <v>9573737300</v>
      </c>
      <c r="H380" s="21">
        <v>6302084445.3999996</v>
      </c>
      <c r="I380" s="21">
        <v>0</v>
      </c>
      <c r="J380" s="21">
        <v>0</v>
      </c>
      <c r="K380" s="21">
        <v>3722500</v>
      </c>
      <c r="L380" s="21">
        <v>3492000</v>
      </c>
      <c r="M380" s="21">
        <v>0</v>
      </c>
      <c r="N380" s="21">
        <v>0</v>
      </c>
      <c r="O380" s="21">
        <v>0</v>
      </c>
      <c r="P380" s="21">
        <v>1084494162</v>
      </c>
      <c r="Q380" s="21">
        <v>0</v>
      </c>
      <c r="R380" s="71">
        <v>26000000000</v>
      </c>
      <c r="S380" s="21">
        <v>0</v>
      </c>
      <c r="T380" s="21">
        <v>26000000000</v>
      </c>
      <c r="U380" s="71">
        <v>1567413348156.8298</v>
      </c>
      <c r="V380" s="21">
        <v>45929338778</v>
      </c>
      <c r="W380" s="21">
        <v>412428675205.85999</v>
      </c>
      <c r="X380" s="21">
        <v>1057518601602</v>
      </c>
      <c r="Y380" s="21">
        <v>1886873803386.0601</v>
      </c>
      <c r="Z380" s="21">
        <v>20045791000</v>
      </c>
      <c r="AA380" s="21">
        <v>89257075130</v>
      </c>
      <c r="AB380" s="21">
        <v>-1944639936945.0901</v>
      </c>
      <c r="AC380" s="71">
        <v>0</v>
      </c>
      <c r="AD380" s="21">
        <v>0</v>
      </c>
      <c r="AE380" s="71">
        <v>739474593644.60999</v>
      </c>
      <c r="AF380" s="21">
        <v>0</v>
      </c>
      <c r="AG380" s="21">
        <v>0</v>
      </c>
      <c r="AH380" s="21">
        <v>6673047000</v>
      </c>
      <c r="AI380" s="21">
        <v>734134175894.60999</v>
      </c>
      <c r="AJ380" s="21">
        <v>-1332629250</v>
      </c>
      <c r="AK380" s="70">
        <v>59003862954.400002</v>
      </c>
      <c r="AL380" s="71">
        <v>59003862954.400002</v>
      </c>
      <c r="AM380" s="21">
        <v>2735365793.4000001</v>
      </c>
      <c r="AN380" s="21">
        <v>0</v>
      </c>
      <c r="AO380" s="21">
        <v>0</v>
      </c>
      <c r="AP380" s="21">
        <v>0</v>
      </c>
      <c r="AQ380" s="21">
        <v>0</v>
      </c>
      <c r="AR380" s="21">
        <v>42042739050</v>
      </c>
      <c r="AS380" s="21">
        <v>14225758111</v>
      </c>
      <c r="AT380" s="71">
        <v>0</v>
      </c>
      <c r="AU380" s="21">
        <v>0</v>
      </c>
      <c r="AV380" s="21">
        <v>0</v>
      </c>
      <c r="AW380" s="21">
        <v>0</v>
      </c>
      <c r="AX380" s="21">
        <v>0</v>
      </c>
      <c r="AY380" s="70">
        <v>2303560766667.9502</v>
      </c>
      <c r="AZ380" s="71">
        <v>2303560766667.9502</v>
      </c>
      <c r="BA380" s="21">
        <v>2303560766667.9502</v>
      </c>
      <c r="BB380" s="21">
        <v>0</v>
      </c>
      <c r="BC380" s="21">
        <v>0</v>
      </c>
    </row>
    <row r="381" spans="1:55" x14ac:dyDescent="0.25">
      <c r="A381" s="65" t="s">
        <v>957</v>
      </c>
      <c r="B381" s="66" t="s">
        <v>958</v>
      </c>
      <c r="C381" s="70">
        <v>2237835780577.1099</v>
      </c>
      <c r="D381" s="71">
        <v>20424768261.949997</v>
      </c>
      <c r="E381" s="21">
        <v>10377749324.629999</v>
      </c>
      <c r="F381" s="21">
        <v>0</v>
      </c>
      <c r="G381" s="21">
        <v>2979558850</v>
      </c>
      <c r="H381" s="21">
        <v>6723636115.3199997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343823972</v>
      </c>
      <c r="Q381" s="21">
        <v>0</v>
      </c>
      <c r="R381" s="71">
        <v>16665000000</v>
      </c>
      <c r="S381" s="21">
        <v>0</v>
      </c>
      <c r="T381" s="21">
        <v>16665000000</v>
      </c>
      <c r="U381" s="71">
        <v>2078341320114.3098</v>
      </c>
      <c r="V381" s="21">
        <v>101168497780</v>
      </c>
      <c r="W381" s="21">
        <v>229693771744.70999</v>
      </c>
      <c r="X381" s="21">
        <v>1431922775300.24</v>
      </c>
      <c r="Y381" s="21">
        <v>1358998416384.72</v>
      </c>
      <c r="Z381" s="21">
        <v>17284714173</v>
      </c>
      <c r="AA381" s="21">
        <v>106143048592.86</v>
      </c>
      <c r="AB381" s="21">
        <v>-1166869903861.22</v>
      </c>
      <c r="AC381" s="71">
        <v>0</v>
      </c>
      <c r="AD381" s="21">
        <v>0</v>
      </c>
      <c r="AE381" s="71">
        <v>122404692200.85001</v>
      </c>
      <c r="AF381" s="21">
        <v>0</v>
      </c>
      <c r="AG381" s="21">
        <v>0</v>
      </c>
      <c r="AH381" s="21">
        <v>855200000</v>
      </c>
      <c r="AI381" s="21">
        <v>121714032200.85001</v>
      </c>
      <c r="AJ381" s="21">
        <v>-164540000</v>
      </c>
      <c r="AK381" s="70">
        <v>147964946209</v>
      </c>
      <c r="AL381" s="71">
        <v>147964946209</v>
      </c>
      <c r="AM381" s="21">
        <v>31877655</v>
      </c>
      <c r="AN381" s="21">
        <v>0</v>
      </c>
      <c r="AO381" s="21">
        <v>146000000000</v>
      </c>
      <c r="AP381" s="21">
        <v>0</v>
      </c>
      <c r="AQ381" s="21">
        <v>0</v>
      </c>
      <c r="AR381" s="21">
        <v>1933068554</v>
      </c>
      <c r="AS381" s="21">
        <v>0</v>
      </c>
      <c r="AT381" s="71">
        <v>0</v>
      </c>
      <c r="AU381" s="21">
        <v>0</v>
      </c>
      <c r="AV381" s="21">
        <v>0</v>
      </c>
      <c r="AW381" s="21">
        <v>0</v>
      </c>
      <c r="AX381" s="21">
        <v>0</v>
      </c>
      <c r="AY381" s="70">
        <v>2089870834368.1201</v>
      </c>
      <c r="AZ381" s="71">
        <v>2089870834368.1201</v>
      </c>
      <c r="BA381" s="21">
        <v>2089870834368.1201</v>
      </c>
      <c r="BB381" s="21">
        <v>0</v>
      </c>
      <c r="BC381" s="21">
        <v>0</v>
      </c>
    </row>
    <row r="382" spans="1:55" x14ac:dyDescent="0.25">
      <c r="A382" s="65" t="s">
        <v>959</v>
      </c>
      <c r="B382" s="66" t="s">
        <v>960</v>
      </c>
      <c r="C382" s="70">
        <v>1547182054378.9297</v>
      </c>
      <c r="D382" s="71">
        <v>55005679747.93</v>
      </c>
      <c r="E382" s="21">
        <v>43305889120.93</v>
      </c>
      <c r="F382" s="21">
        <v>0</v>
      </c>
      <c r="G382" s="21">
        <v>316258315</v>
      </c>
      <c r="H382" s="21">
        <v>7331111129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900080000</v>
      </c>
      <c r="O382" s="21">
        <v>0</v>
      </c>
      <c r="P382" s="21">
        <v>0</v>
      </c>
      <c r="Q382" s="21">
        <v>3152341183</v>
      </c>
      <c r="R382" s="71">
        <v>25950000000</v>
      </c>
      <c r="S382" s="21">
        <v>0</v>
      </c>
      <c r="T382" s="21">
        <v>25950000000</v>
      </c>
      <c r="U382" s="71">
        <v>1355051575757</v>
      </c>
      <c r="V382" s="21">
        <v>121172799074</v>
      </c>
      <c r="W382" s="21">
        <v>212339853242</v>
      </c>
      <c r="X382" s="21">
        <v>782583818765</v>
      </c>
      <c r="Y382" s="21">
        <v>1021451896426</v>
      </c>
      <c r="Z382" s="21">
        <v>25371022675</v>
      </c>
      <c r="AA382" s="21">
        <v>17294799260</v>
      </c>
      <c r="AB382" s="21">
        <v>-825162613685</v>
      </c>
      <c r="AC382" s="71">
        <v>0</v>
      </c>
      <c r="AD382" s="21">
        <v>0</v>
      </c>
      <c r="AE382" s="71">
        <v>111174798874</v>
      </c>
      <c r="AF382" s="21">
        <v>0</v>
      </c>
      <c r="AG382" s="21">
        <v>0</v>
      </c>
      <c r="AH382" s="21">
        <v>7193856500</v>
      </c>
      <c r="AI382" s="21">
        <v>106094839427</v>
      </c>
      <c r="AJ382" s="21">
        <v>-2113897053</v>
      </c>
      <c r="AK382" s="70">
        <v>30394491671</v>
      </c>
      <c r="AL382" s="71">
        <v>30394491671</v>
      </c>
      <c r="AM382" s="21">
        <v>205330869</v>
      </c>
      <c r="AN382" s="21">
        <v>0</v>
      </c>
      <c r="AO382" s="21">
        <v>0</v>
      </c>
      <c r="AP382" s="21">
        <v>14892424240</v>
      </c>
      <c r="AQ382" s="21">
        <v>0</v>
      </c>
      <c r="AR382" s="21">
        <v>15296736562</v>
      </c>
      <c r="AS382" s="21">
        <v>0</v>
      </c>
      <c r="AT382" s="71">
        <v>0</v>
      </c>
      <c r="AU382" s="21">
        <v>0</v>
      </c>
      <c r="AV382" s="21">
        <v>0</v>
      </c>
      <c r="AW382" s="21">
        <v>0</v>
      </c>
      <c r="AX382" s="21">
        <v>0</v>
      </c>
      <c r="AY382" s="70">
        <v>1516787562707.9299</v>
      </c>
      <c r="AZ382" s="71">
        <v>1516787562707.9299</v>
      </c>
      <c r="BA382" s="21">
        <v>1516787562707.9299</v>
      </c>
      <c r="BB382" s="21">
        <v>0</v>
      </c>
      <c r="BC382" s="21">
        <v>0</v>
      </c>
    </row>
    <row r="383" spans="1:55" x14ac:dyDescent="0.25">
      <c r="A383" s="65" t="s">
        <v>963</v>
      </c>
      <c r="B383" s="66" t="s">
        <v>964</v>
      </c>
      <c r="C383" s="70">
        <v>2941108708747.6602</v>
      </c>
      <c r="D383" s="71">
        <v>86035830397.769989</v>
      </c>
      <c r="E383" s="21">
        <v>71818747687.339996</v>
      </c>
      <c r="F383" s="21">
        <v>-236107255.59999999</v>
      </c>
      <c r="G383" s="21">
        <v>299643835.61000001</v>
      </c>
      <c r="H383" s="21">
        <v>11246019803.42</v>
      </c>
      <c r="I383" s="21">
        <v>0</v>
      </c>
      <c r="J383" s="21">
        <v>0</v>
      </c>
      <c r="K383" s="21">
        <v>0</v>
      </c>
      <c r="L383" s="21">
        <v>0</v>
      </c>
      <c r="M383" s="21">
        <v>808270774</v>
      </c>
      <c r="N383" s="21">
        <v>247663106</v>
      </c>
      <c r="O383" s="21">
        <v>0</v>
      </c>
      <c r="P383" s="21">
        <v>684622397</v>
      </c>
      <c r="Q383" s="21">
        <v>1166970050</v>
      </c>
      <c r="R383" s="71">
        <v>10735156478</v>
      </c>
      <c r="S383" s="21">
        <v>0</v>
      </c>
      <c r="T383" s="21">
        <v>10735156478</v>
      </c>
      <c r="U383" s="71">
        <v>2728897687011.5</v>
      </c>
      <c r="V383" s="21">
        <v>196039918914.06</v>
      </c>
      <c r="W383" s="21">
        <v>293248648814</v>
      </c>
      <c r="X383" s="21">
        <v>1417553418805.3701</v>
      </c>
      <c r="Y383" s="21">
        <v>1594784123281.98</v>
      </c>
      <c r="Z383" s="21">
        <v>29204124096</v>
      </c>
      <c r="AA383" s="21">
        <v>162476346368.53</v>
      </c>
      <c r="AB383" s="21">
        <v>-964408893268.43994</v>
      </c>
      <c r="AC383" s="71">
        <v>0</v>
      </c>
      <c r="AD383" s="21">
        <v>0</v>
      </c>
      <c r="AE383" s="71">
        <v>115440034860.39</v>
      </c>
      <c r="AF383" s="21">
        <v>0</v>
      </c>
      <c r="AG383" s="21">
        <v>0</v>
      </c>
      <c r="AH383" s="21">
        <v>24918275290.099998</v>
      </c>
      <c r="AI383" s="21">
        <v>94002197810</v>
      </c>
      <c r="AJ383" s="21">
        <v>-3480438239.71</v>
      </c>
      <c r="AK383" s="70">
        <v>12276195651</v>
      </c>
      <c r="AL383" s="71">
        <v>12276195651</v>
      </c>
      <c r="AM383" s="21">
        <v>1012815881</v>
      </c>
      <c r="AN383" s="21">
        <v>0</v>
      </c>
      <c r="AO383" s="21">
        <v>0</v>
      </c>
      <c r="AP383" s="21">
        <v>0</v>
      </c>
      <c r="AQ383" s="21">
        <v>0</v>
      </c>
      <c r="AR383" s="21">
        <v>11252560000</v>
      </c>
      <c r="AS383" s="21">
        <v>10819770</v>
      </c>
      <c r="AT383" s="71">
        <v>0</v>
      </c>
      <c r="AU383" s="21">
        <v>0</v>
      </c>
      <c r="AV383" s="21">
        <v>0</v>
      </c>
      <c r="AW383" s="21">
        <v>0</v>
      </c>
      <c r="AX383" s="21">
        <v>0</v>
      </c>
      <c r="AY383" s="70">
        <v>2928832513096.6499</v>
      </c>
      <c r="AZ383" s="71">
        <v>2928832513096.6499</v>
      </c>
      <c r="BA383" s="21">
        <v>2928832513096.6499</v>
      </c>
      <c r="BB383" s="21">
        <v>0</v>
      </c>
      <c r="BC383" s="21">
        <v>0</v>
      </c>
    </row>
    <row r="384" spans="1:55" x14ac:dyDescent="0.25">
      <c r="A384" s="65" t="s">
        <v>965</v>
      </c>
      <c r="B384" s="66" t="s">
        <v>966</v>
      </c>
      <c r="C384" s="70">
        <v>1247054739748.1399</v>
      </c>
      <c r="D384" s="71">
        <v>13021778770.029999</v>
      </c>
      <c r="E384" s="21">
        <v>7484616551.5299997</v>
      </c>
      <c r="F384" s="21">
        <v>-2846700119.5</v>
      </c>
      <c r="G384" s="21">
        <v>3513108</v>
      </c>
      <c r="H384" s="21">
        <v>2192621901</v>
      </c>
      <c r="I384" s="21">
        <v>0</v>
      </c>
      <c r="J384" s="21">
        <v>0</v>
      </c>
      <c r="K384" s="21">
        <v>92280022</v>
      </c>
      <c r="L384" s="21">
        <v>0</v>
      </c>
      <c r="M384" s="21">
        <v>0</v>
      </c>
      <c r="N384" s="21">
        <v>5508840195</v>
      </c>
      <c r="O384" s="21">
        <v>0</v>
      </c>
      <c r="P384" s="21">
        <v>586607112</v>
      </c>
      <c r="Q384" s="21">
        <v>0</v>
      </c>
      <c r="R384" s="71">
        <v>11000000000</v>
      </c>
      <c r="S384" s="21">
        <v>0</v>
      </c>
      <c r="T384" s="21">
        <v>11000000000</v>
      </c>
      <c r="U384" s="71">
        <v>1108254051136.6299</v>
      </c>
      <c r="V384" s="21">
        <v>104490936400</v>
      </c>
      <c r="W384" s="21">
        <v>302785115710.16998</v>
      </c>
      <c r="X384" s="21">
        <v>819998605471</v>
      </c>
      <c r="Y384" s="21">
        <v>875891818235</v>
      </c>
      <c r="Z384" s="21">
        <v>17456005071.5</v>
      </c>
      <c r="AA384" s="21">
        <v>28097537500</v>
      </c>
      <c r="AB384" s="21">
        <v>-1040465967251.04</v>
      </c>
      <c r="AC384" s="71">
        <v>0</v>
      </c>
      <c r="AD384" s="21">
        <v>0</v>
      </c>
      <c r="AE384" s="71">
        <v>114778909841.48</v>
      </c>
      <c r="AF384" s="21">
        <v>0</v>
      </c>
      <c r="AG384" s="21">
        <v>0</v>
      </c>
      <c r="AH384" s="21">
        <v>6652950000</v>
      </c>
      <c r="AI384" s="21">
        <v>112157590441.48</v>
      </c>
      <c r="AJ384" s="21">
        <v>-4031630600</v>
      </c>
      <c r="AK384" s="70">
        <v>69469251049.910004</v>
      </c>
      <c r="AL384" s="71">
        <v>69469251049.910004</v>
      </c>
      <c r="AM384" s="21">
        <v>12017330.91</v>
      </c>
      <c r="AN384" s="21">
        <v>0</v>
      </c>
      <c r="AO384" s="21">
        <v>64000000000</v>
      </c>
      <c r="AP384" s="21">
        <v>0</v>
      </c>
      <c r="AQ384" s="21">
        <v>0</v>
      </c>
      <c r="AR384" s="21">
        <v>0</v>
      </c>
      <c r="AS384" s="21">
        <v>5457233719</v>
      </c>
      <c r="AT384" s="71">
        <v>0</v>
      </c>
      <c r="AU384" s="21">
        <v>0</v>
      </c>
      <c r="AV384" s="21">
        <v>0</v>
      </c>
      <c r="AW384" s="21">
        <v>0</v>
      </c>
      <c r="AX384" s="21">
        <v>0</v>
      </c>
      <c r="AY384" s="70">
        <v>1177585488698.2</v>
      </c>
      <c r="AZ384" s="71">
        <v>1177585488698.2</v>
      </c>
      <c r="BA384" s="21">
        <v>1177585488698.2</v>
      </c>
      <c r="BB384" s="21">
        <v>0</v>
      </c>
      <c r="BC384" s="21">
        <v>0</v>
      </c>
    </row>
    <row r="385" spans="1:55" x14ac:dyDescent="0.25">
      <c r="A385" s="65" t="s">
        <v>967</v>
      </c>
      <c r="B385" s="66" t="s">
        <v>1185</v>
      </c>
      <c r="C385" s="70">
        <v>5752478625036.7695</v>
      </c>
      <c r="D385" s="71">
        <v>147493433840.31</v>
      </c>
      <c r="E385" s="21">
        <v>53035613219.610001</v>
      </c>
      <c r="F385" s="21">
        <v>-46616781102.230003</v>
      </c>
      <c r="G385" s="21">
        <v>259386363.63999999</v>
      </c>
      <c r="H385" s="21">
        <v>86666953928.139999</v>
      </c>
      <c r="I385" s="21">
        <v>0</v>
      </c>
      <c r="J385" s="21">
        <v>0</v>
      </c>
      <c r="K385" s="21">
        <v>0</v>
      </c>
      <c r="L385" s="21">
        <v>182625000</v>
      </c>
      <c r="M385" s="21">
        <v>0</v>
      </c>
      <c r="N385" s="21">
        <v>50058757245.940002</v>
      </c>
      <c r="O385" s="21">
        <v>0</v>
      </c>
      <c r="P385" s="21">
        <v>0</v>
      </c>
      <c r="Q385" s="21">
        <v>3906879185.21</v>
      </c>
      <c r="R385" s="71">
        <v>3868978950</v>
      </c>
      <c r="S385" s="21">
        <v>105978950</v>
      </c>
      <c r="T385" s="21">
        <v>3763000000</v>
      </c>
      <c r="U385" s="71">
        <v>5558430465507.7598</v>
      </c>
      <c r="V385" s="21">
        <v>1031200310577.67</v>
      </c>
      <c r="W385" s="21">
        <v>847449322132.79004</v>
      </c>
      <c r="X385" s="21">
        <v>1926548830540.79</v>
      </c>
      <c r="Y385" s="21">
        <v>3006861670916.96</v>
      </c>
      <c r="Z385" s="21">
        <v>70217390142.080002</v>
      </c>
      <c r="AA385" s="21">
        <v>287248729755.09003</v>
      </c>
      <c r="AB385" s="21">
        <v>-1611095788557.6201</v>
      </c>
      <c r="AC385" s="71">
        <v>0</v>
      </c>
      <c r="AD385" s="21">
        <v>0</v>
      </c>
      <c r="AE385" s="71">
        <v>42685746738.699997</v>
      </c>
      <c r="AF385" s="21">
        <v>0</v>
      </c>
      <c r="AG385" s="21">
        <v>0</v>
      </c>
      <c r="AH385" s="21">
        <v>6915444000</v>
      </c>
      <c r="AI385" s="21">
        <v>35770302738.699997</v>
      </c>
      <c r="AJ385" s="21">
        <v>0</v>
      </c>
      <c r="AK385" s="70">
        <v>406646614739.13</v>
      </c>
      <c r="AL385" s="71">
        <v>268698975039.13</v>
      </c>
      <c r="AM385" s="21">
        <v>585365523.46000004</v>
      </c>
      <c r="AN385" s="21">
        <v>0</v>
      </c>
      <c r="AO385" s="21">
        <v>0</v>
      </c>
      <c r="AP385" s="21">
        <v>0</v>
      </c>
      <c r="AQ385" s="21">
        <v>4466666.67</v>
      </c>
      <c r="AR385" s="21">
        <v>180893645039.64001</v>
      </c>
      <c r="AS385" s="21">
        <v>87215497809.360001</v>
      </c>
      <c r="AT385" s="71">
        <v>137947639700</v>
      </c>
      <c r="AU385" s="21">
        <v>0</v>
      </c>
      <c r="AV385" s="21">
        <v>0</v>
      </c>
      <c r="AW385" s="21">
        <v>137947639700</v>
      </c>
      <c r="AX385" s="21">
        <v>0</v>
      </c>
      <c r="AY385" s="70">
        <v>5345832010299.5996</v>
      </c>
      <c r="AZ385" s="71">
        <v>5345832010299.5996</v>
      </c>
      <c r="BA385" s="21">
        <v>5345832010299.5996</v>
      </c>
      <c r="BB385" s="21">
        <v>0</v>
      </c>
      <c r="BC385" s="21">
        <v>0</v>
      </c>
    </row>
    <row r="386" spans="1:55" x14ac:dyDescent="0.25">
      <c r="A386" s="65" t="s">
        <v>970</v>
      </c>
      <c r="B386" s="66" t="s">
        <v>971</v>
      </c>
      <c r="C386" s="70">
        <v>2680772461030.0801</v>
      </c>
      <c r="D386" s="71">
        <v>63745144607.240005</v>
      </c>
      <c r="E386" s="21">
        <v>13613360885.129999</v>
      </c>
      <c r="F386" s="21">
        <v>-13303834416.4</v>
      </c>
      <c r="G386" s="21">
        <v>134113242.02</v>
      </c>
      <c r="H386" s="21">
        <v>19511611757.650002</v>
      </c>
      <c r="I386" s="21">
        <v>0</v>
      </c>
      <c r="J386" s="21">
        <v>0</v>
      </c>
      <c r="K386" s="21">
        <v>23960430813</v>
      </c>
      <c r="L386" s="21">
        <v>4409882726</v>
      </c>
      <c r="M386" s="21">
        <v>0</v>
      </c>
      <c r="N386" s="21">
        <v>0</v>
      </c>
      <c r="O386" s="21">
        <v>0</v>
      </c>
      <c r="P386" s="21">
        <v>14084451852.51</v>
      </c>
      <c r="Q386" s="21">
        <v>1335127747.3299999</v>
      </c>
      <c r="R386" s="71">
        <v>60257100067.489998</v>
      </c>
      <c r="S386" s="21">
        <v>0</v>
      </c>
      <c r="T386" s="21">
        <v>60257100067.489998</v>
      </c>
      <c r="U386" s="71">
        <v>2491995062137.4302</v>
      </c>
      <c r="V386" s="21">
        <v>1092005170487</v>
      </c>
      <c r="W386" s="21">
        <v>290346724760.25</v>
      </c>
      <c r="X386" s="21">
        <v>973377483915.64001</v>
      </c>
      <c r="Y386" s="21">
        <v>1107401599267.6201</v>
      </c>
      <c r="Z386" s="21">
        <v>58760163934.769997</v>
      </c>
      <c r="AA386" s="21">
        <v>253504529439.88</v>
      </c>
      <c r="AB386" s="21">
        <v>-1283400609667.73</v>
      </c>
      <c r="AC386" s="71">
        <v>0</v>
      </c>
      <c r="AD386" s="21">
        <v>0</v>
      </c>
      <c r="AE386" s="71">
        <v>64775154217.919998</v>
      </c>
      <c r="AF386" s="21">
        <v>0</v>
      </c>
      <c r="AG386" s="21">
        <v>33356080000</v>
      </c>
      <c r="AH386" s="21">
        <v>4336598070</v>
      </c>
      <c r="AI386" s="21">
        <v>29182472590.919998</v>
      </c>
      <c r="AJ386" s="21">
        <v>-2099996443</v>
      </c>
      <c r="AK386" s="70">
        <v>6493078819.6000004</v>
      </c>
      <c r="AL386" s="71">
        <v>6493078819.6000004</v>
      </c>
      <c r="AM386" s="21">
        <v>1084633667.5999999</v>
      </c>
      <c r="AN386" s="21">
        <v>0</v>
      </c>
      <c r="AO386" s="21">
        <v>0</v>
      </c>
      <c r="AP386" s="21">
        <v>0</v>
      </c>
      <c r="AQ386" s="21">
        <v>0</v>
      </c>
      <c r="AR386" s="21">
        <v>5408445152</v>
      </c>
      <c r="AS386" s="21">
        <v>0</v>
      </c>
      <c r="AT386" s="71">
        <v>0</v>
      </c>
      <c r="AU386" s="21">
        <v>0</v>
      </c>
      <c r="AV386" s="21">
        <v>0</v>
      </c>
      <c r="AW386" s="21">
        <v>0</v>
      </c>
      <c r="AX386" s="21">
        <v>0</v>
      </c>
      <c r="AY386" s="70">
        <v>2674279382210.48</v>
      </c>
      <c r="AZ386" s="71">
        <v>2674279382210.48</v>
      </c>
      <c r="BA386" s="21">
        <v>2674279382210.48</v>
      </c>
      <c r="BB386" s="21">
        <v>0</v>
      </c>
      <c r="BC386" s="21">
        <v>0</v>
      </c>
    </row>
    <row r="387" spans="1:55" x14ac:dyDescent="0.25">
      <c r="A387" s="65" t="s">
        <v>978</v>
      </c>
      <c r="B387" s="66" t="s">
        <v>979</v>
      </c>
      <c r="C387" s="70">
        <v>1794679834838.3398</v>
      </c>
      <c r="D387" s="71">
        <v>75855709786.059998</v>
      </c>
      <c r="E387" s="21">
        <v>22550165467.66</v>
      </c>
      <c r="F387" s="21">
        <v>-5648596316.6599998</v>
      </c>
      <c r="G387" s="21">
        <v>51041666.670000002</v>
      </c>
      <c r="H387" s="21">
        <v>18070763731</v>
      </c>
      <c r="I387" s="21">
        <v>0</v>
      </c>
      <c r="J387" s="21">
        <v>0</v>
      </c>
      <c r="K387" s="21">
        <v>15780796200.9</v>
      </c>
      <c r="L387" s="21">
        <v>5184000</v>
      </c>
      <c r="M387" s="21">
        <v>15134000</v>
      </c>
      <c r="N387" s="21">
        <v>10102285557.73</v>
      </c>
      <c r="O387" s="21">
        <v>1516056</v>
      </c>
      <c r="P387" s="21">
        <v>14920873967.76</v>
      </c>
      <c r="Q387" s="21">
        <v>6545455</v>
      </c>
      <c r="R387" s="71">
        <v>34328427397.049999</v>
      </c>
      <c r="S387" s="21">
        <v>0</v>
      </c>
      <c r="T387" s="21">
        <v>34328427397.049999</v>
      </c>
      <c r="U387" s="71">
        <v>1645742817206.23</v>
      </c>
      <c r="V387" s="21">
        <v>606182579076</v>
      </c>
      <c r="W387" s="21">
        <v>395827540289.88</v>
      </c>
      <c r="X387" s="21">
        <v>625794202548.82996</v>
      </c>
      <c r="Y387" s="21">
        <v>1116002611062.3999</v>
      </c>
      <c r="Z387" s="21">
        <v>199285997381</v>
      </c>
      <c r="AA387" s="21">
        <v>23583542494</v>
      </c>
      <c r="AB387" s="21">
        <v>-1320933655645.8799</v>
      </c>
      <c r="AC387" s="71">
        <v>0</v>
      </c>
      <c r="AD387" s="21">
        <v>0</v>
      </c>
      <c r="AE387" s="71">
        <v>38752880449</v>
      </c>
      <c r="AF387" s="21">
        <v>42925000</v>
      </c>
      <c r="AG387" s="21">
        <v>0</v>
      </c>
      <c r="AH387" s="21">
        <v>1322550000</v>
      </c>
      <c r="AI387" s="21">
        <v>37909186283</v>
      </c>
      <c r="AJ387" s="21">
        <v>-521780834</v>
      </c>
      <c r="AK387" s="70">
        <v>50174686473.580002</v>
      </c>
      <c r="AL387" s="71">
        <v>50174686473.580002</v>
      </c>
      <c r="AM387" s="21">
        <v>1859389027.5799999</v>
      </c>
      <c r="AN387" s="21">
        <v>0</v>
      </c>
      <c r="AO387" s="21">
        <v>0</v>
      </c>
      <c r="AP387" s="21">
        <v>0</v>
      </c>
      <c r="AQ387" s="21">
        <v>0</v>
      </c>
      <c r="AR387" s="21">
        <v>13235908453</v>
      </c>
      <c r="AS387" s="21">
        <v>35079388993</v>
      </c>
      <c r="AT387" s="71">
        <v>0</v>
      </c>
      <c r="AU387" s="21">
        <v>0</v>
      </c>
      <c r="AV387" s="21">
        <v>0</v>
      </c>
      <c r="AW387" s="21">
        <v>0</v>
      </c>
      <c r="AX387" s="21">
        <v>0</v>
      </c>
      <c r="AY387" s="70">
        <v>1744505148364.76</v>
      </c>
      <c r="AZ387" s="71">
        <v>1744505148364.76</v>
      </c>
      <c r="BA387" s="21">
        <v>1744505148364.76</v>
      </c>
      <c r="BB387" s="21">
        <v>0</v>
      </c>
      <c r="BC387" s="21">
        <v>0</v>
      </c>
    </row>
    <row r="388" spans="1:55" x14ac:dyDescent="0.25">
      <c r="A388" s="65" t="s">
        <v>980</v>
      </c>
      <c r="B388" s="66" t="s">
        <v>981</v>
      </c>
      <c r="C388" s="70">
        <v>1241533919865.5403</v>
      </c>
      <c r="D388" s="71">
        <v>141138834025.48999</v>
      </c>
      <c r="E388" s="21">
        <v>61733570145.349998</v>
      </c>
      <c r="F388" s="21">
        <v>-4994403916.4499998</v>
      </c>
      <c r="G388" s="21">
        <v>245000000</v>
      </c>
      <c r="H388" s="21">
        <v>71024198065.869995</v>
      </c>
      <c r="I388" s="21">
        <v>0</v>
      </c>
      <c r="J388" s="21">
        <v>0</v>
      </c>
      <c r="K388" s="21">
        <v>6290254307.5600004</v>
      </c>
      <c r="L388" s="21">
        <v>827064000</v>
      </c>
      <c r="M388" s="21">
        <v>0</v>
      </c>
      <c r="N388" s="21">
        <v>0</v>
      </c>
      <c r="O388" s="21">
        <v>0</v>
      </c>
      <c r="P388" s="21">
        <v>6013151423.1599998</v>
      </c>
      <c r="Q388" s="21">
        <v>0</v>
      </c>
      <c r="R388" s="71">
        <v>5015000000</v>
      </c>
      <c r="S388" s="21">
        <v>0</v>
      </c>
      <c r="T388" s="21">
        <v>5015000000</v>
      </c>
      <c r="U388" s="71">
        <v>1074275258730.1401</v>
      </c>
      <c r="V388" s="21">
        <v>151369174930</v>
      </c>
      <c r="W388" s="21">
        <v>336458073180.90002</v>
      </c>
      <c r="X388" s="21">
        <v>784508881519.55005</v>
      </c>
      <c r="Y388" s="21">
        <v>837903356074.30005</v>
      </c>
      <c r="Z388" s="21">
        <v>11239520148.23</v>
      </c>
      <c r="AA388" s="21">
        <v>69080079629.490005</v>
      </c>
      <c r="AB388" s="21">
        <v>-1116283826752.3301</v>
      </c>
      <c r="AC388" s="71">
        <v>0</v>
      </c>
      <c r="AD388" s="21">
        <v>0</v>
      </c>
      <c r="AE388" s="71">
        <v>21104827109.91</v>
      </c>
      <c r="AF388" s="21">
        <v>2294534324.75</v>
      </c>
      <c r="AG388" s="21">
        <v>0</v>
      </c>
      <c r="AH388" s="21">
        <v>1116821600</v>
      </c>
      <c r="AI388" s="21">
        <v>18198034678.490002</v>
      </c>
      <c r="AJ388" s="21">
        <v>-504563493.32999998</v>
      </c>
      <c r="AK388" s="70">
        <v>9802296031.5100002</v>
      </c>
      <c r="AL388" s="71">
        <v>9802296031.5100002</v>
      </c>
      <c r="AM388" s="21">
        <v>142731662.08000001</v>
      </c>
      <c r="AN388" s="21">
        <v>0</v>
      </c>
      <c r="AO388" s="21">
        <v>0</v>
      </c>
      <c r="AP388" s="21">
        <v>0</v>
      </c>
      <c r="AQ388" s="21">
        <v>0</v>
      </c>
      <c r="AR388" s="21">
        <v>1930042429.1500001</v>
      </c>
      <c r="AS388" s="21">
        <v>7729521940.2799997</v>
      </c>
      <c r="AT388" s="71">
        <v>0</v>
      </c>
      <c r="AU388" s="21">
        <v>0</v>
      </c>
      <c r="AV388" s="21">
        <v>0</v>
      </c>
      <c r="AW388" s="21">
        <v>0</v>
      </c>
      <c r="AX388" s="21">
        <v>0</v>
      </c>
      <c r="AY388" s="70">
        <v>1231731623834</v>
      </c>
      <c r="AZ388" s="71">
        <v>1231731623834</v>
      </c>
      <c r="BA388" s="21">
        <v>1231731623834</v>
      </c>
      <c r="BB388" s="21">
        <v>0</v>
      </c>
      <c r="BC388" s="21">
        <v>0</v>
      </c>
    </row>
    <row r="389" spans="1:55" x14ac:dyDescent="0.25">
      <c r="A389" s="65" t="s">
        <v>982</v>
      </c>
      <c r="B389" s="66" t="s">
        <v>983</v>
      </c>
      <c r="C389" s="70">
        <v>1885112761353</v>
      </c>
      <c r="D389" s="71">
        <v>136241314676</v>
      </c>
      <c r="E389" s="21">
        <v>103010431802</v>
      </c>
      <c r="F389" s="21">
        <v>-10499188092</v>
      </c>
      <c r="G389" s="21">
        <v>0</v>
      </c>
      <c r="H389" s="21">
        <v>17624118467</v>
      </c>
      <c r="I389" s="21">
        <v>0</v>
      </c>
      <c r="J389" s="21">
        <v>4000000000</v>
      </c>
      <c r="K389" s="21">
        <v>1600831127</v>
      </c>
      <c r="L389" s="21">
        <v>1661081066</v>
      </c>
      <c r="M389" s="21">
        <v>0</v>
      </c>
      <c r="N389" s="21">
        <v>3759462593</v>
      </c>
      <c r="O389" s="21">
        <v>1594305119</v>
      </c>
      <c r="P389" s="21">
        <v>6864130106</v>
      </c>
      <c r="Q389" s="21">
        <v>6626142488</v>
      </c>
      <c r="R389" s="71">
        <v>20087105319</v>
      </c>
      <c r="S389" s="21">
        <v>0</v>
      </c>
      <c r="T389" s="21">
        <v>20087105319</v>
      </c>
      <c r="U389" s="71">
        <v>1714983985069</v>
      </c>
      <c r="V389" s="21">
        <v>185997403193</v>
      </c>
      <c r="W389" s="21">
        <v>383284182428</v>
      </c>
      <c r="X389" s="21">
        <v>684644111186</v>
      </c>
      <c r="Y389" s="21">
        <v>1281490780153</v>
      </c>
      <c r="Z389" s="21">
        <v>6618556237</v>
      </c>
      <c r="AA389" s="21">
        <v>288658479</v>
      </c>
      <c r="AB389" s="21">
        <v>-827339706607</v>
      </c>
      <c r="AC389" s="71">
        <v>0</v>
      </c>
      <c r="AD389" s="21">
        <v>0</v>
      </c>
      <c r="AE389" s="71">
        <v>13800356289</v>
      </c>
      <c r="AF389" s="21">
        <v>0</v>
      </c>
      <c r="AG389" s="21">
        <v>0</v>
      </c>
      <c r="AH389" s="21">
        <v>7266196688</v>
      </c>
      <c r="AI389" s="21">
        <v>13423375664</v>
      </c>
      <c r="AJ389" s="21">
        <v>-6889216063</v>
      </c>
      <c r="AK389" s="70">
        <v>10134560178</v>
      </c>
      <c r="AL389" s="71">
        <v>10134560178</v>
      </c>
      <c r="AM389" s="21">
        <v>138691690</v>
      </c>
      <c r="AN389" s="21">
        <v>0</v>
      </c>
      <c r="AO389" s="21">
        <v>0</v>
      </c>
      <c r="AP389" s="21">
        <v>0</v>
      </c>
      <c r="AQ389" s="21">
        <v>145419729</v>
      </c>
      <c r="AR389" s="21">
        <v>9850448759</v>
      </c>
      <c r="AS389" s="21">
        <v>0</v>
      </c>
      <c r="AT389" s="71">
        <v>0</v>
      </c>
      <c r="AU389" s="21">
        <v>0</v>
      </c>
      <c r="AV389" s="21">
        <v>0</v>
      </c>
      <c r="AW389" s="21">
        <v>0</v>
      </c>
      <c r="AX389" s="21">
        <v>0</v>
      </c>
      <c r="AY389" s="70">
        <v>1874978201175</v>
      </c>
      <c r="AZ389" s="71">
        <v>1874978201175</v>
      </c>
      <c r="BA389" s="21">
        <v>1874978201175</v>
      </c>
      <c r="BB389" s="21">
        <v>0</v>
      </c>
      <c r="BC389" s="21">
        <v>0</v>
      </c>
    </row>
    <row r="390" spans="1:55" x14ac:dyDescent="0.25">
      <c r="A390" s="65" t="s">
        <v>984</v>
      </c>
      <c r="B390" s="66" t="s">
        <v>985</v>
      </c>
      <c r="C390" s="70">
        <v>1675164071388.28</v>
      </c>
      <c r="D390" s="71">
        <v>71469841814.939987</v>
      </c>
      <c r="E390" s="21">
        <v>45497388925.849998</v>
      </c>
      <c r="F390" s="21">
        <v>-2568597039.2800002</v>
      </c>
      <c r="G390" s="21">
        <v>0</v>
      </c>
      <c r="H390" s="21">
        <v>15790730356.639999</v>
      </c>
      <c r="I390" s="21">
        <v>0</v>
      </c>
      <c r="J390" s="21">
        <v>0</v>
      </c>
      <c r="K390" s="21">
        <v>4862970353.8100004</v>
      </c>
      <c r="L390" s="21">
        <v>1260857900</v>
      </c>
      <c r="M390" s="21">
        <v>0</v>
      </c>
      <c r="N390" s="21">
        <v>1144627865</v>
      </c>
      <c r="O390" s="21">
        <v>0</v>
      </c>
      <c r="P390" s="21">
        <v>4645587999.25</v>
      </c>
      <c r="Q390" s="21">
        <v>836275453.66999996</v>
      </c>
      <c r="R390" s="71">
        <v>2464842819.9499998</v>
      </c>
      <c r="S390" s="21">
        <v>0</v>
      </c>
      <c r="T390" s="21">
        <v>2464842819.9499998</v>
      </c>
      <c r="U390" s="71">
        <v>1597305936986.72</v>
      </c>
      <c r="V390" s="21">
        <v>127751124641.10001</v>
      </c>
      <c r="W390" s="21">
        <v>395645104420.53998</v>
      </c>
      <c r="X390" s="21">
        <v>820844073484.33997</v>
      </c>
      <c r="Y390" s="21">
        <v>783259239341.25</v>
      </c>
      <c r="Z390" s="21">
        <v>20093822134</v>
      </c>
      <c r="AA390" s="21">
        <v>40036854474.190002</v>
      </c>
      <c r="AB390" s="21">
        <v>-590324281508.69995</v>
      </c>
      <c r="AC390" s="71">
        <v>0</v>
      </c>
      <c r="AD390" s="21">
        <v>0</v>
      </c>
      <c r="AE390" s="71">
        <v>3923449766.6700001</v>
      </c>
      <c r="AF390" s="21">
        <v>0</v>
      </c>
      <c r="AG390" s="21">
        <v>0</v>
      </c>
      <c r="AH390" s="21">
        <v>102412291.67</v>
      </c>
      <c r="AI390" s="21">
        <v>3821037475</v>
      </c>
      <c r="AJ390" s="21">
        <v>0</v>
      </c>
      <c r="AK390" s="70">
        <v>237612796980.83002</v>
      </c>
      <c r="AL390" s="71">
        <v>38368158080.830002</v>
      </c>
      <c r="AM390" s="21">
        <v>1549201895.6300001</v>
      </c>
      <c r="AN390" s="21">
        <v>0</v>
      </c>
      <c r="AO390" s="21">
        <v>0</v>
      </c>
      <c r="AP390" s="21">
        <v>0</v>
      </c>
      <c r="AQ390" s="21">
        <v>0</v>
      </c>
      <c r="AR390" s="21">
        <v>14907518855</v>
      </c>
      <c r="AS390" s="21">
        <v>21911437330.200001</v>
      </c>
      <c r="AT390" s="71">
        <v>199244638900</v>
      </c>
      <c r="AU390" s="21">
        <v>199244638900</v>
      </c>
      <c r="AV390" s="21">
        <v>0</v>
      </c>
      <c r="AW390" s="21">
        <v>0</v>
      </c>
      <c r="AX390" s="21">
        <v>0</v>
      </c>
      <c r="AY390" s="70">
        <v>1437551274407.5</v>
      </c>
      <c r="AZ390" s="71">
        <v>1437551274407.5</v>
      </c>
      <c r="BA390" s="21">
        <v>1437551274407.5</v>
      </c>
      <c r="BB390" s="21">
        <v>0</v>
      </c>
      <c r="BC390" s="21">
        <v>0</v>
      </c>
    </row>
    <row r="391" spans="1:55" x14ac:dyDescent="0.25">
      <c r="A391" s="65" t="s">
        <v>986</v>
      </c>
      <c r="B391" s="66" t="s">
        <v>987</v>
      </c>
      <c r="C391" s="70">
        <v>1514875709230.7</v>
      </c>
      <c r="D391" s="71">
        <v>27659818869.299999</v>
      </c>
      <c r="E391" s="21">
        <v>14910098644.629999</v>
      </c>
      <c r="F391" s="21">
        <v>-5395303919.5</v>
      </c>
      <c r="G391" s="21">
        <v>2145041666.6700001</v>
      </c>
      <c r="H391" s="21">
        <v>3068360768</v>
      </c>
      <c r="I391" s="21">
        <v>0</v>
      </c>
      <c r="J391" s="21">
        <v>0</v>
      </c>
      <c r="K391" s="21">
        <v>1877174522</v>
      </c>
      <c r="L391" s="21">
        <v>35751000</v>
      </c>
      <c r="M391" s="21">
        <v>0</v>
      </c>
      <c r="N391" s="21">
        <v>0</v>
      </c>
      <c r="O391" s="21">
        <v>0</v>
      </c>
      <c r="P391" s="21">
        <v>7798055037.5</v>
      </c>
      <c r="Q391" s="21">
        <v>3220641150</v>
      </c>
      <c r="R391" s="71">
        <v>8534971691</v>
      </c>
      <c r="S391" s="21">
        <v>0</v>
      </c>
      <c r="T391" s="21">
        <v>8534971691</v>
      </c>
      <c r="U391" s="71">
        <v>1382699855582.6501</v>
      </c>
      <c r="V391" s="21">
        <v>112724922494.86</v>
      </c>
      <c r="W391" s="21">
        <v>252296163998.5</v>
      </c>
      <c r="X391" s="21">
        <v>410383422825.40002</v>
      </c>
      <c r="Y391" s="21">
        <v>746566141056.65002</v>
      </c>
      <c r="Z391" s="21">
        <v>6265267602.1300001</v>
      </c>
      <c r="AA391" s="21">
        <v>246556237461.04001</v>
      </c>
      <c r="AB391" s="21">
        <v>-392092299855.92999</v>
      </c>
      <c r="AC391" s="71">
        <v>0</v>
      </c>
      <c r="AD391" s="21">
        <v>0</v>
      </c>
      <c r="AE391" s="71">
        <v>95981063087.75</v>
      </c>
      <c r="AF391" s="21">
        <v>0</v>
      </c>
      <c r="AG391" s="21">
        <v>0</v>
      </c>
      <c r="AH391" s="21">
        <v>0</v>
      </c>
      <c r="AI391" s="21">
        <v>95981063087.75</v>
      </c>
      <c r="AJ391" s="21">
        <v>0</v>
      </c>
      <c r="AK391" s="70">
        <v>19460689448.34</v>
      </c>
      <c r="AL391" s="71">
        <v>19460689448.34</v>
      </c>
      <c r="AM391" s="21">
        <v>5535974591.5299997</v>
      </c>
      <c r="AN391" s="21">
        <v>0</v>
      </c>
      <c r="AO391" s="21">
        <v>0</v>
      </c>
      <c r="AP391" s="21">
        <v>0</v>
      </c>
      <c r="AQ391" s="21">
        <v>0</v>
      </c>
      <c r="AR391" s="21">
        <v>0</v>
      </c>
      <c r="AS391" s="21">
        <v>13924714856.809999</v>
      </c>
      <c r="AT391" s="71">
        <v>0</v>
      </c>
      <c r="AU391" s="21">
        <v>0</v>
      </c>
      <c r="AV391" s="21">
        <v>0</v>
      </c>
      <c r="AW391" s="21">
        <v>0</v>
      </c>
      <c r="AX391" s="21">
        <v>0</v>
      </c>
      <c r="AY391" s="70">
        <v>1495415019782.3201</v>
      </c>
      <c r="AZ391" s="71">
        <v>1495415019782.3201</v>
      </c>
      <c r="BA391" s="21">
        <v>1495415019782.3201</v>
      </c>
      <c r="BB391" s="21">
        <v>0</v>
      </c>
      <c r="BC391" s="21">
        <v>0</v>
      </c>
    </row>
    <row r="392" spans="1:55" x14ac:dyDescent="0.25">
      <c r="A392" s="65" t="s">
        <v>988</v>
      </c>
      <c r="B392" s="66" t="s">
        <v>1186</v>
      </c>
      <c r="C392" s="70">
        <v>19532116588323.645</v>
      </c>
      <c r="D392" s="71">
        <v>694411900507.55005</v>
      </c>
      <c r="E392" s="21">
        <v>570202448434.40002</v>
      </c>
      <c r="F392" s="21">
        <v>-14995322750.84</v>
      </c>
      <c r="G392" s="21">
        <v>5660240870.3400002</v>
      </c>
      <c r="H392" s="21">
        <v>89155463825.940002</v>
      </c>
      <c r="I392" s="21">
        <v>0</v>
      </c>
      <c r="J392" s="21">
        <v>0</v>
      </c>
      <c r="K392" s="21">
        <v>55529800</v>
      </c>
      <c r="L392" s="21">
        <v>0</v>
      </c>
      <c r="M392" s="21">
        <v>0</v>
      </c>
      <c r="N392" s="21">
        <v>26529105500</v>
      </c>
      <c r="O392" s="21">
        <v>0</v>
      </c>
      <c r="P392" s="21">
        <v>0</v>
      </c>
      <c r="Q392" s="21">
        <v>17804434827.709999</v>
      </c>
      <c r="R392" s="71">
        <v>1899347825655.25</v>
      </c>
      <c r="S392" s="21">
        <v>0</v>
      </c>
      <c r="T392" s="21">
        <v>1899347825655.25</v>
      </c>
      <c r="U392" s="71">
        <v>16278778301824.699</v>
      </c>
      <c r="V392" s="21">
        <v>9265800368572.8809</v>
      </c>
      <c r="W392" s="21">
        <v>3136872619552</v>
      </c>
      <c r="X392" s="21">
        <v>3876823879804.1699</v>
      </c>
      <c r="Y392" s="21">
        <v>7104562197561.9902</v>
      </c>
      <c r="Z392" s="21">
        <v>370577306828.40002</v>
      </c>
      <c r="AA392" s="21">
        <v>999553090872.59998</v>
      </c>
      <c r="AB392" s="21">
        <v>-8475411161367.3398</v>
      </c>
      <c r="AC392" s="71">
        <v>0</v>
      </c>
      <c r="AD392" s="21">
        <v>0</v>
      </c>
      <c r="AE392" s="71">
        <v>659578560336.14001</v>
      </c>
      <c r="AF392" s="21">
        <v>216817760.84</v>
      </c>
      <c r="AG392" s="21">
        <v>0</v>
      </c>
      <c r="AH392" s="21">
        <v>32767377637.349998</v>
      </c>
      <c r="AI392" s="21">
        <v>655105695925.41003</v>
      </c>
      <c r="AJ392" s="21">
        <v>-28511330987.459999</v>
      </c>
      <c r="AK392" s="70">
        <v>1681515246678.6802</v>
      </c>
      <c r="AL392" s="71">
        <v>894106055034.68005</v>
      </c>
      <c r="AM392" s="21">
        <v>97127713.790000007</v>
      </c>
      <c r="AN392" s="21">
        <v>0</v>
      </c>
      <c r="AO392" s="21">
        <v>0</v>
      </c>
      <c r="AP392" s="21">
        <v>34624433259</v>
      </c>
      <c r="AQ392" s="21">
        <v>135227535.09</v>
      </c>
      <c r="AR392" s="21">
        <v>858803654072.80005</v>
      </c>
      <c r="AS392" s="21">
        <v>445612454</v>
      </c>
      <c r="AT392" s="71">
        <v>787409191644</v>
      </c>
      <c r="AU392" s="21">
        <v>0</v>
      </c>
      <c r="AV392" s="21">
        <v>0</v>
      </c>
      <c r="AW392" s="21">
        <v>787409191644</v>
      </c>
      <c r="AX392" s="21">
        <v>0</v>
      </c>
      <c r="AY392" s="70">
        <v>17850601341645.102</v>
      </c>
      <c r="AZ392" s="71">
        <v>17850601341645.102</v>
      </c>
      <c r="BA392" s="21">
        <v>17850601341645.102</v>
      </c>
      <c r="BB392" s="21">
        <v>0</v>
      </c>
      <c r="BC392" s="21">
        <v>0</v>
      </c>
    </row>
    <row r="393" spans="1:55" x14ac:dyDescent="0.25">
      <c r="A393" s="65" t="s">
        <v>989</v>
      </c>
      <c r="B393" s="66" t="s">
        <v>990</v>
      </c>
      <c r="C393" s="70">
        <v>4611617075217.1689</v>
      </c>
      <c r="D393" s="71">
        <v>444300274729.08997</v>
      </c>
      <c r="E393" s="21">
        <v>288809487009.04999</v>
      </c>
      <c r="F393" s="21">
        <v>-13626350143.780001</v>
      </c>
      <c r="G393" s="21">
        <v>290012460.50999999</v>
      </c>
      <c r="H393" s="21">
        <v>83686394756.529999</v>
      </c>
      <c r="I393" s="21">
        <v>0</v>
      </c>
      <c r="J393" s="21">
        <v>0</v>
      </c>
      <c r="K393" s="21">
        <v>37666516958</v>
      </c>
      <c r="L393" s="21">
        <v>98913908</v>
      </c>
      <c r="M393" s="21">
        <v>0</v>
      </c>
      <c r="N393" s="21">
        <v>10583391375.780001</v>
      </c>
      <c r="O393" s="21">
        <v>0</v>
      </c>
      <c r="P393" s="21">
        <v>36768343405</v>
      </c>
      <c r="Q393" s="21">
        <v>23565000</v>
      </c>
      <c r="R393" s="71">
        <v>146156999489.42999</v>
      </c>
      <c r="S393" s="21">
        <v>0</v>
      </c>
      <c r="T393" s="21">
        <v>146156999489.42999</v>
      </c>
      <c r="U393" s="71">
        <v>3943814992912.1201</v>
      </c>
      <c r="V393" s="21">
        <v>544600573836.76001</v>
      </c>
      <c r="W393" s="21">
        <v>713603363784.22998</v>
      </c>
      <c r="X393" s="21">
        <v>1407744964403.72</v>
      </c>
      <c r="Y393" s="21">
        <v>5605366619157.0498</v>
      </c>
      <c r="Z393" s="21">
        <v>191088911148.62</v>
      </c>
      <c r="AA393" s="21">
        <v>8994137288</v>
      </c>
      <c r="AB393" s="21">
        <v>-4527583576706.2598</v>
      </c>
      <c r="AC393" s="71">
        <v>0</v>
      </c>
      <c r="AD393" s="21">
        <v>0</v>
      </c>
      <c r="AE393" s="71">
        <v>77344808086.529999</v>
      </c>
      <c r="AF393" s="21">
        <v>409017500</v>
      </c>
      <c r="AG393" s="21">
        <v>6190946000</v>
      </c>
      <c r="AH393" s="21">
        <v>1728063625.53</v>
      </c>
      <c r="AI393" s="21">
        <v>70212833451.380005</v>
      </c>
      <c r="AJ393" s="21">
        <v>-1196052490.3800001</v>
      </c>
      <c r="AK393" s="70">
        <v>21963855388.59</v>
      </c>
      <c r="AL393" s="71">
        <v>21963855388.59</v>
      </c>
      <c r="AM393" s="21">
        <v>738797114</v>
      </c>
      <c r="AN393" s="21">
        <v>0</v>
      </c>
      <c r="AO393" s="21">
        <v>0</v>
      </c>
      <c r="AP393" s="21">
        <v>0</v>
      </c>
      <c r="AQ393" s="21">
        <v>771010030.09000003</v>
      </c>
      <c r="AR393" s="21">
        <v>20454048244.5</v>
      </c>
      <c r="AS393" s="21">
        <v>0</v>
      </c>
      <c r="AT393" s="71">
        <v>0</v>
      </c>
      <c r="AU393" s="21">
        <v>0</v>
      </c>
      <c r="AV393" s="21">
        <v>0</v>
      </c>
      <c r="AW393" s="21">
        <v>0</v>
      </c>
      <c r="AX393" s="21">
        <v>0</v>
      </c>
      <c r="AY393" s="70">
        <v>4589653219828.5801</v>
      </c>
      <c r="AZ393" s="71">
        <v>4589653219828.5801</v>
      </c>
      <c r="BA393" s="21">
        <v>4589653219828.5801</v>
      </c>
      <c r="BB393" s="21">
        <v>0</v>
      </c>
      <c r="BC393" s="21">
        <v>0</v>
      </c>
    </row>
    <row r="394" spans="1:55" x14ac:dyDescent="0.25">
      <c r="A394" s="65" t="s">
        <v>991</v>
      </c>
      <c r="B394" s="66" t="s">
        <v>992</v>
      </c>
      <c r="C394" s="70">
        <v>3307602642821.2803</v>
      </c>
      <c r="D394" s="71">
        <v>187295189179.22998</v>
      </c>
      <c r="E394" s="21">
        <v>68016687503.699997</v>
      </c>
      <c r="F394" s="21">
        <v>-99412295765.990005</v>
      </c>
      <c r="G394" s="21">
        <v>200000000</v>
      </c>
      <c r="H394" s="21">
        <v>49426809559.739998</v>
      </c>
      <c r="I394" s="21">
        <v>0</v>
      </c>
      <c r="J394" s="21">
        <v>0</v>
      </c>
      <c r="K394" s="21">
        <v>118388730362</v>
      </c>
      <c r="L394" s="21">
        <v>469529250</v>
      </c>
      <c r="M394" s="21">
        <v>0</v>
      </c>
      <c r="N394" s="21">
        <v>12132293993</v>
      </c>
      <c r="O394" s="21">
        <v>0</v>
      </c>
      <c r="P394" s="21">
        <v>34432021793</v>
      </c>
      <c r="Q394" s="21">
        <v>3641412483.7800002</v>
      </c>
      <c r="R394" s="71">
        <v>101975494796.21001</v>
      </c>
      <c r="S394" s="21">
        <v>0</v>
      </c>
      <c r="T394" s="21">
        <v>101975494796.21001</v>
      </c>
      <c r="U394" s="71">
        <v>2925267934653.5898</v>
      </c>
      <c r="V394" s="21">
        <v>353767201672.67999</v>
      </c>
      <c r="W394" s="21">
        <v>805501700116.90002</v>
      </c>
      <c r="X394" s="21">
        <v>1571099503128.0801</v>
      </c>
      <c r="Y394" s="21">
        <v>1604977434817.4399</v>
      </c>
      <c r="Z394" s="21">
        <v>671055854358.68994</v>
      </c>
      <c r="AA394" s="21">
        <v>31607420933.669998</v>
      </c>
      <c r="AB394" s="21">
        <v>-2112741180373.8701</v>
      </c>
      <c r="AC394" s="71">
        <v>0</v>
      </c>
      <c r="AD394" s="21">
        <v>0</v>
      </c>
      <c r="AE394" s="71">
        <v>93064024192.25</v>
      </c>
      <c r="AF394" s="21">
        <v>0</v>
      </c>
      <c r="AG394" s="21">
        <v>2392091409.54</v>
      </c>
      <c r="AH394" s="21">
        <v>10749209350</v>
      </c>
      <c r="AI394" s="21">
        <v>90040254407.710007</v>
      </c>
      <c r="AJ394" s="21">
        <v>-10117530975</v>
      </c>
      <c r="AK394" s="70">
        <v>55843576089.959999</v>
      </c>
      <c r="AL394" s="71">
        <v>55843576089.959999</v>
      </c>
      <c r="AM394" s="21">
        <v>345231204.95999998</v>
      </c>
      <c r="AN394" s="21">
        <v>0</v>
      </c>
      <c r="AO394" s="21">
        <v>0</v>
      </c>
      <c r="AP394" s="21">
        <v>0</v>
      </c>
      <c r="AQ394" s="21">
        <v>10786837</v>
      </c>
      <c r="AR394" s="21">
        <v>55443247142</v>
      </c>
      <c r="AS394" s="21">
        <v>44310906</v>
      </c>
      <c r="AT394" s="71">
        <v>0</v>
      </c>
      <c r="AU394" s="21">
        <v>0</v>
      </c>
      <c r="AV394" s="21">
        <v>0</v>
      </c>
      <c r="AW394" s="21">
        <v>0</v>
      </c>
      <c r="AX394" s="21">
        <v>0</v>
      </c>
      <c r="AY394" s="70">
        <v>3251759066731.3198</v>
      </c>
      <c r="AZ394" s="71">
        <v>3251759066731.3198</v>
      </c>
      <c r="BA394" s="21">
        <v>3251759066731.3198</v>
      </c>
      <c r="BB394" s="21">
        <v>0</v>
      </c>
      <c r="BC394" s="21">
        <v>0</v>
      </c>
    </row>
    <row r="395" spans="1:55" x14ac:dyDescent="0.25">
      <c r="A395" s="65" t="s">
        <v>993</v>
      </c>
      <c r="B395" s="66" t="s">
        <v>994</v>
      </c>
      <c r="C395" s="70">
        <v>4445031430258.0195</v>
      </c>
      <c r="D395" s="71">
        <v>321509432350.59998</v>
      </c>
      <c r="E395" s="21">
        <v>120862361961</v>
      </c>
      <c r="F395" s="21">
        <v>-232983339717.91</v>
      </c>
      <c r="G395" s="21">
        <v>73157701.709999993</v>
      </c>
      <c r="H395" s="21">
        <v>58630765727.800003</v>
      </c>
      <c r="I395" s="21">
        <v>0</v>
      </c>
      <c r="J395" s="21">
        <v>0</v>
      </c>
      <c r="K395" s="21">
        <v>293604247428</v>
      </c>
      <c r="L395" s="21">
        <v>0</v>
      </c>
      <c r="M395" s="21">
        <v>0</v>
      </c>
      <c r="N395" s="21">
        <v>30966317204</v>
      </c>
      <c r="O395" s="21">
        <v>0</v>
      </c>
      <c r="P395" s="21">
        <v>49885530111</v>
      </c>
      <c r="Q395" s="21">
        <v>470391935</v>
      </c>
      <c r="R395" s="71">
        <v>151344717862.29001</v>
      </c>
      <c r="S395" s="21">
        <v>0</v>
      </c>
      <c r="T395" s="21">
        <v>151344717862.29001</v>
      </c>
      <c r="U395" s="71">
        <v>3711012778357.3594</v>
      </c>
      <c r="V395" s="21">
        <v>951648409076.78003</v>
      </c>
      <c r="W395" s="21">
        <v>1087000918705.24</v>
      </c>
      <c r="X395" s="21">
        <v>1622142545631.6299</v>
      </c>
      <c r="Y395" s="21">
        <v>2507407426432.6201</v>
      </c>
      <c r="Z395" s="21">
        <v>35170834925.099998</v>
      </c>
      <c r="AA395" s="21">
        <v>63182662649</v>
      </c>
      <c r="AB395" s="21">
        <v>-2555540019063.0098</v>
      </c>
      <c r="AC395" s="71">
        <v>0</v>
      </c>
      <c r="AD395" s="21">
        <v>0</v>
      </c>
      <c r="AE395" s="71">
        <v>261164501687.77002</v>
      </c>
      <c r="AF395" s="21">
        <v>0</v>
      </c>
      <c r="AG395" s="21">
        <v>8504074051</v>
      </c>
      <c r="AH395" s="21">
        <v>52836441432</v>
      </c>
      <c r="AI395" s="21">
        <v>244542566843.51999</v>
      </c>
      <c r="AJ395" s="21">
        <v>-44718580638.75</v>
      </c>
      <c r="AK395" s="70">
        <v>165089323653.06998</v>
      </c>
      <c r="AL395" s="71">
        <v>165089323653.06998</v>
      </c>
      <c r="AM395" s="21">
        <v>69870458</v>
      </c>
      <c r="AN395" s="21">
        <v>0</v>
      </c>
      <c r="AO395" s="21">
        <v>0</v>
      </c>
      <c r="AP395" s="21">
        <v>0</v>
      </c>
      <c r="AQ395" s="21">
        <v>1338712781.8</v>
      </c>
      <c r="AR395" s="21">
        <v>163680740413.26999</v>
      </c>
      <c r="AS395" s="21">
        <v>0</v>
      </c>
      <c r="AT395" s="71">
        <v>0</v>
      </c>
      <c r="AU395" s="21">
        <v>0</v>
      </c>
      <c r="AV395" s="21">
        <v>0</v>
      </c>
      <c r="AW395" s="21">
        <v>0</v>
      </c>
      <c r="AX395" s="21">
        <v>0</v>
      </c>
      <c r="AY395" s="70">
        <v>4279942106604.9502</v>
      </c>
      <c r="AZ395" s="71">
        <v>4279942106604.9502</v>
      </c>
      <c r="BA395" s="21">
        <v>4279942106604.9502</v>
      </c>
      <c r="BB395" s="21">
        <v>0</v>
      </c>
      <c r="BC395" s="21">
        <v>0</v>
      </c>
    </row>
    <row r="396" spans="1:55" x14ac:dyDescent="0.25">
      <c r="A396" s="65" t="s">
        <v>997</v>
      </c>
      <c r="B396" s="66" t="s">
        <v>998</v>
      </c>
      <c r="C396" s="70">
        <v>5140050440972.1709</v>
      </c>
      <c r="D396" s="71">
        <v>709097620983.77002</v>
      </c>
      <c r="E396" s="21">
        <v>469501169456</v>
      </c>
      <c r="F396" s="21">
        <v>-123252323395.88</v>
      </c>
      <c r="G396" s="21">
        <v>2617019861</v>
      </c>
      <c r="H396" s="21">
        <v>25329368910.650002</v>
      </c>
      <c r="I396" s="21">
        <v>0</v>
      </c>
      <c r="J396" s="21">
        <v>0</v>
      </c>
      <c r="K396" s="21">
        <v>221440555267</v>
      </c>
      <c r="L396" s="21">
        <v>6599110417</v>
      </c>
      <c r="M396" s="21">
        <v>0</v>
      </c>
      <c r="N396" s="21">
        <v>60695186524</v>
      </c>
      <c r="O396" s="21">
        <v>0</v>
      </c>
      <c r="P396" s="21">
        <v>46166183944</v>
      </c>
      <c r="Q396" s="21">
        <v>1350000</v>
      </c>
      <c r="R396" s="71">
        <v>1365900038559.04</v>
      </c>
      <c r="S396" s="21">
        <v>3957578092</v>
      </c>
      <c r="T396" s="21">
        <v>1361942460467.04</v>
      </c>
      <c r="U396" s="71">
        <v>2991692243685.3604</v>
      </c>
      <c r="V396" s="21">
        <v>846485481299</v>
      </c>
      <c r="W396" s="21">
        <v>835350919811</v>
      </c>
      <c r="X396" s="21">
        <v>1240154599474</v>
      </c>
      <c r="Y396" s="21">
        <v>1813991715022</v>
      </c>
      <c r="Z396" s="21">
        <v>134811110059</v>
      </c>
      <c r="AA396" s="21">
        <v>63036998417</v>
      </c>
      <c r="AB396" s="21">
        <v>-1942138580396.6399</v>
      </c>
      <c r="AC396" s="71">
        <v>0</v>
      </c>
      <c r="AD396" s="21">
        <v>0</v>
      </c>
      <c r="AE396" s="71">
        <v>73360537744</v>
      </c>
      <c r="AF396" s="21">
        <v>1129970845</v>
      </c>
      <c r="AG396" s="21">
        <v>0</v>
      </c>
      <c r="AH396" s="21">
        <v>19941443400</v>
      </c>
      <c r="AI396" s="21">
        <v>69614095827</v>
      </c>
      <c r="AJ396" s="21">
        <v>-17324972328</v>
      </c>
      <c r="AK396" s="70">
        <v>48448989697</v>
      </c>
      <c r="AL396" s="71">
        <v>48448989697</v>
      </c>
      <c r="AM396" s="21">
        <v>0</v>
      </c>
      <c r="AN396" s="21">
        <v>0</v>
      </c>
      <c r="AO396" s="21">
        <v>0</v>
      </c>
      <c r="AP396" s="21">
        <v>0</v>
      </c>
      <c r="AQ396" s="21">
        <v>784252473</v>
      </c>
      <c r="AR396" s="21">
        <v>47664737224</v>
      </c>
      <c r="AS396" s="21">
        <v>0</v>
      </c>
      <c r="AT396" s="71">
        <v>0</v>
      </c>
      <c r="AU396" s="21">
        <v>0</v>
      </c>
      <c r="AV396" s="21">
        <v>0</v>
      </c>
      <c r="AW396" s="21">
        <v>0</v>
      </c>
      <c r="AX396" s="21">
        <v>0</v>
      </c>
      <c r="AY396" s="70">
        <v>5091601451275.1699</v>
      </c>
      <c r="AZ396" s="71">
        <v>5091601451275.1699</v>
      </c>
      <c r="BA396" s="21">
        <v>5091601451275.1699</v>
      </c>
      <c r="BB396" s="21">
        <v>0</v>
      </c>
      <c r="BC396" s="21">
        <v>0</v>
      </c>
    </row>
    <row r="397" spans="1:55" x14ac:dyDescent="0.25">
      <c r="A397" s="65" t="s">
        <v>999</v>
      </c>
      <c r="B397" s="66" t="s">
        <v>1000</v>
      </c>
      <c r="C397" s="70">
        <v>15587561926059.982</v>
      </c>
      <c r="D397" s="71">
        <v>1123499822820.46</v>
      </c>
      <c r="E397" s="21">
        <v>674680134189</v>
      </c>
      <c r="F397" s="21">
        <v>-900567180487.62</v>
      </c>
      <c r="G397" s="21">
        <v>896761940.34000003</v>
      </c>
      <c r="H397" s="21">
        <v>92409955180.990005</v>
      </c>
      <c r="I397" s="21">
        <v>0</v>
      </c>
      <c r="J397" s="21">
        <v>0</v>
      </c>
      <c r="K397" s="21">
        <v>1056943848075.99</v>
      </c>
      <c r="L397" s="21">
        <v>976130726</v>
      </c>
      <c r="M397" s="21">
        <v>0</v>
      </c>
      <c r="N397" s="21">
        <v>21628252039.759998</v>
      </c>
      <c r="O397" s="21">
        <v>0</v>
      </c>
      <c r="P397" s="21">
        <v>151503348278</v>
      </c>
      <c r="Q397" s="21">
        <v>25028572878</v>
      </c>
      <c r="R397" s="71">
        <v>236693473715</v>
      </c>
      <c r="S397" s="21">
        <v>0</v>
      </c>
      <c r="T397" s="21">
        <v>236693473715</v>
      </c>
      <c r="U397" s="71">
        <v>14117495597074.211</v>
      </c>
      <c r="V397" s="21">
        <v>10621161000349.1</v>
      </c>
      <c r="W397" s="21">
        <v>1636876387058.47</v>
      </c>
      <c r="X397" s="21">
        <v>2279250461299.4902</v>
      </c>
      <c r="Y397" s="21">
        <v>5120738702368.0898</v>
      </c>
      <c r="Z397" s="21">
        <v>127714190343.62</v>
      </c>
      <c r="AA397" s="21">
        <v>53325561365.669998</v>
      </c>
      <c r="AB397" s="21">
        <v>-5721570705710.2305</v>
      </c>
      <c r="AC397" s="71">
        <v>0</v>
      </c>
      <c r="AD397" s="21">
        <v>0</v>
      </c>
      <c r="AE397" s="71">
        <v>109873032450.31</v>
      </c>
      <c r="AF397" s="21">
        <v>9776677</v>
      </c>
      <c r="AG397" s="21">
        <v>11272000000</v>
      </c>
      <c r="AH397" s="21">
        <v>21472727024.720001</v>
      </c>
      <c r="AI397" s="21">
        <v>96573711773.309998</v>
      </c>
      <c r="AJ397" s="21">
        <v>-19455183024.720001</v>
      </c>
      <c r="AK397" s="70">
        <v>14397400513.25</v>
      </c>
      <c r="AL397" s="71">
        <v>14397400513.25</v>
      </c>
      <c r="AM397" s="21">
        <v>12212374</v>
      </c>
      <c r="AN397" s="21">
        <v>0</v>
      </c>
      <c r="AO397" s="21">
        <v>0</v>
      </c>
      <c r="AP397" s="21">
        <v>0</v>
      </c>
      <c r="AQ397" s="21">
        <v>7948796801.25</v>
      </c>
      <c r="AR397" s="21">
        <v>6286391338</v>
      </c>
      <c r="AS397" s="21">
        <v>150000000</v>
      </c>
      <c r="AT397" s="71">
        <v>0</v>
      </c>
      <c r="AU397" s="21">
        <v>0</v>
      </c>
      <c r="AV397" s="21">
        <v>0</v>
      </c>
      <c r="AW397" s="21">
        <v>0</v>
      </c>
      <c r="AX397" s="21">
        <v>0</v>
      </c>
      <c r="AY397" s="70">
        <v>15573164525546.699</v>
      </c>
      <c r="AZ397" s="71">
        <v>15573164525546.699</v>
      </c>
      <c r="BA397" s="21">
        <v>15573164525546.699</v>
      </c>
      <c r="BB397" s="21">
        <v>0</v>
      </c>
      <c r="BC397" s="21">
        <v>0</v>
      </c>
    </row>
    <row r="398" spans="1:55" x14ac:dyDescent="0.25">
      <c r="A398" s="65" t="s">
        <v>1001</v>
      </c>
      <c r="B398" s="66" t="s">
        <v>1002</v>
      </c>
      <c r="C398" s="70">
        <v>3363401600196.5801</v>
      </c>
      <c r="D398" s="71">
        <v>227827849229.01999</v>
      </c>
      <c r="E398" s="21">
        <v>120037789749</v>
      </c>
      <c r="F398" s="21">
        <v>-127325776519.69</v>
      </c>
      <c r="G398" s="21">
        <v>1130819376.6199999</v>
      </c>
      <c r="H398" s="21">
        <v>21024991206.48</v>
      </c>
      <c r="I398" s="21">
        <v>0</v>
      </c>
      <c r="J398" s="21">
        <v>0</v>
      </c>
      <c r="K398" s="21">
        <v>166794998337</v>
      </c>
      <c r="L398" s="21">
        <v>2821616289</v>
      </c>
      <c r="M398" s="21">
        <v>0</v>
      </c>
      <c r="N398" s="21">
        <v>1408399253</v>
      </c>
      <c r="O398" s="21">
        <v>0</v>
      </c>
      <c r="P398" s="21">
        <v>41334037916</v>
      </c>
      <c r="Q398" s="21">
        <v>600973621.61000001</v>
      </c>
      <c r="R398" s="71">
        <v>0</v>
      </c>
      <c r="S398" s="21">
        <v>0</v>
      </c>
      <c r="T398" s="21">
        <v>0</v>
      </c>
      <c r="U398" s="71">
        <v>3049820395096.9492</v>
      </c>
      <c r="V398" s="21">
        <v>1461330849545</v>
      </c>
      <c r="W398" s="21">
        <v>508508558967.69</v>
      </c>
      <c r="X398" s="21">
        <v>854290615177.94995</v>
      </c>
      <c r="Y398" s="21">
        <v>1226586439247.22</v>
      </c>
      <c r="Z398" s="21">
        <v>29626849584.029999</v>
      </c>
      <c r="AA398" s="21">
        <v>95360480725</v>
      </c>
      <c r="AB398" s="21">
        <v>-1125883398149.9399</v>
      </c>
      <c r="AC398" s="71">
        <v>0</v>
      </c>
      <c r="AD398" s="21">
        <v>0</v>
      </c>
      <c r="AE398" s="71">
        <v>85753355870.610001</v>
      </c>
      <c r="AF398" s="21">
        <v>2084259225.96</v>
      </c>
      <c r="AG398" s="21">
        <v>16714100000</v>
      </c>
      <c r="AH398" s="21">
        <v>10331891358</v>
      </c>
      <c r="AI398" s="21">
        <v>66062622244.650002</v>
      </c>
      <c r="AJ398" s="21">
        <v>-9439516958</v>
      </c>
      <c r="AK398" s="70">
        <v>27833939858.950001</v>
      </c>
      <c r="AL398" s="71">
        <v>27833939858.950001</v>
      </c>
      <c r="AM398" s="21">
        <v>7555478210</v>
      </c>
      <c r="AN398" s="21">
        <v>0</v>
      </c>
      <c r="AO398" s="21">
        <v>0</v>
      </c>
      <c r="AP398" s="21">
        <v>0</v>
      </c>
      <c r="AQ398" s="21">
        <v>3093125583.9499998</v>
      </c>
      <c r="AR398" s="21">
        <v>17159397065</v>
      </c>
      <c r="AS398" s="21">
        <v>25939000</v>
      </c>
      <c r="AT398" s="71">
        <v>0</v>
      </c>
      <c r="AU398" s="21">
        <v>0</v>
      </c>
      <c r="AV398" s="21">
        <v>0</v>
      </c>
      <c r="AW398" s="21">
        <v>0</v>
      </c>
      <c r="AX398" s="21">
        <v>0</v>
      </c>
      <c r="AY398" s="70">
        <v>3335567660337.6001</v>
      </c>
      <c r="AZ398" s="71">
        <v>3335567660337.6001</v>
      </c>
      <c r="BA398" s="21">
        <v>3335567660337.6001</v>
      </c>
      <c r="BB398" s="21">
        <v>0</v>
      </c>
      <c r="BC398" s="21">
        <v>0</v>
      </c>
    </row>
    <row r="399" spans="1:55" x14ac:dyDescent="0.25">
      <c r="A399" s="65" t="s">
        <v>1003</v>
      </c>
      <c r="B399" s="66" t="s">
        <v>1004</v>
      </c>
      <c r="C399" s="70">
        <v>24194977606820.797</v>
      </c>
      <c r="D399" s="71">
        <v>1212973143378.4702</v>
      </c>
      <c r="E399" s="21">
        <v>473766290893</v>
      </c>
      <c r="F399" s="21">
        <v>-933783699846.83997</v>
      </c>
      <c r="G399" s="21">
        <v>5032477045.0900002</v>
      </c>
      <c r="H399" s="21">
        <v>85188522669.490005</v>
      </c>
      <c r="I399" s="21"/>
      <c r="J399" s="21"/>
      <c r="K399" s="21">
        <v>1047407152174.13</v>
      </c>
      <c r="L399" s="21">
        <v>1665920877</v>
      </c>
      <c r="M399" s="21"/>
      <c r="N399" s="21">
        <v>439667924197.59998</v>
      </c>
      <c r="O399" s="21">
        <v>58631207</v>
      </c>
      <c r="P399" s="21">
        <v>93473359750</v>
      </c>
      <c r="Q399" s="21">
        <v>496564412</v>
      </c>
      <c r="R399" s="71">
        <v>158420218114.48999</v>
      </c>
      <c r="S399" s="21"/>
      <c r="T399" s="21">
        <v>158420218114.48999</v>
      </c>
      <c r="U399" s="71">
        <v>22648923631033.766</v>
      </c>
      <c r="V399" s="21">
        <v>16648407747817.699</v>
      </c>
      <c r="W399" s="21">
        <v>1618653468754.6799</v>
      </c>
      <c r="X399" s="21">
        <v>3545124708443.9502</v>
      </c>
      <c r="Y399" s="21">
        <v>4074440547174.4702</v>
      </c>
      <c r="Z399" s="21">
        <v>60705488491.379997</v>
      </c>
      <c r="AA399" s="21">
        <v>74576030352</v>
      </c>
      <c r="AB399" s="21">
        <v>-3372984360000.4102</v>
      </c>
      <c r="AC399" s="71"/>
      <c r="AD399" s="21"/>
      <c r="AE399" s="71">
        <v>174660614294.07001</v>
      </c>
      <c r="AF399" s="21">
        <v>16350000</v>
      </c>
      <c r="AG399" s="21">
        <v>126056150029.89</v>
      </c>
      <c r="AH399" s="21">
        <v>19959242673</v>
      </c>
      <c r="AI399" s="21">
        <v>48287481492.68</v>
      </c>
      <c r="AJ399" s="21">
        <v>-19658609901.5</v>
      </c>
      <c r="AK399" s="70">
        <v>57453905601.93</v>
      </c>
      <c r="AL399" s="71">
        <v>57453905601.93</v>
      </c>
      <c r="AM399" s="21">
        <v>376496</v>
      </c>
      <c r="AN399" s="21"/>
      <c r="AO399" s="21"/>
      <c r="AP399" s="21"/>
      <c r="AQ399" s="21">
        <v>21548041765.93</v>
      </c>
      <c r="AR399" s="21">
        <v>35905487340</v>
      </c>
      <c r="AS399" s="21"/>
      <c r="AT399" s="71"/>
      <c r="AU399" s="21"/>
      <c r="AV399" s="21"/>
      <c r="AW399" s="21"/>
      <c r="AX399" s="21"/>
      <c r="AY399" s="70">
        <v>24137523701218.898</v>
      </c>
      <c r="AZ399" s="71">
        <v>24137523701218.898</v>
      </c>
      <c r="BA399" s="21">
        <v>24137523701218.898</v>
      </c>
      <c r="BB399" s="21"/>
      <c r="BC399" s="21"/>
    </row>
    <row r="400" spans="1:55" x14ac:dyDescent="0.25">
      <c r="A400" s="65" t="s">
        <v>1006</v>
      </c>
      <c r="B400" s="66" t="s">
        <v>1007</v>
      </c>
      <c r="C400" s="70">
        <v>2121414946990.3899</v>
      </c>
      <c r="D400" s="71">
        <v>205864536148.95999</v>
      </c>
      <c r="E400" s="21">
        <v>115428707486.35001</v>
      </c>
      <c r="F400" s="21">
        <v>-18636448769.360001</v>
      </c>
      <c r="G400" s="21">
        <v>0</v>
      </c>
      <c r="H400" s="21">
        <v>22230669342.700001</v>
      </c>
      <c r="I400" s="21">
        <v>0</v>
      </c>
      <c r="J400" s="21">
        <v>10000000000</v>
      </c>
      <c r="K400" s="21">
        <v>15049726329.950001</v>
      </c>
      <c r="L400" s="21">
        <v>4222071615.25</v>
      </c>
      <c r="M400" s="21">
        <v>0</v>
      </c>
      <c r="N400" s="21">
        <v>44018934192.769997</v>
      </c>
      <c r="O400" s="21">
        <v>159186980</v>
      </c>
      <c r="P400" s="21">
        <v>12539044832</v>
      </c>
      <c r="Q400" s="21">
        <v>852644139.29999995</v>
      </c>
      <c r="R400" s="71">
        <v>163681436714</v>
      </c>
      <c r="S400" s="21">
        <v>15860801348</v>
      </c>
      <c r="T400" s="21">
        <v>147820635366</v>
      </c>
      <c r="U400" s="71">
        <v>1666051708861.28</v>
      </c>
      <c r="V400" s="21">
        <v>216777662071.64999</v>
      </c>
      <c r="W400" s="21">
        <v>420374367273.59998</v>
      </c>
      <c r="X400" s="21">
        <v>943908650844.92004</v>
      </c>
      <c r="Y400" s="21">
        <v>1681801231839.51</v>
      </c>
      <c r="Z400" s="21">
        <v>51979990519.080002</v>
      </c>
      <c r="AA400" s="21">
        <v>13781509452.16</v>
      </c>
      <c r="AB400" s="21">
        <v>-1662571703139.6399</v>
      </c>
      <c r="AC400" s="71">
        <v>0</v>
      </c>
      <c r="AD400" s="21">
        <v>0</v>
      </c>
      <c r="AE400" s="71">
        <v>85817265266.149994</v>
      </c>
      <c r="AF400" s="21">
        <v>1627487250</v>
      </c>
      <c r="AG400" s="21">
        <v>45865678180.639999</v>
      </c>
      <c r="AH400" s="21">
        <v>1734740798</v>
      </c>
      <c r="AI400" s="21">
        <v>37633630948.510002</v>
      </c>
      <c r="AJ400" s="21">
        <v>-1044271911</v>
      </c>
      <c r="AK400" s="70">
        <v>42987550563.400002</v>
      </c>
      <c r="AL400" s="71">
        <v>42987550563.400002</v>
      </c>
      <c r="AM400" s="21">
        <v>89230461.920000002</v>
      </c>
      <c r="AN400" s="21">
        <v>0</v>
      </c>
      <c r="AO400" s="21">
        <v>0</v>
      </c>
      <c r="AP400" s="21">
        <v>0</v>
      </c>
      <c r="AQ400" s="21">
        <v>4635922978.6599998</v>
      </c>
      <c r="AR400" s="21">
        <v>29400613048.82</v>
      </c>
      <c r="AS400" s="21">
        <v>8861784074</v>
      </c>
      <c r="AT400" s="71">
        <v>0</v>
      </c>
      <c r="AU400" s="21">
        <v>0</v>
      </c>
      <c r="AV400" s="21">
        <v>0</v>
      </c>
      <c r="AW400" s="21">
        <v>0</v>
      </c>
      <c r="AX400" s="21">
        <v>0</v>
      </c>
      <c r="AY400" s="70">
        <v>2078427396427</v>
      </c>
      <c r="AZ400" s="71">
        <v>2078427396427</v>
      </c>
      <c r="BA400" s="21">
        <v>2078427396427</v>
      </c>
      <c r="BB400" s="21">
        <v>0</v>
      </c>
      <c r="BC400" s="21">
        <v>0</v>
      </c>
    </row>
    <row r="401" spans="1:55" x14ac:dyDescent="0.25">
      <c r="A401" s="65" t="s">
        <v>1008</v>
      </c>
      <c r="B401" s="66" t="s">
        <v>1009</v>
      </c>
      <c r="C401" s="70">
        <v>2308615069127.9702</v>
      </c>
      <c r="D401" s="71">
        <v>216039447607.5</v>
      </c>
      <c r="E401" s="21">
        <v>145300036020.62</v>
      </c>
      <c r="F401" s="21">
        <v>-13444852207.299999</v>
      </c>
      <c r="G401" s="21">
        <v>20049791.32</v>
      </c>
      <c r="H401" s="21">
        <v>20986669419.060001</v>
      </c>
      <c r="I401" s="21">
        <v>0</v>
      </c>
      <c r="J401" s="21">
        <v>0</v>
      </c>
      <c r="K401" s="21">
        <v>17772203472</v>
      </c>
      <c r="L401" s="21">
        <v>3242853348</v>
      </c>
      <c r="M401" s="21">
        <v>0</v>
      </c>
      <c r="N401" s="21">
        <v>30858752783.799999</v>
      </c>
      <c r="O401" s="21">
        <v>25646526</v>
      </c>
      <c r="P401" s="21">
        <v>11168748454</v>
      </c>
      <c r="Q401" s="21">
        <v>109340000</v>
      </c>
      <c r="R401" s="71">
        <v>56572269058.290001</v>
      </c>
      <c r="S401" s="21">
        <v>0</v>
      </c>
      <c r="T401" s="21">
        <v>56572269058.290001</v>
      </c>
      <c r="U401" s="71">
        <v>1925672560671.2498</v>
      </c>
      <c r="V401" s="21">
        <v>315846019231.53003</v>
      </c>
      <c r="W401" s="21">
        <v>603453023670.28003</v>
      </c>
      <c r="X401" s="21">
        <v>642932080517.47998</v>
      </c>
      <c r="Y401" s="21">
        <v>1906301769619.3</v>
      </c>
      <c r="Z401" s="21">
        <v>58927172272.589996</v>
      </c>
      <c r="AA401" s="21">
        <v>14585038400.68</v>
      </c>
      <c r="AB401" s="21">
        <v>-1616372543040.6101</v>
      </c>
      <c r="AC401" s="71">
        <v>0</v>
      </c>
      <c r="AD401" s="21">
        <v>0</v>
      </c>
      <c r="AE401" s="71">
        <v>110330791790.92999</v>
      </c>
      <c r="AF401" s="21">
        <v>0</v>
      </c>
      <c r="AG401" s="21">
        <v>13165666599.75</v>
      </c>
      <c r="AH401" s="21">
        <v>4933275908</v>
      </c>
      <c r="AI401" s="21">
        <v>96621174771.179993</v>
      </c>
      <c r="AJ401" s="21">
        <v>-4389325488</v>
      </c>
      <c r="AK401" s="70">
        <v>35373604190.07</v>
      </c>
      <c r="AL401" s="71">
        <v>35373604190.07</v>
      </c>
      <c r="AM401" s="21">
        <v>90227</v>
      </c>
      <c r="AN401" s="21">
        <v>0</v>
      </c>
      <c r="AO401" s="21">
        <v>0</v>
      </c>
      <c r="AP401" s="21">
        <v>0</v>
      </c>
      <c r="AQ401" s="21">
        <v>806849552.07000005</v>
      </c>
      <c r="AR401" s="21">
        <v>17754662551</v>
      </c>
      <c r="AS401" s="21">
        <v>16812001860</v>
      </c>
      <c r="AT401" s="71">
        <v>0</v>
      </c>
      <c r="AU401" s="21">
        <v>0</v>
      </c>
      <c r="AV401" s="21">
        <v>0</v>
      </c>
      <c r="AW401" s="21">
        <v>0</v>
      </c>
      <c r="AX401" s="21">
        <v>0</v>
      </c>
      <c r="AY401" s="70">
        <v>2273241464937.8501</v>
      </c>
      <c r="AZ401" s="71">
        <v>2273241464937.8501</v>
      </c>
      <c r="BA401" s="21">
        <v>2273241464937.8501</v>
      </c>
      <c r="BB401" s="21">
        <v>0</v>
      </c>
      <c r="BC401" s="21">
        <v>0</v>
      </c>
    </row>
    <row r="402" spans="1:55" x14ac:dyDescent="0.25">
      <c r="A402" s="65" t="s">
        <v>1010</v>
      </c>
      <c r="B402" s="66" t="s">
        <v>1011</v>
      </c>
      <c r="C402" s="70">
        <v>3254437056829.5605</v>
      </c>
      <c r="D402" s="71">
        <v>209871043500.88</v>
      </c>
      <c r="E402" s="21">
        <v>139041925088.57001</v>
      </c>
      <c r="F402" s="21">
        <v>-34606608362.599998</v>
      </c>
      <c r="G402" s="21">
        <v>217704262.27000001</v>
      </c>
      <c r="H402" s="21">
        <v>12920294108.209999</v>
      </c>
      <c r="I402" s="21">
        <v>0</v>
      </c>
      <c r="J402" s="21">
        <v>0</v>
      </c>
      <c r="K402" s="21">
        <v>61225175053</v>
      </c>
      <c r="L402" s="21">
        <v>1265620010.22</v>
      </c>
      <c r="M402" s="21">
        <v>6707028141.0200005</v>
      </c>
      <c r="N402" s="21">
        <v>8713006131.1900005</v>
      </c>
      <c r="O402" s="21">
        <v>894638403</v>
      </c>
      <c r="P402" s="21">
        <v>13199923157</v>
      </c>
      <c r="Q402" s="21">
        <v>292337509</v>
      </c>
      <c r="R402" s="71">
        <v>122841642695.2</v>
      </c>
      <c r="S402" s="21">
        <v>0</v>
      </c>
      <c r="T402" s="21">
        <v>122841642695.2</v>
      </c>
      <c r="U402" s="71">
        <v>2857760700611.6406</v>
      </c>
      <c r="V402" s="21">
        <v>1072711153335.6</v>
      </c>
      <c r="W402" s="21">
        <v>453999713816.95001</v>
      </c>
      <c r="X402" s="21">
        <v>862150058977.68005</v>
      </c>
      <c r="Y402" s="21">
        <v>1503777681664.9299</v>
      </c>
      <c r="Z402" s="21">
        <v>14593717071.41</v>
      </c>
      <c r="AA402" s="21">
        <v>138463958592.23001</v>
      </c>
      <c r="AB402" s="21">
        <v>-1187935582847.1599</v>
      </c>
      <c r="AC402" s="71">
        <v>0</v>
      </c>
      <c r="AD402" s="21">
        <v>0</v>
      </c>
      <c r="AE402" s="71">
        <v>63963670021.840004</v>
      </c>
      <c r="AF402" s="21">
        <v>0</v>
      </c>
      <c r="AG402" s="21">
        <v>24116317581</v>
      </c>
      <c r="AH402" s="21">
        <v>8389963014.96</v>
      </c>
      <c r="AI402" s="21">
        <v>39766568818.669998</v>
      </c>
      <c r="AJ402" s="21">
        <v>-8309179392.79</v>
      </c>
      <c r="AK402" s="70">
        <v>16761121407.130001</v>
      </c>
      <c r="AL402" s="71">
        <v>16761121407.130001</v>
      </c>
      <c r="AM402" s="21">
        <v>379775272</v>
      </c>
      <c r="AN402" s="21">
        <v>0</v>
      </c>
      <c r="AO402" s="21">
        <v>0</v>
      </c>
      <c r="AP402" s="21">
        <v>0</v>
      </c>
      <c r="AQ402" s="21">
        <v>1296720547.3399999</v>
      </c>
      <c r="AR402" s="21">
        <v>14996800587.790001</v>
      </c>
      <c r="AS402" s="21">
        <v>87825000</v>
      </c>
      <c r="AT402" s="71">
        <v>0</v>
      </c>
      <c r="AU402" s="21">
        <v>0</v>
      </c>
      <c r="AV402" s="21">
        <v>0</v>
      </c>
      <c r="AW402" s="21">
        <v>0</v>
      </c>
      <c r="AX402" s="21">
        <v>0</v>
      </c>
      <c r="AY402" s="70">
        <v>3237675935422.46</v>
      </c>
      <c r="AZ402" s="71">
        <v>3237675935422.46</v>
      </c>
      <c r="BA402" s="21">
        <v>3237675935422.46</v>
      </c>
      <c r="BB402" s="21">
        <v>0</v>
      </c>
      <c r="BC402" s="21">
        <v>0</v>
      </c>
    </row>
    <row r="403" spans="1:55" x14ac:dyDescent="0.25">
      <c r="A403" s="65" t="s">
        <v>1012</v>
      </c>
      <c r="B403" s="66" t="s">
        <v>1013</v>
      </c>
      <c r="C403" s="70">
        <v>1756921999668.9797</v>
      </c>
      <c r="D403" s="71">
        <v>119907475077.97002</v>
      </c>
      <c r="E403" s="21">
        <v>69516820799.690002</v>
      </c>
      <c r="F403" s="21">
        <v>-7944489446.9799995</v>
      </c>
      <c r="G403" s="21">
        <v>470000000</v>
      </c>
      <c r="H403" s="21">
        <v>19521636506.66</v>
      </c>
      <c r="I403" s="21">
        <v>0</v>
      </c>
      <c r="J403" s="21">
        <v>0</v>
      </c>
      <c r="K403" s="21">
        <v>8558065229.6000004</v>
      </c>
      <c r="L403" s="21">
        <v>1649058502</v>
      </c>
      <c r="M403" s="21">
        <v>0</v>
      </c>
      <c r="N403" s="21">
        <v>9919080550</v>
      </c>
      <c r="O403" s="21">
        <v>0</v>
      </c>
      <c r="P403" s="21">
        <v>18217302937</v>
      </c>
      <c r="Q403" s="21">
        <v>0</v>
      </c>
      <c r="R403" s="71">
        <v>34727307685</v>
      </c>
      <c r="S403" s="21">
        <v>1227307685</v>
      </c>
      <c r="T403" s="21">
        <v>33500000000</v>
      </c>
      <c r="U403" s="71">
        <v>1552616995281.01</v>
      </c>
      <c r="V403" s="21">
        <v>119779253298</v>
      </c>
      <c r="W403" s="21">
        <v>478720389074.23999</v>
      </c>
      <c r="X403" s="21">
        <v>759598368615.89001</v>
      </c>
      <c r="Y403" s="21">
        <v>1598913518170.9099</v>
      </c>
      <c r="Z403" s="21">
        <v>46309442952.019997</v>
      </c>
      <c r="AA403" s="21">
        <v>25905980309.900002</v>
      </c>
      <c r="AB403" s="21">
        <v>-1476609957139.95</v>
      </c>
      <c r="AC403" s="71">
        <v>0</v>
      </c>
      <c r="AD403" s="21">
        <v>0</v>
      </c>
      <c r="AE403" s="71">
        <v>49670221625</v>
      </c>
      <c r="AF403" s="21">
        <v>1055362050.04</v>
      </c>
      <c r="AG403" s="21">
        <v>0</v>
      </c>
      <c r="AH403" s="21">
        <v>5611415906.25</v>
      </c>
      <c r="AI403" s="21">
        <v>45812918560.809998</v>
      </c>
      <c r="AJ403" s="21">
        <v>-2809474892.0999999</v>
      </c>
      <c r="AK403" s="70">
        <v>26544063609.230003</v>
      </c>
      <c r="AL403" s="71">
        <v>26544063609.230003</v>
      </c>
      <c r="AM403" s="21">
        <v>5857482</v>
      </c>
      <c r="AN403" s="21">
        <v>0</v>
      </c>
      <c r="AO403" s="21">
        <v>0</v>
      </c>
      <c r="AP403" s="21">
        <v>0</v>
      </c>
      <c r="AQ403" s="21">
        <v>40848396.329999998</v>
      </c>
      <c r="AR403" s="21">
        <v>3355446739</v>
      </c>
      <c r="AS403" s="21">
        <v>23141910991.900002</v>
      </c>
      <c r="AT403" s="71">
        <v>0</v>
      </c>
      <c r="AU403" s="21">
        <v>0</v>
      </c>
      <c r="AV403" s="21">
        <v>0</v>
      </c>
      <c r="AW403" s="21">
        <v>0</v>
      </c>
      <c r="AX403" s="21">
        <v>0</v>
      </c>
      <c r="AY403" s="70">
        <v>1730377936059.8101</v>
      </c>
      <c r="AZ403" s="71">
        <v>1730377936059.8101</v>
      </c>
      <c r="BA403" s="21">
        <v>1730377936059.8101</v>
      </c>
      <c r="BB403" s="21">
        <v>0</v>
      </c>
      <c r="BC403" s="21">
        <v>0</v>
      </c>
    </row>
    <row r="404" spans="1:55" x14ac:dyDescent="0.25">
      <c r="A404" s="65" t="s">
        <v>1016</v>
      </c>
      <c r="B404" s="66" t="s">
        <v>1017</v>
      </c>
      <c r="C404" s="70">
        <v>1413207001854.4497</v>
      </c>
      <c r="D404" s="71">
        <v>76168542783.75</v>
      </c>
      <c r="E404" s="21">
        <v>14346898324.610001</v>
      </c>
      <c r="F404" s="21">
        <v>-7095386889.2299995</v>
      </c>
      <c r="G404" s="21">
        <v>0</v>
      </c>
      <c r="H404" s="21">
        <v>24939624517.34</v>
      </c>
      <c r="I404" s="21">
        <v>0</v>
      </c>
      <c r="J404" s="21">
        <v>0</v>
      </c>
      <c r="K404" s="21">
        <v>8078431483.25</v>
      </c>
      <c r="L404" s="21">
        <v>256349250</v>
      </c>
      <c r="M404" s="21">
        <v>5306960199.7799997</v>
      </c>
      <c r="N404" s="21">
        <v>20490102238</v>
      </c>
      <c r="O404" s="21">
        <v>0</v>
      </c>
      <c r="P404" s="21">
        <v>9845563660</v>
      </c>
      <c r="Q404" s="21">
        <v>0</v>
      </c>
      <c r="R404" s="71">
        <v>48987735261.550003</v>
      </c>
      <c r="S404" s="21">
        <v>1073101646.55</v>
      </c>
      <c r="T404" s="21">
        <v>47914633615</v>
      </c>
      <c r="U404" s="71">
        <v>1153825609252</v>
      </c>
      <c r="V404" s="21">
        <v>147855803217</v>
      </c>
      <c r="W404" s="21">
        <v>354844136624</v>
      </c>
      <c r="X404" s="21">
        <v>553459363614</v>
      </c>
      <c r="Y404" s="21">
        <v>1574623240771</v>
      </c>
      <c r="Z404" s="21">
        <v>13376720747</v>
      </c>
      <c r="AA404" s="21">
        <v>51544960614</v>
      </c>
      <c r="AB404" s="21">
        <v>-1541878616335</v>
      </c>
      <c r="AC404" s="71">
        <v>0</v>
      </c>
      <c r="AD404" s="21">
        <v>0</v>
      </c>
      <c r="AE404" s="71">
        <v>134225114557.14999</v>
      </c>
      <c r="AF404" s="21">
        <v>2613077591.1500001</v>
      </c>
      <c r="AG404" s="21">
        <v>0</v>
      </c>
      <c r="AH404" s="21">
        <v>4147487675</v>
      </c>
      <c r="AI404" s="21">
        <v>131533106287</v>
      </c>
      <c r="AJ404" s="21">
        <v>-4068556996</v>
      </c>
      <c r="AK404" s="70">
        <v>3944829411.0699997</v>
      </c>
      <c r="AL404" s="71">
        <v>3944829411.0699997</v>
      </c>
      <c r="AM404" s="21">
        <v>0</v>
      </c>
      <c r="AN404" s="21">
        <v>0</v>
      </c>
      <c r="AO404" s="21">
        <v>0</v>
      </c>
      <c r="AP404" s="21">
        <v>0</v>
      </c>
      <c r="AQ404" s="21">
        <v>128115412.72</v>
      </c>
      <c r="AR404" s="21">
        <v>3816713998.3499999</v>
      </c>
      <c r="AS404" s="21">
        <v>0</v>
      </c>
      <c r="AT404" s="71">
        <v>0</v>
      </c>
      <c r="AU404" s="21">
        <v>0</v>
      </c>
      <c r="AV404" s="21">
        <v>0</v>
      </c>
      <c r="AW404" s="21">
        <v>0</v>
      </c>
      <c r="AX404" s="21">
        <v>0</v>
      </c>
      <c r="AY404" s="70">
        <v>1409262172443.3799</v>
      </c>
      <c r="AZ404" s="71">
        <v>1409262172443.3799</v>
      </c>
      <c r="BA404" s="21">
        <v>1409262172443.3799</v>
      </c>
      <c r="BB404" s="21">
        <v>0</v>
      </c>
      <c r="BC404" s="21">
        <v>0</v>
      </c>
    </row>
    <row r="405" spans="1:55" x14ac:dyDescent="0.25">
      <c r="A405" s="65" t="s">
        <v>1020</v>
      </c>
      <c r="B405" s="66" t="s">
        <v>1188</v>
      </c>
      <c r="C405" s="70">
        <v>2538966358552.3906</v>
      </c>
      <c r="D405" s="71">
        <v>282992101788.12</v>
      </c>
      <c r="E405" s="21">
        <v>235848844060.04001</v>
      </c>
      <c r="F405" s="21">
        <v>-43389118147.809998</v>
      </c>
      <c r="G405" s="21">
        <v>215951590.72999999</v>
      </c>
      <c r="H405" s="21">
        <v>31539829703</v>
      </c>
      <c r="I405" s="21">
        <v>0</v>
      </c>
      <c r="J405" s="21">
        <v>0</v>
      </c>
      <c r="K405" s="21">
        <v>35124966774.040001</v>
      </c>
      <c r="L405" s="21">
        <v>5429459766</v>
      </c>
      <c r="M405" s="21">
        <v>5679904143</v>
      </c>
      <c r="N405" s="21">
        <v>6149492172</v>
      </c>
      <c r="O405" s="21">
        <v>439243816</v>
      </c>
      <c r="P405" s="21">
        <v>0</v>
      </c>
      <c r="Q405" s="21">
        <v>5953527911.1199999</v>
      </c>
      <c r="R405" s="71">
        <v>72533107556.649994</v>
      </c>
      <c r="S405" s="21">
        <v>0</v>
      </c>
      <c r="T405" s="21">
        <v>72533107556.649994</v>
      </c>
      <c r="U405" s="71">
        <v>2079750478838.9805</v>
      </c>
      <c r="V405" s="21">
        <v>389508772200.29999</v>
      </c>
      <c r="W405" s="21">
        <v>658200108999.92004</v>
      </c>
      <c r="X405" s="21">
        <v>966696965629.31006</v>
      </c>
      <c r="Y405" s="21">
        <v>1732472758093.04</v>
      </c>
      <c r="Z405" s="21">
        <v>76400290318.220001</v>
      </c>
      <c r="AA405" s="21">
        <v>28116282842</v>
      </c>
      <c r="AB405" s="21">
        <v>-1771644699243.8101</v>
      </c>
      <c r="AC405" s="71">
        <v>0</v>
      </c>
      <c r="AD405" s="21">
        <v>0</v>
      </c>
      <c r="AE405" s="71">
        <v>103690670368.64</v>
      </c>
      <c r="AF405" s="21">
        <v>4252266.67</v>
      </c>
      <c r="AG405" s="21">
        <v>250186000</v>
      </c>
      <c r="AH405" s="21">
        <v>9688522643</v>
      </c>
      <c r="AI405" s="21">
        <v>103145723441.97</v>
      </c>
      <c r="AJ405" s="21">
        <v>-9398013983</v>
      </c>
      <c r="AK405" s="70">
        <v>70295293821.330002</v>
      </c>
      <c r="AL405" s="71">
        <v>42083475821.330002</v>
      </c>
      <c r="AM405" s="21">
        <v>61706404</v>
      </c>
      <c r="AN405" s="21">
        <v>0</v>
      </c>
      <c r="AO405" s="21">
        <v>0</v>
      </c>
      <c r="AP405" s="21">
        <v>0</v>
      </c>
      <c r="AQ405" s="21">
        <v>457233333.32999998</v>
      </c>
      <c r="AR405" s="21">
        <v>40438830039</v>
      </c>
      <c r="AS405" s="21">
        <v>1125706045</v>
      </c>
      <c r="AT405" s="71">
        <v>28211818000</v>
      </c>
      <c r="AU405" s="21">
        <v>28211818000</v>
      </c>
      <c r="AV405" s="21">
        <v>0</v>
      </c>
      <c r="AW405" s="21">
        <v>0</v>
      </c>
      <c r="AX405" s="21">
        <v>0</v>
      </c>
      <c r="AY405" s="70">
        <v>2468671064731.0601</v>
      </c>
      <c r="AZ405" s="71">
        <v>2468671064731.0601</v>
      </c>
      <c r="BA405" s="21">
        <v>2468671064731.0601</v>
      </c>
      <c r="BB405" s="21">
        <v>0</v>
      </c>
      <c r="BC405" s="21">
        <v>0</v>
      </c>
    </row>
    <row r="406" spans="1:55" x14ac:dyDescent="0.25">
      <c r="A406" s="65" t="s">
        <v>1023</v>
      </c>
      <c r="B406" s="66" t="s">
        <v>1024</v>
      </c>
      <c r="C406" s="70">
        <v>1941333679972.3901</v>
      </c>
      <c r="D406" s="71">
        <v>138010326258.08002</v>
      </c>
      <c r="E406" s="21">
        <v>112590349701.13</v>
      </c>
      <c r="F406" s="21">
        <v>-3791838950.6799998</v>
      </c>
      <c r="G406" s="21">
        <v>536917248.17999995</v>
      </c>
      <c r="H406" s="21">
        <v>16612316849.110001</v>
      </c>
      <c r="I406" s="21">
        <v>0</v>
      </c>
      <c r="J406" s="21">
        <v>0</v>
      </c>
      <c r="K406" s="21">
        <v>5719122198</v>
      </c>
      <c r="L406" s="21">
        <v>1541897786</v>
      </c>
      <c r="M406" s="21">
        <v>0</v>
      </c>
      <c r="N406" s="21">
        <v>378880400</v>
      </c>
      <c r="O406" s="21">
        <v>0</v>
      </c>
      <c r="P406" s="21">
        <v>0</v>
      </c>
      <c r="Q406" s="21">
        <v>4422681026.3400002</v>
      </c>
      <c r="R406" s="71">
        <v>73047290793.300003</v>
      </c>
      <c r="S406" s="21">
        <v>392856130.30000001</v>
      </c>
      <c r="T406" s="21">
        <v>72654434663</v>
      </c>
      <c r="U406" s="71">
        <v>1609447203607.5098</v>
      </c>
      <c r="V406" s="21">
        <v>182558459859</v>
      </c>
      <c r="W406" s="21">
        <v>535419825474</v>
      </c>
      <c r="X406" s="21">
        <v>731010430345.46997</v>
      </c>
      <c r="Y406" s="21">
        <v>1670721737279</v>
      </c>
      <c r="Z406" s="21">
        <v>76904782822.350006</v>
      </c>
      <c r="AA406" s="21">
        <v>201567687658</v>
      </c>
      <c r="AB406" s="21">
        <v>-1788735719830.3101</v>
      </c>
      <c r="AC406" s="71">
        <v>0</v>
      </c>
      <c r="AD406" s="21">
        <v>0</v>
      </c>
      <c r="AE406" s="71">
        <v>120828859313.5</v>
      </c>
      <c r="AF406" s="21">
        <v>4199181536.0799999</v>
      </c>
      <c r="AG406" s="21">
        <v>13950265000</v>
      </c>
      <c r="AH406" s="21">
        <v>6938162959</v>
      </c>
      <c r="AI406" s="21">
        <v>101492910505.23</v>
      </c>
      <c r="AJ406" s="21">
        <v>-5751660686.8100004</v>
      </c>
      <c r="AK406" s="70">
        <v>278206145398.07001</v>
      </c>
      <c r="AL406" s="71">
        <v>42586504886.660004</v>
      </c>
      <c r="AM406" s="21">
        <v>6678389688.8100004</v>
      </c>
      <c r="AN406" s="21">
        <v>0</v>
      </c>
      <c r="AO406" s="21">
        <v>0</v>
      </c>
      <c r="AP406" s="21">
        <v>12000000000</v>
      </c>
      <c r="AQ406" s="21">
        <v>1729764735.6500001</v>
      </c>
      <c r="AR406" s="21">
        <v>1583612258.2</v>
      </c>
      <c r="AS406" s="21">
        <v>20594738204</v>
      </c>
      <c r="AT406" s="71">
        <v>235619640511.41</v>
      </c>
      <c r="AU406" s="21">
        <v>0</v>
      </c>
      <c r="AV406" s="21">
        <v>235619640511.41</v>
      </c>
      <c r="AW406" s="21">
        <v>0</v>
      </c>
      <c r="AX406" s="21">
        <v>0</v>
      </c>
      <c r="AY406" s="70">
        <v>1663127534574.3201</v>
      </c>
      <c r="AZ406" s="71">
        <v>1663127534574.3201</v>
      </c>
      <c r="BA406" s="21">
        <v>1663127534574.3201</v>
      </c>
      <c r="BB406" s="21">
        <v>0</v>
      </c>
      <c r="BC406" s="21">
        <v>0</v>
      </c>
    </row>
    <row r="407" spans="1:55" x14ac:dyDescent="0.25">
      <c r="A407" s="65" t="s">
        <v>1025</v>
      </c>
      <c r="B407" s="66" t="s">
        <v>1026</v>
      </c>
      <c r="C407" s="70">
        <v>1611155785061.8008</v>
      </c>
      <c r="D407" s="71">
        <v>161451455413.34</v>
      </c>
      <c r="E407" s="21">
        <v>104830335659.38</v>
      </c>
      <c r="F407" s="21">
        <v>-31110694548.09</v>
      </c>
      <c r="G407" s="21">
        <v>0</v>
      </c>
      <c r="H407" s="21">
        <v>13547306698</v>
      </c>
      <c r="I407" s="21">
        <v>0</v>
      </c>
      <c r="J407" s="21">
        <v>0</v>
      </c>
      <c r="K407" s="21">
        <v>16605400954</v>
      </c>
      <c r="L407" s="21">
        <v>7177176444</v>
      </c>
      <c r="M407" s="21">
        <v>3439575857</v>
      </c>
      <c r="N407" s="21">
        <v>18174955540</v>
      </c>
      <c r="O407" s="21">
        <v>0</v>
      </c>
      <c r="P407" s="21">
        <v>10240906356</v>
      </c>
      <c r="Q407" s="21">
        <v>18546492453.049999</v>
      </c>
      <c r="R407" s="71">
        <v>79713725350.020004</v>
      </c>
      <c r="S407" s="21">
        <v>97500000</v>
      </c>
      <c r="T407" s="21">
        <v>79616225350.020004</v>
      </c>
      <c r="U407" s="71">
        <v>1331115542889.4204</v>
      </c>
      <c r="V407" s="21">
        <v>587662076575</v>
      </c>
      <c r="W407" s="21">
        <v>538004567936.41998</v>
      </c>
      <c r="X407" s="21">
        <v>521419391344.60999</v>
      </c>
      <c r="Y407" s="21">
        <v>822941850265.41003</v>
      </c>
      <c r="Z407" s="21">
        <v>32303376317.490002</v>
      </c>
      <c r="AA407" s="21">
        <v>15562959516.620001</v>
      </c>
      <c r="AB407" s="21">
        <v>-1186778679066.1299</v>
      </c>
      <c r="AC407" s="71">
        <v>0</v>
      </c>
      <c r="AD407" s="21">
        <v>0</v>
      </c>
      <c r="AE407" s="71">
        <v>38875061409.020004</v>
      </c>
      <c r="AF407" s="21">
        <v>823400691.03999996</v>
      </c>
      <c r="AG407" s="21">
        <v>120000</v>
      </c>
      <c r="AH407" s="21">
        <v>3505885250</v>
      </c>
      <c r="AI407" s="21">
        <v>37500481917.980003</v>
      </c>
      <c r="AJ407" s="21">
        <v>-2954826450</v>
      </c>
      <c r="AK407" s="70">
        <v>131789072378.36</v>
      </c>
      <c r="AL407" s="71">
        <v>93519922520.360001</v>
      </c>
      <c r="AM407" s="21">
        <v>102771558</v>
      </c>
      <c r="AN407" s="21">
        <v>0</v>
      </c>
      <c r="AO407" s="21">
        <v>0</v>
      </c>
      <c r="AP407" s="21">
        <v>0</v>
      </c>
      <c r="AQ407" s="21">
        <v>121626843.17</v>
      </c>
      <c r="AR407" s="21">
        <v>93295524119.190002</v>
      </c>
      <c r="AS407" s="21">
        <v>0</v>
      </c>
      <c r="AT407" s="71">
        <v>38269149858</v>
      </c>
      <c r="AU407" s="21">
        <v>0</v>
      </c>
      <c r="AV407" s="21">
        <v>38269149858</v>
      </c>
      <c r="AW407" s="21">
        <v>0</v>
      </c>
      <c r="AX407" s="21">
        <v>0</v>
      </c>
      <c r="AY407" s="70">
        <v>1479366712683.5</v>
      </c>
      <c r="AZ407" s="71">
        <v>1479366712683.5</v>
      </c>
      <c r="BA407" s="21">
        <v>1479366712683.5</v>
      </c>
      <c r="BB407" s="21">
        <v>0</v>
      </c>
      <c r="BC407" s="21">
        <v>0</v>
      </c>
    </row>
    <row r="408" spans="1:55" x14ac:dyDescent="0.25">
      <c r="A408" s="65" t="s">
        <v>1027</v>
      </c>
      <c r="B408" s="66" t="s">
        <v>1028</v>
      </c>
      <c r="C408" s="70">
        <v>1472758460474.0198</v>
      </c>
      <c r="D408" s="71">
        <v>92687060896.659988</v>
      </c>
      <c r="E408" s="21">
        <v>75803454785.919998</v>
      </c>
      <c r="F408" s="21">
        <v>-5568162202.3500004</v>
      </c>
      <c r="G408" s="21">
        <v>0</v>
      </c>
      <c r="H408" s="21">
        <v>11748959016.35</v>
      </c>
      <c r="I408" s="21">
        <v>0</v>
      </c>
      <c r="J408" s="21">
        <v>0</v>
      </c>
      <c r="K408" s="21">
        <v>5916062784.29</v>
      </c>
      <c r="L408" s="21">
        <v>608562952</v>
      </c>
      <c r="M408" s="21">
        <v>0</v>
      </c>
      <c r="N408" s="21">
        <v>910191126</v>
      </c>
      <c r="O408" s="21">
        <v>0</v>
      </c>
      <c r="P408" s="21"/>
      <c r="Q408" s="21">
        <v>3267992434.4499998</v>
      </c>
      <c r="R408" s="71">
        <v>88750030964</v>
      </c>
      <c r="S408" s="21">
        <v>0</v>
      </c>
      <c r="T408" s="21">
        <v>88750030964</v>
      </c>
      <c r="U408" s="71">
        <v>1167667638415.9102</v>
      </c>
      <c r="V408" s="21">
        <v>96623208962.039993</v>
      </c>
      <c r="W408" s="21">
        <v>464346364976.70001</v>
      </c>
      <c r="X408" s="21">
        <v>683929452231.76001</v>
      </c>
      <c r="Y408" s="21">
        <v>1130084331614.78</v>
      </c>
      <c r="Z408" s="21">
        <v>53923254243.300003</v>
      </c>
      <c r="AA408" s="21">
        <v>65743827207</v>
      </c>
      <c r="AB408" s="21">
        <v>-1326982800819.6699</v>
      </c>
      <c r="AC408" s="71">
        <v>0</v>
      </c>
      <c r="AD408" s="21">
        <v>0</v>
      </c>
      <c r="AE408" s="71">
        <v>123653730197.45</v>
      </c>
      <c r="AF408" s="21">
        <v>3498955939.1900001</v>
      </c>
      <c r="AG408" s="21">
        <v>0</v>
      </c>
      <c r="AH408" s="21">
        <v>6161588207</v>
      </c>
      <c r="AI408" s="21">
        <v>119046067036.03999</v>
      </c>
      <c r="AJ408" s="21">
        <v>-5052880984.7799997</v>
      </c>
      <c r="AK408" s="70">
        <v>128139049677.89999</v>
      </c>
      <c r="AL408" s="71">
        <v>21200710009.899998</v>
      </c>
      <c r="AM408" s="21">
        <v>142871572.05000001</v>
      </c>
      <c r="AN408" s="21">
        <v>0</v>
      </c>
      <c r="AO408" s="21">
        <v>16792377417.379999</v>
      </c>
      <c r="AP408" s="21">
        <v>0</v>
      </c>
      <c r="AQ408" s="21">
        <v>94191176.469999999</v>
      </c>
      <c r="AR408" s="21">
        <v>4171269844</v>
      </c>
      <c r="AS408" s="21"/>
      <c r="AT408" s="71">
        <v>106938339668</v>
      </c>
      <c r="AU408" s="21">
        <v>0</v>
      </c>
      <c r="AV408" s="21">
        <v>0</v>
      </c>
      <c r="AW408" s="21">
        <v>106938339668</v>
      </c>
      <c r="AX408" s="21">
        <v>0</v>
      </c>
      <c r="AY408" s="70">
        <v>1344619410796.1001</v>
      </c>
      <c r="AZ408" s="71">
        <v>1344619410796.1001</v>
      </c>
      <c r="BA408" s="21">
        <v>1344619410796.1001</v>
      </c>
      <c r="BB408" s="21"/>
      <c r="BC408" s="21"/>
    </row>
    <row r="409" spans="1:55" x14ac:dyDescent="0.25">
      <c r="A409" s="65" t="s">
        <v>1029</v>
      </c>
      <c r="B409" s="66" t="s">
        <v>1030</v>
      </c>
      <c r="C409" s="70">
        <v>1553673900918.8</v>
      </c>
      <c r="D409" s="71">
        <v>68007942787.739998</v>
      </c>
      <c r="E409" s="21">
        <v>44952657470.650002</v>
      </c>
      <c r="F409" s="21">
        <v>-3454903726.3699999</v>
      </c>
      <c r="G409" s="21">
        <v>59813705</v>
      </c>
      <c r="H409" s="21">
        <v>10120171888.49</v>
      </c>
      <c r="I409" s="21"/>
      <c r="J409" s="21">
        <v>0</v>
      </c>
      <c r="K409" s="21">
        <v>3479851857</v>
      </c>
      <c r="L409" s="21">
        <v>2828119253.5</v>
      </c>
      <c r="M409" s="21">
        <v>0</v>
      </c>
      <c r="N409" s="21">
        <v>9496468491.4699993</v>
      </c>
      <c r="O409" s="21">
        <v>523039714</v>
      </c>
      <c r="P409" s="21">
        <v>2724134</v>
      </c>
      <c r="Q409" s="21">
        <v>0</v>
      </c>
      <c r="R409" s="71">
        <v>70335168147.350006</v>
      </c>
      <c r="S409" s="21">
        <v>995000000</v>
      </c>
      <c r="T409" s="21">
        <v>69340168147.350006</v>
      </c>
      <c r="U409" s="71">
        <v>1409657113640.2002</v>
      </c>
      <c r="V409" s="21">
        <v>95399244930.759995</v>
      </c>
      <c r="W409" s="21">
        <v>409117942023.07001</v>
      </c>
      <c r="X409" s="21">
        <v>630639870209.06995</v>
      </c>
      <c r="Y409" s="21">
        <v>1009811118771.6</v>
      </c>
      <c r="Z409" s="21">
        <v>36860669608.68</v>
      </c>
      <c r="AA409" s="21">
        <v>50010304577.959999</v>
      </c>
      <c r="AB409" s="21">
        <v>-822182036480.93994</v>
      </c>
      <c r="AC409" s="71">
        <v>0</v>
      </c>
      <c r="AD409" s="21">
        <v>0</v>
      </c>
      <c r="AE409" s="71">
        <v>5673676343.5100002</v>
      </c>
      <c r="AF409" s="21">
        <v>0</v>
      </c>
      <c r="AG409" s="21">
        <v>0</v>
      </c>
      <c r="AH409" s="21">
        <v>4455953450</v>
      </c>
      <c r="AI409" s="21">
        <v>5542592010.1700001</v>
      </c>
      <c r="AJ409" s="21">
        <v>-4324869116.6599998</v>
      </c>
      <c r="AK409" s="70">
        <v>35201814831.479996</v>
      </c>
      <c r="AL409" s="71">
        <v>35201814831.479996</v>
      </c>
      <c r="AM409" s="21">
        <v>3567670</v>
      </c>
      <c r="AN409" s="21">
        <v>0</v>
      </c>
      <c r="AO409" s="21">
        <v>0</v>
      </c>
      <c r="AP409" s="21">
        <v>0</v>
      </c>
      <c r="AQ409" s="21">
        <v>131245562.68000001</v>
      </c>
      <c r="AR409" s="21">
        <v>25070380919.119999</v>
      </c>
      <c r="AS409" s="21">
        <v>9996620679.6800003</v>
      </c>
      <c r="AT409" s="71">
        <v>0</v>
      </c>
      <c r="AU409" s="21">
        <v>0</v>
      </c>
      <c r="AV409" s="21">
        <v>0</v>
      </c>
      <c r="AW409" s="21">
        <v>0</v>
      </c>
      <c r="AX409" s="21">
        <v>0</v>
      </c>
      <c r="AY409" s="70">
        <v>1518472086087.3601</v>
      </c>
      <c r="AZ409" s="71">
        <v>1518472086087.3601</v>
      </c>
      <c r="BA409" s="21">
        <v>1518472086087.3601</v>
      </c>
      <c r="BB409" s="21"/>
      <c r="BC409" s="21"/>
    </row>
    <row r="410" spans="1:55" x14ac:dyDescent="0.25">
      <c r="A410" s="65" t="s">
        <v>1033</v>
      </c>
      <c r="B410" s="66" t="s">
        <v>1189</v>
      </c>
      <c r="C410" s="70">
        <v>6642694810371.6885</v>
      </c>
      <c r="D410" s="71">
        <v>439656630967.96002</v>
      </c>
      <c r="E410" s="21">
        <v>181019913240.75</v>
      </c>
      <c r="F410" s="21">
        <v>-48264839983.68</v>
      </c>
      <c r="G410" s="21">
        <v>0</v>
      </c>
      <c r="H410" s="21">
        <v>151832846264.76001</v>
      </c>
      <c r="I410" s="21">
        <v>0</v>
      </c>
      <c r="J410" s="21">
        <v>0</v>
      </c>
      <c r="K410" s="21">
        <v>100375568424</v>
      </c>
      <c r="L410" s="21">
        <v>18710000</v>
      </c>
      <c r="M410" s="21">
        <v>0</v>
      </c>
      <c r="N410" s="21">
        <v>53518951369.720001</v>
      </c>
      <c r="O410" s="21">
        <v>0</v>
      </c>
      <c r="P410" s="21"/>
      <c r="Q410" s="21">
        <v>1155481652.4100001</v>
      </c>
      <c r="R410" s="71">
        <v>92271040193.979996</v>
      </c>
      <c r="S410" s="21">
        <v>456389216.5</v>
      </c>
      <c r="T410" s="21">
        <v>91814650977.479996</v>
      </c>
      <c r="U410" s="71">
        <v>5571964313926.2793</v>
      </c>
      <c r="V410" s="21">
        <v>1067966804976.35</v>
      </c>
      <c r="W410" s="21">
        <v>1694395488011.6599</v>
      </c>
      <c r="X410" s="21">
        <v>2266074140053.3999</v>
      </c>
      <c r="Y410" s="21">
        <v>3495909382709.4902</v>
      </c>
      <c r="Z410" s="21">
        <v>265606777573.67999</v>
      </c>
      <c r="AA410" s="21">
        <v>48115144176.089996</v>
      </c>
      <c r="AB410" s="21">
        <v>-3266103423574.3901</v>
      </c>
      <c r="AC410" s="71">
        <v>0</v>
      </c>
      <c r="AD410" s="21">
        <v>0</v>
      </c>
      <c r="AE410" s="71">
        <v>538802825283.46997</v>
      </c>
      <c r="AF410" s="21">
        <v>996008950</v>
      </c>
      <c r="AG410" s="21">
        <v>0</v>
      </c>
      <c r="AH410" s="21">
        <v>22669806887.060001</v>
      </c>
      <c r="AI410" s="21">
        <v>518304280766.40997</v>
      </c>
      <c r="AJ410" s="21">
        <v>-3167271320</v>
      </c>
      <c r="AK410" s="70">
        <v>512851005479.31</v>
      </c>
      <c r="AL410" s="71">
        <v>218535902137.31</v>
      </c>
      <c r="AM410" s="21">
        <v>37999885</v>
      </c>
      <c r="AN410" s="21">
        <v>0</v>
      </c>
      <c r="AO410" s="21">
        <v>0</v>
      </c>
      <c r="AP410" s="21">
        <v>0</v>
      </c>
      <c r="AQ410" s="21">
        <v>0</v>
      </c>
      <c r="AR410" s="21">
        <v>193229008324.14999</v>
      </c>
      <c r="AS410" s="21">
        <v>25268893928.16</v>
      </c>
      <c r="AT410" s="71">
        <v>294315103342</v>
      </c>
      <c r="AU410" s="21">
        <v>0</v>
      </c>
      <c r="AV410" s="21">
        <v>294315103342</v>
      </c>
      <c r="AW410" s="21">
        <v>0</v>
      </c>
      <c r="AX410" s="21">
        <v>0</v>
      </c>
      <c r="AY410" s="70">
        <v>6129843804892.3799</v>
      </c>
      <c r="AZ410" s="71">
        <v>6129843804892.3799</v>
      </c>
      <c r="BA410" s="21">
        <v>6129843804892.3799</v>
      </c>
      <c r="BB410" s="21"/>
      <c r="BC410" s="21"/>
    </row>
    <row r="411" spans="1:55" x14ac:dyDescent="0.25">
      <c r="A411" s="65" t="s">
        <v>1040</v>
      </c>
      <c r="B411" s="66" t="s">
        <v>1041</v>
      </c>
      <c r="C411" s="70">
        <v>8017408643351.71</v>
      </c>
      <c r="D411" s="71">
        <v>589156257689.36011</v>
      </c>
      <c r="E411" s="21">
        <v>155150335739.66</v>
      </c>
      <c r="F411" s="21">
        <v>-487651156375.79999</v>
      </c>
      <c r="G411" s="21">
        <v>0</v>
      </c>
      <c r="H411" s="21">
        <v>95592445449.410004</v>
      </c>
      <c r="I411" s="21">
        <v>0</v>
      </c>
      <c r="J411" s="21">
        <v>0</v>
      </c>
      <c r="K411" s="21">
        <v>539723430817</v>
      </c>
      <c r="L411" s="21">
        <v>8575294998.3400002</v>
      </c>
      <c r="M411" s="21">
        <v>0</v>
      </c>
      <c r="N411" s="21">
        <v>213640760290.75</v>
      </c>
      <c r="O411" s="21">
        <v>8227292911</v>
      </c>
      <c r="P411" s="21">
        <v>55897853859</v>
      </c>
      <c r="Q411" s="21">
        <v>0</v>
      </c>
      <c r="R411" s="71">
        <v>80604118042.970001</v>
      </c>
      <c r="S411" s="21">
        <v>14035704588.66</v>
      </c>
      <c r="T411" s="21">
        <v>66568413454.309998</v>
      </c>
      <c r="U411" s="71">
        <v>7236049985463.9785</v>
      </c>
      <c r="V411" s="21">
        <v>3457975777836.1401</v>
      </c>
      <c r="W411" s="21">
        <v>862785690853.25</v>
      </c>
      <c r="X411" s="21">
        <v>2855682622489.7002</v>
      </c>
      <c r="Y411" s="21">
        <v>2998385116921.8599</v>
      </c>
      <c r="Z411" s="21">
        <v>395448236049.51001</v>
      </c>
      <c r="AA411" s="21">
        <v>50197324110.5</v>
      </c>
      <c r="AB411" s="21">
        <v>-3384424782796.98</v>
      </c>
      <c r="AC411" s="71">
        <v>0</v>
      </c>
      <c r="AD411" s="21">
        <v>0</v>
      </c>
      <c r="AE411" s="71">
        <v>111598282155.39999</v>
      </c>
      <c r="AF411" s="21">
        <v>3322614867</v>
      </c>
      <c r="AG411" s="21">
        <v>4994999991.3900003</v>
      </c>
      <c r="AH411" s="21">
        <v>44799617252.419998</v>
      </c>
      <c r="AI411" s="21">
        <v>102294551447.03</v>
      </c>
      <c r="AJ411" s="21">
        <v>-43813501402.440002</v>
      </c>
      <c r="AK411" s="70">
        <v>36420363773.770004</v>
      </c>
      <c r="AL411" s="71">
        <v>36420363773.770004</v>
      </c>
      <c r="AM411" s="21">
        <v>0</v>
      </c>
      <c r="AN411" s="21">
        <v>0</v>
      </c>
      <c r="AO411" s="21">
        <v>0</v>
      </c>
      <c r="AP411" s="21">
        <v>0</v>
      </c>
      <c r="AQ411" s="21">
        <v>1117044346.6600001</v>
      </c>
      <c r="AR411" s="21">
        <v>33307132311.110001</v>
      </c>
      <c r="AS411" s="21">
        <v>1996187116</v>
      </c>
      <c r="AT411" s="71">
        <v>0</v>
      </c>
      <c r="AU411" s="21">
        <v>0</v>
      </c>
      <c r="AV411" s="21">
        <v>0</v>
      </c>
      <c r="AW411" s="21">
        <v>0</v>
      </c>
      <c r="AX411" s="21">
        <v>0</v>
      </c>
      <c r="AY411" s="70">
        <v>7980988279577.9404</v>
      </c>
      <c r="AZ411" s="71">
        <v>7980988279577.9404</v>
      </c>
      <c r="BA411" s="21">
        <v>7980988279577.9404</v>
      </c>
      <c r="BB411" s="21">
        <v>0</v>
      </c>
      <c r="BC411" s="21">
        <v>0</v>
      </c>
    </row>
    <row r="412" spans="1:55" x14ac:dyDescent="0.25">
      <c r="A412" s="65" t="s">
        <v>1042</v>
      </c>
      <c r="B412" s="66" t="s">
        <v>1043</v>
      </c>
      <c r="C412" s="70">
        <v>1974406298123.3701</v>
      </c>
      <c r="D412" s="71">
        <v>179347350495.60001</v>
      </c>
      <c r="E412" s="21">
        <v>95034304531.570007</v>
      </c>
      <c r="F412" s="21">
        <v>-60949176797.5</v>
      </c>
      <c r="G412" s="21">
        <v>431269682.81</v>
      </c>
      <c r="H412" s="21">
        <v>13168135955.530001</v>
      </c>
      <c r="I412" s="21">
        <v>0</v>
      </c>
      <c r="J412" s="21">
        <v>0</v>
      </c>
      <c r="K412" s="21">
        <v>86333862086</v>
      </c>
      <c r="L412" s="21">
        <v>2083000</v>
      </c>
      <c r="M412" s="21">
        <v>0</v>
      </c>
      <c r="N412" s="21">
        <v>30170499000.040001</v>
      </c>
      <c r="O412" s="21">
        <v>0</v>
      </c>
      <c r="P412" s="21">
        <v>15084774131</v>
      </c>
      <c r="Q412" s="21">
        <v>71598906.150000006</v>
      </c>
      <c r="R412" s="71">
        <v>52048278222</v>
      </c>
      <c r="S412" s="21">
        <v>0</v>
      </c>
      <c r="T412" s="21">
        <v>52048278222</v>
      </c>
      <c r="U412" s="71">
        <v>1706314906005.77</v>
      </c>
      <c r="V412" s="21">
        <v>626635801082</v>
      </c>
      <c r="W412" s="21">
        <v>583348088810.77002</v>
      </c>
      <c r="X412" s="21">
        <v>570187384185</v>
      </c>
      <c r="Y412" s="21">
        <v>873116762313</v>
      </c>
      <c r="Z412" s="21">
        <v>69157370920</v>
      </c>
      <c r="AA412" s="21">
        <v>29327059548</v>
      </c>
      <c r="AB412" s="21">
        <v>-1045457560853</v>
      </c>
      <c r="AC412" s="71">
        <v>0</v>
      </c>
      <c r="AD412" s="21">
        <v>0</v>
      </c>
      <c r="AE412" s="71">
        <v>36695763400</v>
      </c>
      <c r="AF412" s="21">
        <v>0</v>
      </c>
      <c r="AG412" s="21">
        <v>0</v>
      </c>
      <c r="AH412" s="21">
        <v>18269924903</v>
      </c>
      <c r="AI412" s="21">
        <v>29309073094</v>
      </c>
      <c r="AJ412" s="21">
        <v>-10883234597</v>
      </c>
      <c r="AK412" s="70">
        <v>6027760593.4300003</v>
      </c>
      <c r="AL412" s="71">
        <v>6027760593.4300003</v>
      </c>
      <c r="AM412" s="21">
        <v>13153265.890000001</v>
      </c>
      <c r="AN412" s="21">
        <v>0</v>
      </c>
      <c r="AO412" s="21">
        <v>0</v>
      </c>
      <c r="AP412" s="21">
        <v>0</v>
      </c>
      <c r="AQ412" s="21">
        <v>1545911974</v>
      </c>
      <c r="AR412" s="21">
        <v>2866506033.5100002</v>
      </c>
      <c r="AS412" s="21">
        <v>1602189320.03</v>
      </c>
      <c r="AT412" s="71">
        <v>0</v>
      </c>
      <c r="AU412" s="21">
        <v>0</v>
      </c>
      <c r="AV412" s="21">
        <v>0</v>
      </c>
      <c r="AW412" s="21">
        <v>0</v>
      </c>
      <c r="AX412" s="21">
        <v>0</v>
      </c>
      <c r="AY412" s="70">
        <v>1968378537529.6001</v>
      </c>
      <c r="AZ412" s="71">
        <v>1968378537529.6001</v>
      </c>
      <c r="BA412" s="21">
        <v>1968378537529.6001</v>
      </c>
      <c r="BB412" s="21">
        <v>0</v>
      </c>
      <c r="BC412" s="21">
        <v>0</v>
      </c>
    </row>
    <row r="413" spans="1:55" x14ac:dyDescent="0.25">
      <c r="A413" s="65" t="s">
        <v>1046</v>
      </c>
      <c r="B413" s="66" t="s">
        <v>1047</v>
      </c>
      <c r="C413" s="70">
        <v>2419338804289.71</v>
      </c>
      <c r="D413" s="71">
        <v>220698353270.70999</v>
      </c>
      <c r="E413" s="21">
        <v>136783533519.09</v>
      </c>
      <c r="F413" s="21">
        <v>-53205758490.529999</v>
      </c>
      <c r="G413" s="21">
        <v>165587500</v>
      </c>
      <c r="H413" s="21">
        <v>27806798242.990002</v>
      </c>
      <c r="I413" s="21">
        <v>0</v>
      </c>
      <c r="J413" s="21">
        <v>0</v>
      </c>
      <c r="K413" s="21">
        <v>63083751216.980003</v>
      </c>
      <c r="L413" s="21">
        <v>392270333</v>
      </c>
      <c r="M413" s="21">
        <v>0</v>
      </c>
      <c r="N413" s="21">
        <v>24555303202.18</v>
      </c>
      <c r="O413" s="21">
        <v>0</v>
      </c>
      <c r="P413" s="21">
        <v>19731542871</v>
      </c>
      <c r="Q413" s="21">
        <v>1385324876</v>
      </c>
      <c r="R413" s="71">
        <v>96104697867</v>
      </c>
      <c r="S413" s="21">
        <v>0</v>
      </c>
      <c r="T413" s="21">
        <v>96104697867</v>
      </c>
      <c r="U413" s="71">
        <v>2089206107716</v>
      </c>
      <c r="V413" s="21">
        <v>355655756211</v>
      </c>
      <c r="W413" s="21">
        <v>544776914253</v>
      </c>
      <c r="X413" s="21">
        <v>1154776066415</v>
      </c>
      <c r="Y413" s="21">
        <v>1613799500522</v>
      </c>
      <c r="Z413" s="21">
        <v>53635440194</v>
      </c>
      <c r="AA413" s="21">
        <v>31785134272</v>
      </c>
      <c r="AB413" s="21">
        <v>-1665222704151</v>
      </c>
      <c r="AC413" s="71">
        <v>0</v>
      </c>
      <c r="AD413" s="21">
        <v>0</v>
      </c>
      <c r="AE413" s="71">
        <v>13329645436</v>
      </c>
      <c r="AF413" s="21">
        <v>539716145</v>
      </c>
      <c r="AG413" s="21">
        <v>75289420</v>
      </c>
      <c r="AH413" s="21">
        <v>6425835400</v>
      </c>
      <c r="AI413" s="21">
        <v>11286473755</v>
      </c>
      <c r="AJ413" s="21">
        <v>-4997669284</v>
      </c>
      <c r="AK413" s="70">
        <v>5523615961.9899998</v>
      </c>
      <c r="AL413" s="71">
        <v>5523615961.9899998</v>
      </c>
      <c r="AM413" s="21">
        <v>619117500</v>
      </c>
      <c r="AN413" s="21">
        <v>0</v>
      </c>
      <c r="AO413" s="21">
        <v>0</v>
      </c>
      <c r="AP413" s="21">
        <v>0</v>
      </c>
      <c r="AQ413" s="21">
        <v>816080706.55999994</v>
      </c>
      <c r="AR413" s="21">
        <v>4008765175.4299998</v>
      </c>
      <c r="AS413" s="21">
        <v>79652580</v>
      </c>
      <c r="AT413" s="71">
        <v>0</v>
      </c>
      <c r="AU413" s="21">
        <v>0</v>
      </c>
      <c r="AV413" s="21">
        <v>0</v>
      </c>
      <c r="AW413" s="21">
        <v>0</v>
      </c>
      <c r="AX413" s="21">
        <v>0</v>
      </c>
      <c r="AY413" s="70">
        <v>2413815188327.7402</v>
      </c>
      <c r="AZ413" s="71">
        <v>2413815188327.7402</v>
      </c>
      <c r="BA413" s="21">
        <v>2413815188327.7402</v>
      </c>
      <c r="BB413" s="21">
        <v>0</v>
      </c>
      <c r="BC413" s="21">
        <v>0</v>
      </c>
    </row>
    <row r="414" spans="1:55" x14ac:dyDescent="0.25">
      <c r="A414" s="65" t="s">
        <v>1049</v>
      </c>
      <c r="B414" s="66" t="s">
        <v>1191</v>
      </c>
      <c r="C414" s="70">
        <v>2588978195351.8496</v>
      </c>
      <c r="D414" s="71">
        <v>185757631755.16998</v>
      </c>
      <c r="E414" s="21">
        <v>140754768228.97</v>
      </c>
      <c r="F414" s="21">
        <v>-5073078045.6000004</v>
      </c>
      <c r="G414" s="21">
        <v>0</v>
      </c>
      <c r="H414" s="21">
        <v>37818661385.839996</v>
      </c>
      <c r="I414" s="21">
        <v>0</v>
      </c>
      <c r="J414" s="21">
        <v>0</v>
      </c>
      <c r="K414" s="21">
        <v>6592794317.1000004</v>
      </c>
      <c r="L414" s="21">
        <v>593802000</v>
      </c>
      <c r="M414" s="21">
        <v>0</v>
      </c>
      <c r="N414" s="21">
        <v>33182706</v>
      </c>
      <c r="O414" s="21">
        <v>0</v>
      </c>
      <c r="P414" s="21">
        <v>3419408826</v>
      </c>
      <c r="Q414" s="21">
        <v>1618092336.8599999</v>
      </c>
      <c r="R414" s="71">
        <v>85637375431.949997</v>
      </c>
      <c r="S414" s="21">
        <v>0</v>
      </c>
      <c r="T414" s="21">
        <v>85637375431.949997</v>
      </c>
      <c r="U414" s="71">
        <v>2263794143020.7402</v>
      </c>
      <c r="V414" s="21">
        <v>677829891108</v>
      </c>
      <c r="W414" s="21">
        <v>461591101210.32001</v>
      </c>
      <c r="X414" s="21">
        <v>962785388373.17004</v>
      </c>
      <c r="Y414" s="21">
        <v>2020934473122.6799</v>
      </c>
      <c r="Z414" s="21">
        <v>15859700450.059999</v>
      </c>
      <c r="AA414" s="21">
        <v>87996100413.330002</v>
      </c>
      <c r="AB414" s="21">
        <v>-1963202511656.8201</v>
      </c>
      <c r="AC414" s="71">
        <v>0</v>
      </c>
      <c r="AD414" s="21">
        <v>0</v>
      </c>
      <c r="AE414" s="71">
        <v>53789045143.989998</v>
      </c>
      <c r="AF414" s="21">
        <v>8207875259.9899998</v>
      </c>
      <c r="AG414" s="21">
        <v>1133520000</v>
      </c>
      <c r="AH414" s="21">
        <v>5384441825</v>
      </c>
      <c r="AI414" s="21">
        <v>39063208059</v>
      </c>
      <c r="AJ414" s="21">
        <v>0</v>
      </c>
      <c r="AK414" s="70">
        <v>379536334</v>
      </c>
      <c r="AL414" s="71">
        <v>379536334</v>
      </c>
      <c r="AM414" s="21">
        <v>5129394</v>
      </c>
      <c r="AN414" s="21">
        <v>0</v>
      </c>
      <c r="AO414" s="21">
        <v>0</v>
      </c>
      <c r="AP414" s="21">
        <v>0</v>
      </c>
      <c r="AQ414" s="21">
        <v>0</v>
      </c>
      <c r="AR414" s="21">
        <v>0</v>
      </c>
      <c r="AS414" s="21">
        <v>374406940</v>
      </c>
      <c r="AT414" s="71">
        <v>0</v>
      </c>
      <c r="AU414" s="21">
        <v>0</v>
      </c>
      <c r="AV414" s="21">
        <v>0</v>
      </c>
      <c r="AW414" s="21">
        <v>0</v>
      </c>
      <c r="AX414" s="21">
        <v>0</v>
      </c>
      <c r="AY414" s="70">
        <v>2588598659017.8501</v>
      </c>
      <c r="AZ414" s="71">
        <v>2588598659017.8501</v>
      </c>
      <c r="BA414" s="21">
        <v>2588598659017.8501</v>
      </c>
      <c r="BB414" s="21">
        <v>0</v>
      </c>
      <c r="BC414" s="21">
        <v>0</v>
      </c>
    </row>
    <row r="415" spans="1:55" x14ac:dyDescent="0.25">
      <c r="A415" s="65" t="s">
        <v>1051</v>
      </c>
      <c r="B415" s="66" t="s">
        <v>1052</v>
      </c>
      <c r="C415" s="70">
        <v>2467867357441.6196</v>
      </c>
      <c r="D415" s="71">
        <v>70158502737.550003</v>
      </c>
      <c r="E415" s="21">
        <v>16132388954.1</v>
      </c>
      <c r="F415" s="21">
        <v>-10571070392.5</v>
      </c>
      <c r="G415" s="21">
        <v>0</v>
      </c>
      <c r="H415" s="21">
        <v>20187285803.950001</v>
      </c>
      <c r="I415" s="21">
        <v>0</v>
      </c>
      <c r="J415" s="21">
        <v>0</v>
      </c>
      <c r="K415" s="21">
        <v>33887536325</v>
      </c>
      <c r="L415" s="21">
        <v>0</v>
      </c>
      <c r="M415" s="21">
        <v>0</v>
      </c>
      <c r="N415" s="21">
        <v>1318425341</v>
      </c>
      <c r="O415" s="21">
        <v>0</v>
      </c>
      <c r="P415" s="21">
        <v>9203936706</v>
      </c>
      <c r="Q415" s="21">
        <v>0</v>
      </c>
      <c r="R415" s="71">
        <v>70895800372</v>
      </c>
      <c r="S415" s="21">
        <v>0</v>
      </c>
      <c r="T415" s="21">
        <v>70895800372</v>
      </c>
      <c r="U415" s="71">
        <v>2070505131858.3899</v>
      </c>
      <c r="V415" s="21">
        <v>583757217172.69995</v>
      </c>
      <c r="W415" s="21">
        <v>442353780464.98999</v>
      </c>
      <c r="X415" s="21">
        <v>1135516278185.8999</v>
      </c>
      <c r="Y415" s="21">
        <v>903446982860.25</v>
      </c>
      <c r="Z415" s="21">
        <v>14539907063.75</v>
      </c>
      <c r="AA415" s="21">
        <v>23643137290</v>
      </c>
      <c r="AB415" s="21">
        <v>-1032752171179.2</v>
      </c>
      <c r="AC415" s="71">
        <v>0</v>
      </c>
      <c r="AD415" s="21">
        <v>0</v>
      </c>
      <c r="AE415" s="71">
        <v>256307922473.67999</v>
      </c>
      <c r="AF415" s="21">
        <v>1366459700</v>
      </c>
      <c r="AG415" s="21">
        <v>0</v>
      </c>
      <c r="AH415" s="21">
        <v>2948955000</v>
      </c>
      <c r="AI415" s="21">
        <v>252239024139.67999</v>
      </c>
      <c r="AJ415" s="21">
        <v>-246516366</v>
      </c>
      <c r="AK415" s="70">
        <v>108898700625.98</v>
      </c>
      <c r="AL415" s="71">
        <v>108898700625.98</v>
      </c>
      <c r="AM415" s="21">
        <v>1160329734</v>
      </c>
      <c r="AN415" s="21">
        <v>0</v>
      </c>
      <c r="AO415" s="21">
        <v>88840000000</v>
      </c>
      <c r="AP415" s="21">
        <v>0</v>
      </c>
      <c r="AQ415" s="21">
        <v>0</v>
      </c>
      <c r="AR415" s="21">
        <v>13885133180.98</v>
      </c>
      <c r="AS415" s="21">
        <v>5013237711</v>
      </c>
      <c r="AT415" s="71">
        <v>0</v>
      </c>
      <c r="AU415" s="21">
        <v>0</v>
      </c>
      <c r="AV415" s="21">
        <v>0</v>
      </c>
      <c r="AW415" s="21">
        <v>0</v>
      </c>
      <c r="AX415" s="21">
        <v>0</v>
      </c>
      <c r="AY415" s="70">
        <v>2358968656815.7002</v>
      </c>
      <c r="AZ415" s="71">
        <v>2358968656815.7002</v>
      </c>
      <c r="BA415" s="21">
        <v>2358968656815.7002</v>
      </c>
      <c r="BB415" s="21">
        <v>0</v>
      </c>
      <c r="BC415" s="21">
        <v>0</v>
      </c>
    </row>
    <row r="416" spans="1:55" x14ac:dyDescent="0.25">
      <c r="A416" s="65" t="s">
        <v>1053</v>
      </c>
      <c r="B416" s="66" t="s">
        <v>1054</v>
      </c>
      <c r="C416" s="70">
        <v>4554680663872.4414</v>
      </c>
      <c r="D416" s="71">
        <v>299544054701.00006</v>
      </c>
      <c r="E416" s="21">
        <v>229658853359.95001</v>
      </c>
      <c r="F416" s="21">
        <v>-18432019048.990002</v>
      </c>
      <c r="G416" s="21">
        <v>15662478307.700001</v>
      </c>
      <c r="H416" s="21">
        <v>16204147573</v>
      </c>
      <c r="I416" s="21">
        <v>0</v>
      </c>
      <c r="J416" s="21">
        <v>0</v>
      </c>
      <c r="K416" s="21">
        <v>14891340328</v>
      </c>
      <c r="L416" s="21">
        <v>9486000</v>
      </c>
      <c r="M416" s="21">
        <v>0</v>
      </c>
      <c r="N416" s="21">
        <v>24939966969.34</v>
      </c>
      <c r="O416" s="21">
        <v>0</v>
      </c>
      <c r="P416" s="21">
        <v>4232906127</v>
      </c>
      <c r="Q416" s="21">
        <v>12376895085</v>
      </c>
      <c r="R416" s="71">
        <v>42641966160.440002</v>
      </c>
      <c r="S416" s="21">
        <v>0</v>
      </c>
      <c r="T416" s="21">
        <v>42641966160.440002</v>
      </c>
      <c r="U416" s="71">
        <v>4170221215337.271</v>
      </c>
      <c r="V416" s="21">
        <v>1212204295570.01</v>
      </c>
      <c r="W416" s="21">
        <v>601499278847.29004</v>
      </c>
      <c r="X416" s="21">
        <v>1351218812268.72</v>
      </c>
      <c r="Y416" s="21">
        <v>3190440659477.04</v>
      </c>
      <c r="Z416" s="21">
        <v>29082428398.57</v>
      </c>
      <c r="AA416" s="21">
        <v>134453570144</v>
      </c>
      <c r="AB416" s="21">
        <v>-2348677829368.3599</v>
      </c>
      <c r="AC416" s="71">
        <v>0</v>
      </c>
      <c r="AD416" s="21">
        <v>0</v>
      </c>
      <c r="AE416" s="71">
        <v>42273427673.730003</v>
      </c>
      <c r="AF416" s="21">
        <v>24000000</v>
      </c>
      <c r="AG416" s="21">
        <v>16155532160</v>
      </c>
      <c r="AH416" s="21">
        <v>2176385028.04</v>
      </c>
      <c r="AI416" s="21">
        <v>24593318245</v>
      </c>
      <c r="AJ416" s="21">
        <v>-675807759.30999994</v>
      </c>
      <c r="AK416" s="70">
        <v>158309220863</v>
      </c>
      <c r="AL416" s="71">
        <v>96462795685</v>
      </c>
      <c r="AM416" s="21">
        <v>0</v>
      </c>
      <c r="AN416" s="21">
        <v>2229723808</v>
      </c>
      <c r="AO416" s="21">
        <v>0</v>
      </c>
      <c r="AP416" s="21">
        <v>82461887032</v>
      </c>
      <c r="AQ416" s="21">
        <v>0</v>
      </c>
      <c r="AR416" s="21">
        <v>8693949695</v>
      </c>
      <c r="AS416" s="21">
        <v>3077235150</v>
      </c>
      <c r="AT416" s="71">
        <v>61846425178</v>
      </c>
      <c r="AU416" s="21">
        <v>0</v>
      </c>
      <c r="AV416" s="21">
        <v>0</v>
      </c>
      <c r="AW416" s="21">
        <v>61846425178</v>
      </c>
      <c r="AX416" s="21">
        <v>0</v>
      </c>
      <c r="AY416" s="70">
        <v>4396371443009.5</v>
      </c>
      <c r="AZ416" s="71">
        <v>4396371443009.5</v>
      </c>
      <c r="BA416" s="21">
        <v>4396371443009.5</v>
      </c>
      <c r="BB416" s="21">
        <v>0</v>
      </c>
      <c r="BC416" s="21">
        <v>0</v>
      </c>
    </row>
    <row r="417" spans="1:55" x14ac:dyDescent="0.25">
      <c r="A417" s="65" t="s">
        <v>1055</v>
      </c>
      <c r="B417" s="66" t="s">
        <v>1056</v>
      </c>
      <c r="C417" s="70">
        <v>4324813851745.5391</v>
      </c>
      <c r="D417" s="71">
        <v>108333338305.49001</v>
      </c>
      <c r="E417" s="21">
        <v>63118245538.93</v>
      </c>
      <c r="F417" s="21">
        <v>-19637274395.299999</v>
      </c>
      <c r="G417" s="21">
        <v>0</v>
      </c>
      <c r="H417" s="21">
        <v>18579121144.860001</v>
      </c>
      <c r="I417" s="21">
        <v>0</v>
      </c>
      <c r="J417" s="21">
        <v>0</v>
      </c>
      <c r="K417" s="21">
        <v>23747674887</v>
      </c>
      <c r="L417" s="21">
        <v>5610000</v>
      </c>
      <c r="M417" s="21">
        <v>0</v>
      </c>
      <c r="N417" s="21">
        <v>5539170564</v>
      </c>
      <c r="O417" s="21">
        <v>0</v>
      </c>
      <c r="P417" s="21">
        <v>13261518196</v>
      </c>
      <c r="Q417" s="21">
        <v>3719272370</v>
      </c>
      <c r="R417" s="71">
        <v>17730500000</v>
      </c>
      <c r="S417" s="21">
        <v>0</v>
      </c>
      <c r="T417" s="21">
        <v>17730500000</v>
      </c>
      <c r="U417" s="71">
        <v>4108354463393.4497</v>
      </c>
      <c r="V417" s="21">
        <v>2024984680318</v>
      </c>
      <c r="W417" s="21">
        <v>412798332749.34998</v>
      </c>
      <c r="X417" s="21">
        <v>1437027841836.3999</v>
      </c>
      <c r="Y417" s="21">
        <v>2129870307606.7</v>
      </c>
      <c r="Z417" s="21">
        <v>31090472172.810001</v>
      </c>
      <c r="AA417" s="21">
        <v>87694655678</v>
      </c>
      <c r="AB417" s="21">
        <v>-2015111826967.8101</v>
      </c>
      <c r="AC417" s="71">
        <v>0</v>
      </c>
      <c r="AD417" s="21">
        <v>0</v>
      </c>
      <c r="AE417" s="71">
        <v>90395550046.600006</v>
      </c>
      <c r="AF417" s="21">
        <v>0</v>
      </c>
      <c r="AG417" s="21">
        <v>0</v>
      </c>
      <c r="AH417" s="21">
        <v>4654505488.6000004</v>
      </c>
      <c r="AI417" s="21">
        <v>88064425724</v>
      </c>
      <c r="AJ417" s="21">
        <v>-2323381166</v>
      </c>
      <c r="AK417" s="70">
        <v>407710988595</v>
      </c>
      <c r="AL417" s="71">
        <v>407710988595</v>
      </c>
      <c r="AM417" s="21">
        <v>314820444</v>
      </c>
      <c r="AN417" s="21">
        <v>0</v>
      </c>
      <c r="AO417" s="21">
        <v>0</v>
      </c>
      <c r="AP417" s="21">
        <v>200000000000</v>
      </c>
      <c r="AQ417" s="21">
        <v>24750000</v>
      </c>
      <c r="AR417" s="21">
        <v>54203665783</v>
      </c>
      <c r="AS417" s="21">
        <v>153167752368</v>
      </c>
      <c r="AT417" s="71">
        <v>0</v>
      </c>
      <c r="AU417" s="21">
        <v>0</v>
      </c>
      <c r="AV417" s="21">
        <v>0</v>
      </c>
      <c r="AW417" s="21">
        <v>0</v>
      </c>
      <c r="AX417" s="21">
        <v>0</v>
      </c>
      <c r="AY417" s="70">
        <v>3917102863150.5</v>
      </c>
      <c r="AZ417" s="71">
        <v>3917102863150.5</v>
      </c>
      <c r="BA417" s="21">
        <v>3917102863150.5</v>
      </c>
      <c r="BB417" s="21">
        <v>0</v>
      </c>
      <c r="BC417" s="21">
        <v>0</v>
      </c>
    </row>
    <row r="418" spans="1:55" x14ac:dyDescent="0.25">
      <c r="A418" s="65" t="s">
        <v>1057</v>
      </c>
      <c r="B418" s="66" t="s">
        <v>1058</v>
      </c>
      <c r="C418" s="70">
        <v>2928542129450.5396</v>
      </c>
      <c r="D418" s="71">
        <v>48065346023.329994</v>
      </c>
      <c r="E418" s="21">
        <v>15950668204.98</v>
      </c>
      <c r="F418" s="21">
        <v>-1465510840.0999999</v>
      </c>
      <c r="G418" s="21">
        <v>0</v>
      </c>
      <c r="H418" s="21">
        <v>30252455547</v>
      </c>
      <c r="I418" s="21">
        <v>0</v>
      </c>
      <c r="J418" s="21">
        <v>0</v>
      </c>
      <c r="K418" s="21">
        <v>2775826274</v>
      </c>
      <c r="L418" s="21"/>
      <c r="M418" s="21"/>
      <c r="N418" s="21"/>
      <c r="O418" s="21"/>
      <c r="P418" s="21"/>
      <c r="Q418" s="21">
        <v>551906837.45000005</v>
      </c>
      <c r="R418" s="71">
        <v>70795282786</v>
      </c>
      <c r="S418" s="21">
        <v>0</v>
      </c>
      <c r="T418" s="21">
        <v>70795282786</v>
      </c>
      <c r="U418" s="71">
        <v>2718848310447.1201</v>
      </c>
      <c r="V418" s="21">
        <v>515417750407.28998</v>
      </c>
      <c r="W418" s="21">
        <v>597562172283.01001</v>
      </c>
      <c r="X418" s="21">
        <v>1421345283852.1001</v>
      </c>
      <c r="Y418" s="21">
        <v>1735659579421</v>
      </c>
      <c r="Z418" s="21">
        <v>39497855265.32</v>
      </c>
      <c r="AA418" s="21">
        <v>59334705753</v>
      </c>
      <c r="AB418" s="21">
        <v>-1649969036534.6001</v>
      </c>
      <c r="AC418" s="71">
        <v>0</v>
      </c>
      <c r="AD418" s="21">
        <v>0</v>
      </c>
      <c r="AE418" s="71">
        <v>90833190194.089996</v>
      </c>
      <c r="AF418" s="21">
        <v>0</v>
      </c>
      <c r="AG418" s="21">
        <v>12010445981</v>
      </c>
      <c r="AH418" s="21">
        <v>0</v>
      </c>
      <c r="AI418" s="21">
        <v>78822744213.089996</v>
      </c>
      <c r="AJ418" s="21"/>
      <c r="AK418" s="70">
        <v>2234690832.77</v>
      </c>
      <c r="AL418" s="71">
        <v>2234690832.77</v>
      </c>
      <c r="AM418" s="21">
        <v>466182433.76999998</v>
      </c>
      <c r="AN418" s="21">
        <v>0</v>
      </c>
      <c r="AO418" s="21"/>
      <c r="AP418" s="21">
        <v>0</v>
      </c>
      <c r="AQ418" s="21">
        <v>0</v>
      </c>
      <c r="AR418" s="21">
        <v>802853763</v>
      </c>
      <c r="AS418" s="21">
        <v>965654636</v>
      </c>
      <c r="AT418" s="71"/>
      <c r="AU418" s="21"/>
      <c r="AV418" s="21"/>
      <c r="AW418" s="21"/>
      <c r="AX418" s="21"/>
      <c r="AY418" s="70">
        <v>2926307438617.7002</v>
      </c>
      <c r="AZ418" s="71">
        <v>2926307438617.7002</v>
      </c>
      <c r="BA418" s="21">
        <v>2926307438617.7002</v>
      </c>
      <c r="BB418" s="21">
        <v>0</v>
      </c>
      <c r="BC418" s="21">
        <v>0</v>
      </c>
    </row>
    <row r="419" spans="1:55" x14ac:dyDescent="0.25">
      <c r="A419" s="65" t="s">
        <v>1059</v>
      </c>
      <c r="B419" s="66" t="s">
        <v>1060</v>
      </c>
      <c r="C419" s="70">
        <v>1897103178637.29</v>
      </c>
      <c r="D419" s="71">
        <v>35357058667.32</v>
      </c>
      <c r="E419" s="21">
        <v>13449683045.43</v>
      </c>
      <c r="F419" s="21">
        <v>-3849616414</v>
      </c>
      <c r="G419" s="21">
        <v>0</v>
      </c>
      <c r="H419" s="21">
        <v>15435800255.889999</v>
      </c>
      <c r="I419" s="21">
        <v>0</v>
      </c>
      <c r="J419" s="21">
        <v>0</v>
      </c>
      <c r="K419" s="21">
        <v>1999557611</v>
      </c>
      <c r="L419" s="21">
        <v>992455663</v>
      </c>
      <c r="M419" s="21">
        <v>0</v>
      </c>
      <c r="N419" s="21">
        <v>3807356000</v>
      </c>
      <c r="O419" s="21">
        <v>0</v>
      </c>
      <c r="P419" s="21">
        <v>2822668970</v>
      </c>
      <c r="Q419" s="21">
        <v>699153536</v>
      </c>
      <c r="R419" s="71">
        <v>56588750380</v>
      </c>
      <c r="S419" s="21">
        <v>333750380</v>
      </c>
      <c r="T419" s="21">
        <v>56255000000</v>
      </c>
      <c r="U419" s="71">
        <v>1760972238935.7603</v>
      </c>
      <c r="V419" s="21">
        <v>263646719301</v>
      </c>
      <c r="W419" s="21">
        <v>350806943411.39001</v>
      </c>
      <c r="X419" s="21">
        <v>803258356743.82996</v>
      </c>
      <c r="Y419" s="21">
        <v>1695526568657.8</v>
      </c>
      <c r="Z419" s="21">
        <v>19680878690.139999</v>
      </c>
      <c r="AA419" s="21">
        <v>14555207971</v>
      </c>
      <c r="AB419" s="21">
        <v>-1386502435839.3999</v>
      </c>
      <c r="AC419" s="71">
        <v>0</v>
      </c>
      <c r="AD419" s="21">
        <v>0</v>
      </c>
      <c r="AE419" s="71">
        <v>44185130654.209999</v>
      </c>
      <c r="AF419" s="21">
        <v>4597180881.04</v>
      </c>
      <c r="AG419" s="21">
        <v>0</v>
      </c>
      <c r="AH419" s="21">
        <v>414000000</v>
      </c>
      <c r="AI419" s="21">
        <v>39173949773.169998</v>
      </c>
      <c r="AJ419" s="21">
        <v>0</v>
      </c>
      <c r="AK419" s="70">
        <v>105068251897.05</v>
      </c>
      <c r="AL419" s="71">
        <v>88062605517.050003</v>
      </c>
      <c r="AM419" s="21">
        <v>220252348.05000001</v>
      </c>
      <c r="AN419" s="21">
        <v>0</v>
      </c>
      <c r="AO419" s="21">
        <v>57712000000</v>
      </c>
      <c r="AP419" s="21">
        <v>0</v>
      </c>
      <c r="AQ419" s="21">
        <v>45833333</v>
      </c>
      <c r="AR419" s="21">
        <v>287176608</v>
      </c>
      <c r="AS419" s="21">
        <v>29797343228</v>
      </c>
      <c r="AT419" s="71">
        <v>17005646380</v>
      </c>
      <c r="AU419" s="21">
        <v>0</v>
      </c>
      <c r="AV419" s="21">
        <v>17005646380</v>
      </c>
      <c r="AW419" s="21">
        <v>0</v>
      </c>
      <c r="AX419" s="21">
        <v>0</v>
      </c>
      <c r="AY419" s="70">
        <v>1792034926740.1499</v>
      </c>
      <c r="AZ419" s="71">
        <v>1792034926740.1499</v>
      </c>
      <c r="BA419" s="21">
        <v>1792034926740.1499</v>
      </c>
      <c r="BB419" s="21">
        <v>0</v>
      </c>
      <c r="BC419" s="21">
        <v>0</v>
      </c>
    </row>
    <row r="420" spans="1:55" x14ac:dyDescent="0.25">
      <c r="A420" s="65" t="s">
        <v>1061</v>
      </c>
      <c r="B420" s="66" t="s">
        <v>1062</v>
      </c>
      <c r="C420" s="70">
        <v>6030922656194.8496</v>
      </c>
      <c r="D420" s="71">
        <v>83182809954.25</v>
      </c>
      <c r="E420" s="21">
        <v>59951976764.660004</v>
      </c>
      <c r="F420" s="21">
        <v>-5193489675.9200001</v>
      </c>
      <c r="G420" s="21">
        <v>0</v>
      </c>
      <c r="H420" s="21">
        <v>20127226696.509998</v>
      </c>
      <c r="I420" s="21">
        <v>0</v>
      </c>
      <c r="J420" s="21">
        <v>0</v>
      </c>
      <c r="K420" s="21">
        <v>8237406169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1">
        <v>59690000</v>
      </c>
      <c r="R420" s="71">
        <v>112142800000</v>
      </c>
      <c r="S420" s="21">
        <v>0</v>
      </c>
      <c r="T420" s="21">
        <v>112142800000</v>
      </c>
      <c r="U420" s="71">
        <v>5593339051095.5996</v>
      </c>
      <c r="V420" s="21">
        <v>116391436230</v>
      </c>
      <c r="W420" s="21">
        <v>785471218922.79004</v>
      </c>
      <c r="X420" s="21">
        <v>1943443196411.5</v>
      </c>
      <c r="Y420" s="21">
        <v>5378883238257.7998</v>
      </c>
      <c r="Z420" s="21">
        <v>62485789000</v>
      </c>
      <c r="AA420" s="21">
        <v>405587783279.51001</v>
      </c>
      <c r="AB420" s="21">
        <v>-3098923611006</v>
      </c>
      <c r="AC420" s="71">
        <v>0</v>
      </c>
      <c r="AD420" s="21">
        <v>0</v>
      </c>
      <c r="AE420" s="71">
        <v>242257995145</v>
      </c>
      <c r="AF420" s="21">
        <v>3341846181</v>
      </c>
      <c r="AG420" s="21">
        <v>0</v>
      </c>
      <c r="AH420" s="21">
        <v>1956146000</v>
      </c>
      <c r="AI420" s="21">
        <v>236960002964</v>
      </c>
      <c r="AJ420" s="21">
        <v>0</v>
      </c>
      <c r="AK420" s="70">
        <v>199939912056.89001</v>
      </c>
      <c r="AL420" s="71">
        <v>199939912056.89001</v>
      </c>
      <c r="AM420" s="21">
        <v>4939912056.8900003</v>
      </c>
      <c r="AN420" s="21">
        <v>0</v>
      </c>
      <c r="AO420" s="21">
        <v>195000000000</v>
      </c>
      <c r="AP420" s="21">
        <v>0</v>
      </c>
      <c r="AQ420" s="21">
        <v>0</v>
      </c>
      <c r="AR420" s="21">
        <v>0</v>
      </c>
      <c r="AS420" s="21">
        <v>0</v>
      </c>
      <c r="AT420" s="71">
        <v>0</v>
      </c>
      <c r="AU420" s="21">
        <v>0</v>
      </c>
      <c r="AV420" s="21">
        <v>0</v>
      </c>
      <c r="AW420" s="21">
        <v>0</v>
      </c>
      <c r="AX420" s="21">
        <v>0</v>
      </c>
      <c r="AY420" s="70">
        <v>5830982744138</v>
      </c>
      <c r="AZ420" s="71">
        <v>5830982744138</v>
      </c>
      <c r="BA420" s="21">
        <v>5830982744138</v>
      </c>
      <c r="BB420" s="21">
        <v>0</v>
      </c>
      <c r="BC420" s="21">
        <v>0</v>
      </c>
    </row>
    <row r="421" spans="1:55" x14ac:dyDescent="0.25">
      <c r="A421" s="65" t="s">
        <v>1063</v>
      </c>
      <c r="B421" s="66" t="s">
        <v>1064</v>
      </c>
      <c r="C421" s="70">
        <v>2131599923406.4502</v>
      </c>
      <c r="D421" s="71">
        <v>39870244845.650002</v>
      </c>
      <c r="E421" s="21">
        <v>17548530536.970001</v>
      </c>
      <c r="F421" s="21">
        <v>-2999455184.3000002</v>
      </c>
      <c r="G421" s="21">
        <v>72916666.659999996</v>
      </c>
      <c r="H421" s="21">
        <v>15211260752.32</v>
      </c>
      <c r="I421" s="21">
        <v>0</v>
      </c>
      <c r="J421" s="21">
        <v>0</v>
      </c>
      <c r="K421" s="21">
        <v>2768080137</v>
      </c>
      <c r="L421" s="21">
        <v>2764203540</v>
      </c>
      <c r="M421" s="21">
        <v>0</v>
      </c>
      <c r="N421" s="21">
        <v>2138932673</v>
      </c>
      <c r="O421" s="21">
        <v>0</v>
      </c>
      <c r="P421" s="21">
        <v>2365775724</v>
      </c>
      <c r="Q421" s="21">
        <v>0</v>
      </c>
      <c r="R421" s="71">
        <v>29150000000</v>
      </c>
      <c r="S421" s="21">
        <v>0</v>
      </c>
      <c r="T421" s="21">
        <v>29150000000</v>
      </c>
      <c r="U421" s="71">
        <v>1828671966196.1499</v>
      </c>
      <c r="V421" s="21">
        <v>215652892831</v>
      </c>
      <c r="W421" s="21">
        <v>443332718576.26001</v>
      </c>
      <c r="X421" s="21">
        <v>949515416498.84998</v>
      </c>
      <c r="Y421" s="21">
        <v>1113553333098.52</v>
      </c>
      <c r="Z421" s="21">
        <v>3954175998.96</v>
      </c>
      <c r="AA421" s="21">
        <v>33555851562</v>
      </c>
      <c r="AB421" s="21">
        <v>-930892422369.43994</v>
      </c>
      <c r="AC421" s="71">
        <v>0</v>
      </c>
      <c r="AD421" s="21">
        <v>0</v>
      </c>
      <c r="AE421" s="71">
        <v>233907712364.64999</v>
      </c>
      <c r="AF421" s="21">
        <v>0</v>
      </c>
      <c r="AG421" s="21">
        <v>0</v>
      </c>
      <c r="AH421" s="21">
        <v>3532960000</v>
      </c>
      <c r="AI421" s="21">
        <v>230986426992</v>
      </c>
      <c r="AJ421" s="21">
        <v>-611674627.35000002</v>
      </c>
      <c r="AK421" s="70">
        <v>16991532996.700001</v>
      </c>
      <c r="AL421" s="71">
        <v>16991532996.700001</v>
      </c>
      <c r="AM421" s="21">
        <v>412699432</v>
      </c>
      <c r="AN421" s="21">
        <v>0</v>
      </c>
      <c r="AO421" s="21">
        <v>0</v>
      </c>
      <c r="AP421" s="21">
        <v>0</v>
      </c>
      <c r="AQ421" s="21">
        <v>0</v>
      </c>
      <c r="AR421" s="21">
        <v>12559101815</v>
      </c>
      <c r="AS421" s="21">
        <v>4019731749.6999998</v>
      </c>
      <c r="AT421" s="71">
        <v>0</v>
      </c>
      <c r="AU421" s="21">
        <v>0</v>
      </c>
      <c r="AV421" s="21">
        <v>0</v>
      </c>
      <c r="AW421" s="21">
        <v>0</v>
      </c>
      <c r="AX421" s="21">
        <v>0</v>
      </c>
      <c r="AY421" s="70">
        <v>2114608390409.75</v>
      </c>
      <c r="AZ421" s="71">
        <v>2114608390409.75</v>
      </c>
      <c r="BA421" s="21">
        <v>2114608390409.75</v>
      </c>
      <c r="BB421" s="21">
        <v>0</v>
      </c>
      <c r="BC421" s="21">
        <v>0</v>
      </c>
    </row>
    <row r="422" spans="1:55" x14ac:dyDescent="0.25">
      <c r="A422" s="65" t="s">
        <v>1065</v>
      </c>
      <c r="B422" s="66" t="s">
        <v>1066</v>
      </c>
      <c r="C422" s="70">
        <v>2169961095555.8203</v>
      </c>
      <c r="D422" s="71">
        <v>196177155155.37003</v>
      </c>
      <c r="E422" s="21">
        <v>146450215131.98001</v>
      </c>
      <c r="F422" s="21">
        <v>-1158384085.28</v>
      </c>
      <c r="G422" s="21">
        <v>0</v>
      </c>
      <c r="H422" s="21">
        <v>43329989819</v>
      </c>
      <c r="I422" s="21">
        <v>0</v>
      </c>
      <c r="J422" s="21">
        <v>0</v>
      </c>
      <c r="K422" s="21">
        <v>3429189630</v>
      </c>
      <c r="L422" s="21">
        <v>837451575</v>
      </c>
      <c r="M422" s="21">
        <v>0</v>
      </c>
      <c r="N422" s="21">
        <v>202612766.66999999</v>
      </c>
      <c r="O422" s="21">
        <v>0</v>
      </c>
      <c r="P422" s="21">
        <v>3086080318</v>
      </c>
      <c r="Q422" s="21">
        <v>0</v>
      </c>
      <c r="R422" s="71">
        <v>30000000000</v>
      </c>
      <c r="S422" s="21">
        <v>0</v>
      </c>
      <c r="T422" s="21">
        <v>30000000000</v>
      </c>
      <c r="U422" s="71">
        <v>1918594678639.8701</v>
      </c>
      <c r="V422" s="21">
        <v>249817995167</v>
      </c>
      <c r="W422" s="21">
        <v>454268172344.94</v>
      </c>
      <c r="X422" s="21">
        <v>1406959313893</v>
      </c>
      <c r="Y422" s="21">
        <v>1718974732790.3101</v>
      </c>
      <c r="Z422" s="21">
        <v>21780214407</v>
      </c>
      <c r="AA422" s="21">
        <v>43336808294</v>
      </c>
      <c r="AB422" s="21">
        <v>-1976542558256.3799</v>
      </c>
      <c r="AC422" s="71">
        <v>0</v>
      </c>
      <c r="AD422" s="21">
        <v>0</v>
      </c>
      <c r="AE422" s="71">
        <v>25189261760.580002</v>
      </c>
      <c r="AF422" s="21">
        <v>3128350951</v>
      </c>
      <c r="AG422" s="21">
        <v>0</v>
      </c>
      <c r="AH422" s="21">
        <v>5613662745</v>
      </c>
      <c r="AI422" s="21">
        <v>20388665227</v>
      </c>
      <c r="AJ422" s="21">
        <v>-3941417162.4200001</v>
      </c>
      <c r="AK422" s="70">
        <v>4368676333.1999998</v>
      </c>
      <c r="AL422" s="71">
        <v>4368676333.1999998</v>
      </c>
      <c r="AM422" s="21">
        <v>4215603406.1999998</v>
      </c>
      <c r="AN422" s="21">
        <v>0</v>
      </c>
      <c r="AO422" s="21">
        <v>0</v>
      </c>
      <c r="AP422" s="21">
        <v>0</v>
      </c>
      <c r="AQ422" s="21">
        <v>0</v>
      </c>
      <c r="AR422" s="21">
        <v>153072927</v>
      </c>
      <c r="AS422" s="21">
        <v>0</v>
      </c>
      <c r="AT422" s="71">
        <v>0</v>
      </c>
      <c r="AU422" s="21">
        <v>0</v>
      </c>
      <c r="AV422" s="21">
        <v>0</v>
      </c>
      <c r="AW422" s="21">
        <v>0</v>
      </c>
      <c r="AX422" s="21">
        <v>0</v>
      </c>
      <c r="AY422" s="70">
        <v>2165592419222.6201</v>
      </c>
      <c r="AZ422" s="71">
        <v>2165592419222.6201</v>
      </c>
      <c r="BA422" s="21">
        <v>2165592419222.6201</v>
      </c>
      <c r="BB422" s="21">
        <v>0</v>
      </c>
      <c r="BC422" s="21">
        <v>0</v>
      </c>
    </row>
    <row r="423" spans="1:55" x14ac:dyDescent="0.25">
      <c r="A423" s="65" t="s">
        <v>1069</v>
      </c>
      <c r="B423" s="66" t="s">
        <v>1070</v>
      </c>
      <c r="C423" s="70">
        <v>2375910802398.5698</v>
      </c>
      <c r="D423" s="71">
        <v>44478662523.920006</v>
      </c>
      <c r="E423" s="21">
        <v>14595976574.780001</v>
      </c>
      <c r="F423" s="21">
        <v>-7477757763.3999996</v>
      </c>
      <c r="G423" s="21">
        <v>0</v>
      </c>
      <c r="H423" s="21">
        <v>19919440743.900002</v>
      </c>
      <c r="I423" s="21">
        <v>0</v>
      </c>
      <c r="J423" s="21">
        <v>0</v>
      </c>
      <c r="K423" s="21">
        <v>47722113</v>
      </c>
      <c r="L423" s="21">
        <v>0</v>
      </c>
      <c r="M423" s="21">
        <v>0</v>
      </c>
      <c r="N423" s="21">
        <v>1410354794.4000001</v>
      </c>
      <c r="O423" s="21">
        <v>1801583734</v>
      </c>
      <c r="P423" s="21">
        <v>2155681601</v>
      </c>
      <c r="Q423" s="21">
        <v>12025660726.24</v>
      </c>
      <c r="R423" s="71">
        <v>49519624727.07</v>
      </c>
      <c r="S423" s="21">
        <v>0</v>
      </c>
      <c r="T423" s="21">
        <v>49519624727.07</v>
      </c>
      <c r="U423" s="71">
        <v>2203022047935.9097</v>
      </c>
      <c r="V423" s="21">
        <v>79093358700</v>
      </c>
      <c r="W423" s="21">
        <v>309071196159.48999</v>
      </c>
      <c r="X423" s="21">
        <v>990671168917.14001</v>
      </c>
      <c r="Y423" s="21">
        <v>1882949453164.8999</v>
      </c>
      <c r="Z423" s="21">
        <v>20450038496</v>
      </c>
      <c r="AA423" s="21">
        <v>30768592480</v>
      </c>
      <c r="AB423" s="21">
        <v>-1109981759981.6201</v>
      </c>
      <c r="AC423" s="71">
        <v>0</v>
      </c>
      <c r="AD423" s="21">
        <v>0</v>
      </c>
      <c r="AE423" s="71">
        <v>78890467211.670013</v>
      </c>
      <c r="AF423" s="21">
        <v>690123040</v>
      </c>
      <c r="AG423" s="21">
        <v>0</v>
      </c>
      <c r="AH423" s="21">
        <v>9139477381.9599991</v>
      </c>
      <c r="AI423" s="21">
        <v>69060866789.710007</v>
      </c>
      <c r="AJ423" s="21">
        <v>0</v>
      </c>
      <c r="AK423" s="70">
        <v>151078296198.32001</v>
      </c>
      <c r="AL423" s="71">
        <v>151078296198.32001</v>
      </c>
      <c r="AM423" s="21">
        <v>2625654104.8200002</v>
      </c>
      <c r="AN423" s="21">
        <v>0</v>
      </c>
      <c r="AO423" s="21">
        <v>0</v>
      </c>
      <c r="AP423" s="21">
        <v>88276662760</v>
      </c>
      <c r="AQ423" s="21">
        <v>0</v>
      </c>
      <c r="AR423" s="21">
        <v>6650413414</v>
      </c>
      <c r="AS423" s="21">
        <v>53525565919.5</v>
      </c>
      <c r="AT423" s="71">
        <v>0</v>
      </c>
      <c r="AU423" s="21">
        <v>0</v>
      </c>
      <c r="AV423" s="21">
        <v>0</v>
      </c>
      <c r="AW423" s="21">
        <v>0</v>
      </c>
      <c r="AX423" s="21">
        <v>0</v>
      </c>
      <c r="AY423" s="70">
        <v>2224832506200.2002</v>
      </c>
      <c r="AZ423" s="71">
        <v>2224832506200.2002</v>
      </c>
      <c r="BA423" s="21">
        <v>2224832506200.2002</v>
      </c>
      <c r="BB423" s="21">
        <v>0</v>
      </c>
      <c r="BC423" s="21">
        <v>0</v>
      </c>
    </row>
    <row r="424" spans="1:55" x14ac:dyDescent="0.25">
      <c r="A424" s="65" t="s">
        <v>1071</v>
      </c>
      <c r="B424" s="66" t="s">
        <v>1072</v>
      </c>
      <c r="C424" s="70">
        <v>1163907942261.5398</v>
      </c>
      <c r="D424" s="71">
        <v>16085554844.34</v>
      </c>
      <c r="E424" s="21">
        <v>6089707107.0600004</v>
      </c>
      <c r="F424" s="21">
        <v>-1822198564.7</v>
      </c>
      <c r="G424" s="21">
        <v>0</v>
      </c>
      <c r="H424" s="21">
        <v>7242710744.9799995</v>
      </c>
      <c r="I424" s="21">
        <v>0</v>
      </c>
      <c r="J424" s="21">
        <v>0</v>
      </c>
      <c r="K424" s="21">
        <v>888729578</v>
      </c>
      <c r="L424" s="21">
        <v>0</v>
      </c>
      <c r="M424" s="21">
        <v>0</v>
      </c>
      <c r="N424" s="21">
        <v>0</v>
      </c>
      <c r="O424" s="21">
        <v>0</v>
      </c>
      <c r="P424" s="21">
        <v>2609891888</v>
      </c>
      <c r="Q424" s="21">
        <v>1076714091</v>
      </c>
      <c r="R424" s="71">
        <v>19870000000</v>
      </c>
      <c r="S424" s="21">
        <v>0</v>
      </c>
      <c r="T424" s="21">
        <v>19870000000</v>
      </c>
      <c r="U424" s="71">
        <v>1126010242913.5598</v>
      </c>
      <c r="V424" s="21">
        <v>12919354857</v>
      </c>
      <c r="W424" s="21">
        <v>149043465018.37</v>
      </c>
      <c r="X424" s="21">
        <v>344998447496</v>
      </c>
      <c r="Y424" s="21">
        <v>583881646625.55005</v>
      </c>
      <c r="Z424" s="21">
        <v>130666582818</v>
      </c>
      <c r="AA424" s="21">
        <v>160306628683.64999</v>
      </c>
      <c r="AB424" s="21">
        <v>-255805882585.01001</v>
      </c>
      <c r="AC424" s="71">
        <v>0</v>
      </c>
      <c r="AD424" s="21">
        <v>0</v>
      </c>
      <c r="AE424" s="71">
        <v>1942144503.6400001</v>
      </c>
      <c r="AF424" s="21">
        <v>0</v>
      </c>
      <c r="AG424" s="21">
        <v>0</v>
      </c>
      <c r="AH424" s="21">
        <v>560783333</v>
      </c>
      <c r="AI424" s="21">
        <v>1381361170.6400001</v>
      </c>
      <c r="AJ424" s="21">
        <v>0</v>
      </c>
      <c r="AK424" s="70">
        <v>123414347316.59</v>
      </c>
      <c r="AL424" s="71">
        <v>123414347316.59</v>
      </c>
      <c r="AM424" s="21">
        <v>5282268282.5900002</v>
      </c>
      <c r="AN424" s="21">
        <v>0</v>
      </c>
      <c r="AO424" s="21">
        <v>99999999998</v>
      </c>
      <c r="AP424" s="21">
        <v>0</v>
      </c>
      <c r="AQ424" s="21">
        <v>0</v>
      </c>
      <c r="AR424" s="21">
        <v>4828006348</v>
      </c>
      <c r="AS424" s="21">
        <v>13304072688</v>
      </c>
      <c r="AT424" s="71">
        <v>0</v>
      </c>
      <c r="AU424" s="21">
        <v>0</v>
      </c>
      <c r="AV424" s="21">
        <v>0</v>
      </c>
      <c r="AW424" s="21">
        <v>0</v>
      </c>
      <c r="AX424" s="21">
        <v>0</v>
      </c>
      <c r="AY424" s="70">
        <v>1040493594944.9</v>
      </c>
      <c r="AZ424" s="71">
        <v>1040493594944.9</v>
      </c>
      <c r="BA424" s="21">
        <v>0</v>
      </c>
      <c r="BB424" s="21">
        <v>0</v>
      </c>
      <c r="BC424" s="21">
        <v>1040493594944.9</v>
      </c>
    </row>
    <row r="425" spans="1:55" x14ac:dyDescent="0.25">
      <c r="A425" s="65" t="s">
        <v>1073</v>
      </c>
      <c r="B425" s="66" t="s">
        <v>1074</v>
      </c>
      <c r="C425" s="70">
        <v>1462877804234.2402</v>
      </c>
      <c r="D425" s="71">
        <v>44330093840.240005</v>
      </c>
      <c r="E425" s="21">
        <v>30223080238.240002</v>
      </c>
      <c r="F425" s="21">
        <v>0</v>
      </c>
      <c r="G425" s="21">
        <v>0</v>
      </c>
      <c r="H425" s="21">
        <v>4656375420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65100000</v>
      </c>
      <c r="O425" s="21">
        <v>0</v>
      </c>
      <c r="P425" s="21">
        <v>0</v>
      </c>
      <c r="Q425" s="21">
        <v>9385538182</v>
      </c>
      <c r="R425" s="71">
        <v>23000000000</v>
      </c>
      <c r="S425" s="21">
        <v>0</v>
      </c>
      <c r="T425" s="21">
        <v>23000000000</v>
      </c>
      <c r="U425" s="71">
        <v>1395119606318</v>
      </c>
      <c r="V425" s="21">
        <v>51238496920</v>
      </c>
      <c r="W425" s="21">
        <v>219350181427</v>
      </c>
      <c r="X425" s="21">
        <v>474739712276</v>
      </c>
      <c r="Y425" s="21">
        <v>1254291147553</v>
      </c>
      <c r="Z425" s="21">
        <v>3592058650</v>
      </c>
      <c r="AA425" s="21">
        <v>143544460544</v>
      </c>
      <c r="AB425" s="21">
        <v>-751636451052</v>
      </c>
      <c r="AC425" s="71">
        <v>0</v>
      </c>
      <c r="AD425" s="21">
        <v>0</v>
      </c>
      <c r="AE425" s="71">
        <v>428104076</v>
      </c>
      <c r="AF425" s="21">
        <v>0</v>
      </c>
      <c r="AG425" s="21">
        <v>0</v>
      </c>
      <c r="AH425" s="21">
        <v>425000000</v>
      </c>
      <c r="AI425" s="21">
        <v>3104076</v>
      </c>
      <c r="AJ425" s="21">
        <v>0</v>
      </c>
      <c r="AK425" s="70">
        <v>4516558491</v>
      </c>
      <c r="AL425" s="71">
        <v>4516558491</v>
      </c>
      <c r="AM425" s="21">
        <v>4103531445</v>
      </c>
      <c r="AN425" s="21">
        <v>0</v>
      </c>
      <c r="AO425" s="21">
        <v>0</v>
      </c>
      <c r="AP425" s="21">
        <v>0</v>
      </c>
      <c r="AQ425" s="21">
        <v>0</v>
      </c>
      <c r="AR425" s="21">
        <v>0</v>
      </c>
      <c r="AS425" s="21">
        <v>413027046</v>
      </c>
      <c r="AT425" s="71">
        <v>0</v>
      </c>
      <c r="AU425" s="21">
        <v>0</v>
      </c>
      <c r="AV425" s="21">
        <v>0</v>
      </c>
      <c r="AW425" s="21">
        <v>0</v>
      </c>
      <c r="AX425" s="21">
        <v>0</v>
      </c>
      <c r="AY425" s="70">
        <v>1458361245743.24</v>
      </c>
      <c r="AZ425" s="71">
        <v>1458361245743.24</v>
      </c>
      <c r="BA425" s="21">
        <v>1458361245743.24</v>
      </c>
      <c r="BB425" s="21">
        <v>0</v>
      </c>
      <c r="BC425" s="21">
        <v>0</v>
      </c>
    </row>
    <row r="426" spans="1:55" x14ac:dyDescent="0.25">
      <c r="A426" s="65" t="s">
        <v>1075</v>
      </c>
      <c r="B426" s="66" t="s">
        <v>1192</v>
      </c>
      <c r="C426" s="70">
        <v>3149095572686.3296</v>
      </c>
      <c r="D426" s="71">
        <v>211058179593.09998</v>
      </c>
      <c r="E426" s="21">
        <v>170189851292.73999</v>
      </c>
      <c r="F426" s="21">
        <v>0</v>
      </c>
      <c r="G426" s="21">
        <v>101359954.36</v>
      </c>
      <c r="H426" s="21">
        <v>38686305693</v>
      </c>
      <c r="I426" s="21">
        <v>0</v>
      </c>
      <c r="J426" s="21">
        <v>0</v>
      </c>
      <c r="K426" s="21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1">
        <v>2080662653</v>
      </c>
      <c r="R426" s="71">
        <v>46580712790</v>
      </c>
      <c r="S426" s="21">
        <v>0</v>
      </c>
      <c r="T426" s="21">
        <v>46580712790</v>
      </c>
      <c r="U426" s="71">
        <v>2823955099079.75</v>
      </c>
      <c r="V426" s="21">
        <v>467504380178.29999</v>
      </c>
      <c r="W426" s="21">
        <v>919774522490.47998</v>
      </c>
      <c r="X426" s="21">
        <v>1555490772712.7</v>
      </c>
      <c r="Y426" s="21">
        <v>1308537529344.2</v>
      </c>
      <c r="Z426" s="21">
        <v>25469335515.099998</v>
      </c>
      <c r="AA426" s="21">
        <v>193108684647.76999</v>
      </c>
      <c r="AB426" s="21">
        <v>-1645930125808.8</v>
      </c>
      <c r="AC426" s="71">
        <v>0</v>
      </c>
      <c r="AD426" s="21">
        <v>0</v>
      </c>
      <c r="AE426" s="71">
        <v>67501581223.479996</v>
      </c>
      <c r="AF426" s="21">
        <v>903139155</v>
      </c>
      <c r="AG426" s="21">
        <v>0</v>
      </c>
      <c r="AH426" s="21">
        <v>56472429602</v>
      </c>
      <c r="AI426" s="21">
        <v>52039037227.68</v>
      </c>
      <c r="AJ426" s="21">
        <v>-41913024761.199997</v>
      </c>
      <c r="AK426" s="70">
        <v>241015054001.06</v>
      </c>
      <c r="AL426" s="71">
        <v>112910230130.45999</v>
      </c>
      <c r="AM426" s="21">
        <v>145408641</v>
      </c>
      <c r="AN426" s="21">
        <v>813127061</v>
      </c>
      <c r="AO426" s="21">
        <v>0</v>
      </c>
      <c r="AP426" s="21">
        <v>55661791690</v>
      </c>
      <c r="AQ426" s="21">
        <v>0</v>
      </c>
      <c r="AR426" s="21">
        <v>0</v>
      </c>
      <c r="AS426" s="21">
        <v>56289902738.459999</v>
      </c>
      <c r="AT426" s="71">
        <v>128104823870.60001</v>
      </c>
      <c r="AU426" s="21">
        <v>0</v>
      </c>
      <c r="AV426" s="21">
        <v>0</v>
      </c>
      <c r="AW426" s="21">
        <v>128104823870.60001</v>
      </c>
      <c r="AX426" s="21">
        <v>0</v>
      </c>
      <c r="AY426" s="70">
        <v>2908080518685.2002</v>
      </c>
      <c r="AZ426" s="71">
        <v>2908080518685.2002</v>
      </c>
      <c r="BA426" s="21">
        <v>2908080518685.2002</v>
      </c>
      <c r="BB426" s="21">
        <v>0</v>
      </c>
      <c r="BC426" s="21">
        <v>0</v>
      </c>
    </row>
    <row r="427" spans="1:55" x14ac:dyDescent="0.25">
      <c r="A427" s="65" t="s">
        <v>1076</v>
      </c>
      <c r="B427" s="66" t="s">
        <v>1077</v>
      </c>
      <c r="C427" s="70">
        <v>1611222196425.8704</v>
      </c>
      <c r="D427" s="71">
        <v>60526959908.910004</v>
      </c>
      <c r="E427" s="21">
        <v>37371777636.940002</v>
      </c>
      <c r="F427" s="21">
        <v>-5110794402.2700005</v>
      </c>
      <c r="G427" s="21">
        <v>0</v>
      </c>
      <c r="H427" s="21">
        <v>11919427724.4</v>
      </c>
      <c r="I427" s="21">
        <v>0</v>
      </c>
      <c r="J427" s="21">
        <v>0</v>
      </c>
      <c r="K427" s="21">
        <v>5873402412.3999996</v>
      </c>
      <c r="L427" s="21">
        <v>470553760</v>
      </c>
      <c r="M427" s="21">
        <v>0</v>
      </c>
      <c r="N427" s="21">
        <v>4008773407</v>
      </c>
      <c r="O427" s="21">
        <v>0</v>
      </c>
      <c r="P427" s="21">
        <v>5413665741</v>
      </c>
      <c r="Q427" s="21">
        <v>580153629.44000006</v>
      </c>
      <c r="R427" s="71">
        <v>22582488637.830002</v>
      </c>
      <c r="S427" s="21">
        <v>0</v>
      </c>
      <c r="T427" s="21">
        <v>22582488637.830002</v>
      </c>
      <c r="U427" s="71">
        <v>1522367507310.27</v>
      </c>
      <c r="V427" s="21">
        <v>461207746774</v>
      </c>
      <c r="W427" s="21">
        <v>347928534170.60999</v>
      </c>
      <c r="X427" s="21">
        <v>672308325364.39001</v>
      </c>
      <c r="Y427" s="21">
        <v>967235583355</v>
      </c>
      <c r="Z427" s="21">
        <v>13121477659.08</v>
      </c>
      <c r="AA427" s="21">
        <v>15708003107</v>
      </c>
      <c r="AB427" s="21">
        <v>-955142163119.81006</v>
      </c>
      <c r="AC427" s="71">
        <v>0</v>
      </c>
      <c r="AD427" s="21">
        <v>0</v>
      </c>
      <c r="AE427" s="71">
        <v>5745240568.8600006</v>
      </c>
      <c r="AF427" s="21">
        <v>300449791</v>
      </c>
      <c r="AG427" s="21">
        <v>0</v>
      </c>
      <c r="AH427" s="21">
        <v>4786289106</v>
      </c>
      <c r="AI427" s="21">
        <v>3647273884.0300002</v>
      </c>
      <c r="AJ427" s="21">
        <v>-2988772212.1700001</v>
      </c>
      <c r="AK427" s="70">
        <v>19408647809.82</v>
      </c>
      <c r="AL427" s="71">
        <v>19331177833.82</v>
      </c>
      <c r="AM427" s="21">
        <v>9256920</v>
      </c>
      <c r="AN427" s="21">
        <v>0</v>
      </c>
      <c r="AO427" s="21">
        <v>0</v>
      </c>
      <c r="AP427" s="21">
        <v>0</v>
      </c>
      <c r="AQ427" s="21">
        <v>32500000</v>
      </c>
      <c r="AR427" s="21">
        <v>18986900142</v>
      </c>
      <c r="AS427" s="21">
        <v>302520771.81999999</v>
      </c>
      <c r="AT427" s="71">
        <v>77469976</v>
      </c>
      <c r="AU427" s="21">
        <v>0</v>
      </c>
      <c r="AV427" s="21">
        <v>0</v>
      </c>
      <c r="AW427" s="21">
        <v>77469976</v>
      </c>
      <c r="AX427" s="21">
        <v>0</v>
      </c>
      <c r="AY427" s="70">
        <v>1591813548616</v>
      </c>
      <c r="AZ427" s="71">
        <v>1591813548616</v>
      </c>
      <c r="BA427" s="21">
        <v>1591813548616</v>
      </c>
      <c r="BB427" s="21">
        <v>0</v>
      </c>
      <c r="BC427" s="21">
        <v>0</v>
      </c>
    </row>
    <row r="428" spans="1:55" x14ac:dyDescent="0.25">
      <c r="A428" s="65" t="s">
        <v>1078</v>
      </c>
      <c r="B428" s="66" t="s">
        <v>1079</v>
      </c>
      <c r="C428" s="70">
        <v>2215822035209.8198</v>
      </c>
      <c r="D428" s="71">
        <v>105594709333.12001</v>
      </c>
      <c r="E428" s="21">
        <v>78402243716.529999</v>
      </c>
      <c r="F428" s="21">
        <v>-17000628193.879999</v>
      </c>
      <c r="G428" s="21">
        <v>196095231.5</v>
      </c>
      <c r="H428" s="21">
        <v>12214326709.17</v>
      </c>
      <c r="I428" s="21">
        <v>0</v>
      </c>
      <c r="J428" s="21">
        <v>0</v>
      </c>
      <c r="K428" s="21">
        <v>26004560780.080002</v>
      </c>
      <c r="L428" s="21">
        <v>426320985</v>
      </c>
      <c r="M428" s="21">
        <v>0</v>
      </c>
      <c r="N428" s="21">
        <v>5329976854.7200003</v>
      </c>
      <c r="O428" s="21">
        <v>0</v>
      </c>
      <c r="P428" s="21">
        <v>0</v>
      </c>
      <c r="Q428" s="21">
        <v>21813250</v>
      </c>
      <c r="R428" s="71">
        <v>36258120109.699997</v>
      </c>
      <c r="S428" s="21">
        <v>0</v>
      </c>
      <c r="T428" s="21">
        <v>36258120109.699997</v>
      </c>
      <c r="U428" s="71">
        <v>1987076960560.9497</v>
      </c>
      <c r="V428" s="21">
        <v>479671235011</v>
      </c>
      <c r="W428" s="21">
        <v>366001208353.12</v>
      </c>
      <c r="X428" s="21">
        <v>839561507882.73999</v>
      </c>
      <c r="Y428" s="21">
        <v>1487275810329.71</v>
      </c>
      <c r="Z428" s="21">
        <v>35308939427.860001</v>
      </c>
      <c r="AA428" s="21">
        <v>23259106243.619999</v>
      </c>
      <c r="AB428" s="21">
        <v>-1244000846687.1001</v>
      </c>
      <c r="AC428" s="71">
        <v>0</v>
      </c>
      <c r="AD428" s="21">
        <v>0</v>
      </c>
      <c r="AE428" s="71">
        <v>86892245206.050003</v>
      </c>
      <c r="AF428" s="21">
        <v>0</v>
      </c>
      <c r="AG428" s="21">
        <v>61022871030</v>
      </c>
      <c r="AH428" s="21">
        <v>1987646561</v>
      </c>
      <c r="AI428" s="21">
        <v>23881727615.049999</v>
      </c>
      <c r="AJ428" s="21">
        <v>0</v>
      </c>
      <c r="AK428" s="70">
        <v>3566208692.2799997</v>
      </c>
      <c r="AL428" s="71">
        <v>3566208692.2799997</v>
      </c>
      <c r="AM428" s="21">
        <v>1798962</v>
      </c>
      <c r="AN428" s="21">
        <v>0</v>
      </c>
      <c r="AO428" s="21">
        <v>0</v>
      </c>
      <c r="AP428" s="21">
        <v>0</v>
      </c>
      <c r="AQ428" s="21">
        <v>516095416.66000003</v>
      </c>
      <c r="AR428" s="21">
        <v>1708870885</v>
      </c>
      <c r="AS428" s="21">
        <v>1339443428.6199999</v>
      </c>
      <c r="AT428" s="71">
        <v>0</v>
      </c>
      <c r="AU428" s="21">
        <v>0</v>
      </c>
      <c r="AV428" s="21">
        <v>0</v>
      </c>
      <c r="AW428" s="21">
        <v>0</v>
      </c>
      <c r="AX428" s="21">
        <v>0</v>
      </c>
      <c r="AY428" s="70">
        <v>2212255826517.54</v>
      </c>
      <c r="AZ428" s="71">
        <v>2212255826517.54</v>
      </c>
      <c r="BA428" s="21">
        <v>2212255826517.54</v>
      </c>
      <c r="BB428" s="21">
        <v>0</v>
      </c>
      <c r="BC428" s="21">
        <v>0</v>
      </c>
    </row>
    <row r="429" spans="1:55" x14ac:dyDescent="0.25">
      <c r="A429" s="65" t="s">
        <v>1080</v>
      </c>
      <c r="B429" s="66" t="s">
        <v>1081</v>
      </c>
      <c r="C429" s="70">
        <v>2421276774265.2007</v>
      </c>
      <c r="D429" s="71">
        <v>109008513411.11002</v>
      </c>
      <c r="E429" s="21">
        <v>72914672848.139999</v>
      </c>
      <c r="F429" s="21">
        <v>-25663020757.84</v>
      </c>
      <c r="G429" s="21">
        <v>0</v>
      </c>
      <c r="H429" s="21">
        <v>18731449973.860001</v>
      </c>
      <c r="I429" s="21">
        <v>0</v>
      </c>
      <c r="J429" s="21">
        <v>0</v>
      </c>
      <c r="K429" s="21">
        <v>10749881180.57</v>
      </c>
      <c r="L429" s="21">
        <v>762322500</v>
      </c>
      <c r="M429" s="21">
        <v>0</v>
      </c>
      <c r="N429" s="21">
        <v>16028788211.379999</v>
      </c>
      <c r="O429" s="21">
        <v>0</v>
      </c>
      <c r="P429" s="21">
        <v>10419419455</v>
      </c>
      <c r="Q429" s="21">
        <v>5065000000</v>
      </c>
      <c r="R429" s="71">
        <v>38812801980.82</v>
      </c>
      <c r="S429" s="21">
        <v>0</v>
      </c>
      <c r="T429" s="21">
        <v>38812801980.82</v>
      </c>
      <c r="U429" s="71">
        <v>2178877531440.4202</v>
      </c>
      <c r="V429" s="21">
        <v>349145931703.5</v>
      </c>
      <c r="W429" s="21">
        <v>493079200086.13</v>
      </c>
      <c r="X429" s="21">
        <v>1166282623511.6001</v>
      </c>
      <c r="Y429" s="21">
        <v>1069352535490.27</v>
      </c>
      <c r="Z429" s="21">
        <v>7535511060.3500004</v>
      </c>
      <c r="AA429" s="21">
        <v>35085213457.769997</v>
      </c>
      <c r="AB429" s="21">
        <v>-941603483869.19995</v>
      </c>
      <c r="AC429" s="71">
        <v>0</v>
      </c>
      <c r="AD429" s="21">
        <v>0</v>
      </c>
      <c r="AE429" s="71">
        <v>94577927432.850006</v>
      </c>
      <c r="AF429" s="21">
        <v>12457128133.99</v>
      </c>
      <c r="AG429" s="21">
        <v>0</v>
      </c>
      <c r="AH429" s="21">
        <v>2365020500</v>
      </c>
      <c r="AI429" s="21">
        <v>81793007307.190002</v>
      </c>
      <c r="AJ429" s="21">
        <v>-2037228508.3299999</v>
      </c>
      <c r="AK429" s="70">
        <v>66019151658</v>
      </c>
      <c r="AL429" s="71">
        <v>66019151658</v>
      </c>
      <c r="AM429" s="21">
        <v>0</v>
      </c>
      <c r="AN429" s="21">
        <v>0</v>
      </c>
      <c r="AO429" s="21">
        <v>0</v>
      </c>
      <c r="AP429" s="21">
        <v>0</v>
      </c>
      <c r="AQ429" s="21">
        <v>0</v>
      </c>
      <c r="AR429" s="21">
        <v>66019151658</v>
      </c>
      <c r="AS429" s="21">
        <v>0</v>
      </c>
      <c r="AT429" s="71">
        <v>0</v>
      </c>
      <c r="AU429" s="21">
        <v>0</v>
      </c>
      <c r="AV429" s="21">
        <v>0</v>
      </c>
      <c r="AW429" s="21">
        <v>0</v>
      </c>
      <c r="AX429" s="21">
        <v>0</v>
      </c>
      <c r="AY429" s="70">
        <v>2355257622607.2002</v>
      </c>
      <c r="AZ429" s="71">
        <v>2355257622607.2002</v>
      </c>
      <c r="BA429" s="21">
        <v>2355257622607.2002</v>
      </c>
      <c r="BB429" s="21">
        <v>0</v>
      </c>
      <c r="BC429" s="21">
        <v>0</v>
      </c>
    </row>
    <row r="430" spans="1:55" x14ac:dyDescent="0.25">
      <c r="A430" s="65" t="s">
        <v>1082</v>
      </c>
      <c r="B430" s="66" t="s">
        <v>1083</v>
      </c>
      <c r="C430" s="70">
        <v>1511982436569.3696</v>
      </c>
      <c r="D430" s="71">
        <v>6696177687.6899996</v>
      </c>
      <c r="E430" s="21">
        <v>1421912793.6600001</v>
      </c>
      <c r="F430" s="21">
        <v>-3257964345.0100002</v>
      </c>
      <c r="G430" s="21">
        <v>0</v>
      </c>
      <c r="H430" s="21">
        <v>2996384573.3000002</v>
      </c>
      <c r="I430" s="21">
        <v>0</v>
      </c>
      <c r="J430" s="21">
        <v>0</v>
      </c>
      <c r="K430" s="21">
        <v>4471173137</v>
      </c>
      <c r="L430" s="21">
        <v>0</v>
      </c>
      <c r="M430" s="21">
        <v>0</v>
      </c>
      <c r="N430" s="21">
        <v>28003969</v>
      </c>
      <c r="O430" s="21">
        <v>29539000</v>
      </c>
      <c r="P430" s="21"/>
      <c r="Q430" s="21">
        <v>1007128559.74</v>
      </c>
      <c r="R430" s="71">
        <v>25361525465.279999</v>
      </c>
      <c r="S430" s="21">
        <v>0</v>
      </c>
      <c r="T430" s="21">
        <v>25361525465.279999</v>
      </c>
      <c r="U430" s="71">
        <v>1426657079085.25</v>
      </c>
      <c r="V430" s="21">
        <v>170268086038.45999</v>
      </c>
      <c r="W430" s="21">
        <v>283259565202.94</v>
      </c>
      <c r="X430" s="21">
        <v>576577056445.15002</v>
      </c>
      <c r="Y430" s="21">
        <v>1152390230934.1899</v>
      </c>
      <c r="Z430" s="21">
        <v>18027709640.75</v>
      </c>
      <c r="AA430" s="21">
        <v>1691455135.8399999</v>
      </c>
      <c r="AB430" s="21">
        <v>-775557024312.07996</v>
      </c>
      <c r="AC430" s="71">
        <v>0</v>
      </c>
      <c r="AD430" s="21">
        <v>0</v>
      </c>
      <c r="AE430" s="71">
        <v>53267654331.150002</v>
      </c>
      <c r="AF430" s="21">
        <v>1515873752</v>
      </c>
      <c r="AG430" s="21">
        <v>0</v>
      </c>
      <c r="AH430" s="21">
        <v>1265100500</v>
      </c>
      <c r="AI430" s="21">
        <v>51731834379.150002</v>
      </c>
      <c r="AJ430" s="21">
        <v>-1245154300</v>
      </c>
      <c r="AK430" s="70">
        <v>66617547668.07</v>
      </c>
      <c r="AL430" s="71">
        <v>42167547668.07</v>
      </c>
      <c r="AM430" s="21">
        <v>174382475</v>
      </c>
      <c r="AN430" s="21">
        <v>0</v>
      </c>
      <c r="AO430" s="21">
        <v>0</v>
      </c>
      <c r="AP430" s="21">
        <v>0</v>
      </c>
      <c r="AQ430" s="21">
        <v>95713992.329999998</v>
      </c>
      <c r="AR430" s="21">
        <v>41897451200.739998</v>
      </c>
      <c r="AS430" s="21"/>
      <c r="AT430" s="71">
        <v>24450000000</v>
      </c>
      <c r="AU430" s="21">
        <v>0</v>
      </c>
      <c r="AV430" s="21">
        <v>0</v>
      </c>
      <c r="AW430" s="21">
        <v>24450000000</v>
      </c>
      <c r="AX430" s="21">
        <v>0</v>
      </c>
      <c r="AY430" s="70">
        <v>1445364888901.3</v>
      </c>
      <c r="AZ430" s="71">
        <v>1445364888901.3</v>
      </c>
      <c r="BA430" s="21">
        <v>1445364888901.3</v>
      </c>
      <c r="BB430" s="21"/>
      <c r="BC430" s="21"/>
    </row>
    <row r="431" spans="1:55" x14ac:dyDescent="0.25">
      <c r="A431" s="65" t="s">
        <v>1084</v>
      </c>
      <c r="B431" s="66" t="s">
        <v>1193</v>
      </c>
      <c r="C431" s="70">
        <v>2142480663269.1904</v>
      </c>
      <c r="D431" s="71">
        <v>49858288501.699997</v>
      </c>
      <c r="E431" s="21">
        <v>33780895463.689999</v>
      </c>
      <c r="F431" s="21">
        <v>-9786514694.9400005</v>
      </c>
      <c r="G431" s="21">
        <v>1072835602.9299999</v>
      </c>
      <c r="H431" s="21">
        <v>12146071484.25</v>
      </c>
      <c r="I431" s="21">
        <v>0</v>
      </c>
      <c r="J431" s="21">
        <v>0</v>
      </c>
      <c r="K431" s="21">
        <v>11368936207.43</v>
      </c>
      <c r="L431" s="21">
        <v>553182578</v>
      </c>
      <c r="M431" s="21">
        <v>0</v>
      </c>
      <c r="N431" s="21">
        <v>0</v>
      </c>
      <c r="O431" s="21">
        <v>0</v>
      </c>
      <c r="P431" s="21"/>
      <c r="Q431" s="21">
        <v>722881860.34000003</v>
      </c>
      <c r="R431" s="71">
        <v>17395000000</v>
      </c>
      <c r="S431" s="21">
        <v>0</v>
      </c>
      <c r="T431" s="21">
        <v>17395000000</v>
      </c>
      <c r="U431" s="71">
        <v>2064853716732.1501</v>
      </c>
      <c r="V431" s="21">
        <v>171534521628</v>
      </c>
      <c r="W431" s="21">
        <v>534151360620.21002</v>
      </c>
      <c r="X431" s="21">
        <v>776293766530.37</v>
      </c>
      <c r="Y431" s="21">
        <v>1754641360738.75</v>
      </c>
      <c r="Z431" s="21">
        <v>8507722996</v>
      </c>
      <c r="AA431" s="21">
        <v>32867027329</v>
      </c>
      <c r="AB431" s="21">
        <v>-1213142043110.1799</v>
      </c>
      <c r="AC431" s="71">
        <v>0</v>
      </c>
      <c r="AD431" s="21">
        <v>0</v>
      </c>
      <c r="AE431" s="71">
        <v>10373658035.34</v>
      </c>
      <c r="AF431" s="21">
        <v>34722000</v>
      </c>
      <c r="AG431" s="21">
        <v>0</v>
      </c>
      <c r="AH431" s="21">
        <v>960742162</v>
      </c>
      <c r="AI431" s="21">
        <v>9742339180.3400002</v>
      </c>
      <c r="AJ431" s="21">
        <v>-364145307</v>
      </c>
      <c r="AK431" s="70">
        <v>6765758833.4700003</v>
      </c>
      <c r="AL431" s="71">
        <v>6765758833.4700003</v>
      </c>
      <c r="AM431" s="21">
        <v>8634441</v>
      </c>
      <c r="AN431" s="21">
        <v>0</v>
      </c>
      <c r="AO431" s="21">
        <v>6406816599.4499998</v>
      </c>
      <c r="AP431" s="21">
        <v>0</v>
      </c>
      <c r="AQ431" s="21">
        <v>104437242.02</v>
      </c>
      <c r="AR431" s="21">
        <v>245870551</v>
      </c>
      <c r="AS431" s="21"/>
      <c r="AT431" s="71">
        <v>0</v>
      </c>
      <c r="AU431" s="21">
        <v>0</v>
      </c>
      <c r="AV431" s="21">
        <v>0</v>
      </c>
      <c r="AW431" s="21">
        <v>0</v>
      </c>
      <c r="AX431" s="21">
        <v>0</v>
      </c>
      <c r="AY431" s="70">
        <v>2135714904435.72</v>
      </c>
      <c r="AZ431" s="71">
        <v>2135714904435.72</v>
      </c>
      <c r="BA431" s="21">
        <v>2135714904435.72</v>
      </c>
      <c r="BB431" s="21"/>
      <c r="BC431" s="21"/>
    </row>
    <row r="432" spans="1:55" x14ac:dyDescent="0.25">
      <c r="A432" s="65" t="s">
        <v>1086</v>
      </c>
      <c r="B432" s="66" t="s">
        <v>1087</v>
      </c>
      <c r="C432" s="70">
        <v>1308352534366.7898</v>
      </c>
      <c r="D432" s="71">
        <v>35769510974.759995</v>
      </c>
      <c r="E432" s="21">
        <v>14419619740.129999</v>
      </c>
      <c r="F432" s="21">
        <v>-7616796656.6000004</v>
      </c>
      <c r="G432" s="21">
        <v>0</v>
      </c>
      <c r="H432" s="21">
        <v>10627915910.23</v>
      </c>
      <c r="I432" s="21">
        <v>0</v>
      </c>
      <c r="J432" s="21">
        <v>0</v>
      </c>
      <c r="K432" s="21">
        <v>17839613731</v>
      </c>
      <c r="L432" s="21">
        <v>346776250</v>
      </c>
      <c r="M432" s="21">
        <v>0</v>
      </c>
      <c r="N432" s="21">
        <v>152382000</v>
      </c>
      <c r="O432" s="21">
        <v>0</v>
      </c>
      <c r="P432" s="21"/>
      <c r="Q432" s="21">
        <v>0</v>
      </c>
      <c r="R432" s="71">
        <v>1000000000</v>
      </c>
      <c r="S432" s="21">
        <v>0</v>
      </c>
      <c r="T432" s="21">
        <v>1000000000</v>
      </c>
      <c r="U432" s="71">
        <v>1267348783900.3501</v>
      </c>
      <c r="V432" s="21">
        <v>59822380588</v>
      </c>
      <c r="W432" s="21">
        <v>245148547335.41</v>
      </c>
      <c r="X432" s="21">
        <v>471684796565.53998</v>
      </c>
      <c r="Y432" s="21">
        <v>948344188728.04004</v>
      </c>
      <c r="Z432" s="21">
        <v>8644436857.4599991</v>
      </c>
      <c r="AA432" s="21">
        <v>7332328690</v>
      </c>
      <c r="AB432" s="21">
        <v>-473627894864.09998</v>
      </c>
      <c r="AC432" s="71">
        <v>0</v>
      </c>
      <c r="AD432" s="21">
        <v>0</v>
      </c>
      <c r="AE432" s="71">
        <v>4234239491.6800003</v>
      </c>
      <c r="AF432" s="21">
        <v>0</v>
      </c>
      <c r="AG432" s="21">
        <v>0</v>
      </c>
      <c r="AH432" s="21">
        <v>3709138900</v>
      </c>
      <c r="AI432" s="21">
        <v>3036821348.6799998</v>
      </c>
      <c r="AJ432" s="21">
        <v>-2511720757</v>
      </c>
      <c r="AK432" s="70">
        <v>28288070496</v>
      </c>
      <c r="AL432" s="71">
        <v>6215974392</v>
      </c>
      <c r="AM432" s="21">
        <v>50005397</v>
      </c>
      <c r="AN432" s="21">
        <v>0</v>
      </c>
      <c r="AO432" s="21">
        <v>0</v>
      </c>
      <c r="AP432" s="21">
        <v>0</v>
      </c>
      <c r="AQ432" s="21">
        <v>0</v>
      </c>
      <c r="AR432" s="21">
        <v>6165968995</v>
      </c>
      <c r="AS432" s="21"/>
      <c r="AT432" s="71">
        <v>22072096104</v>
      </c>
      <c r="AU432" s="21">
        <v>0</v>
      </c>
      <c r="AV432" s="21">
        <v>0</v>
      </c>
      <c r="AW432" s="21">
        <v>22072096104</v>
      </c>
      <c r="AX432" s="21">
        <v>0</v>
      </c>
      <c r="AY432" s="70">
        <v>1280064463870.78</v>
      </c>
      <c r="AZ432" s="71">
        <v>1280064463870.78</v>
      </c>
      <c r="BA432" s="21">
        <v>1280064463870.78</v>
      </c>
      <c r="BB432" s="21"/>
      <c r="BC432" s="21"/>
    </row>
    <row r="433" spans="1:55" x14ac:dyDescent="0.25">
      <c r="A433" s="65" t="s">
        <v>1088</v>
      </c>
      <c r="B433" s="66" t="s">
        <v>1194</v>
      </c>
      <c r="C433" s="70">
        <v>7536133708793.0908</v>
      </c>
      <c r="D433" s="71">
        <v>518047724132.15997</v>
      </c>
      <c r="E433" s="21">
        <v>264793479012.87</v>
      </c>
      <c r="F433" s="21">
        <v>-20338293679.41</v>
      </c>
      <c r="G433" s="21">
        <v>1056215825.5</v>
      </c>
      <c r="H433" s="21">
        <v>232255600932.14001</v>
      </c>
      <c r="I433" s="21">
        <v>0</v>
      </c>
      <c r="J433" s="21">
        <v>0</v>
      </c>
      <c r="K433" s="21">
        <v>149500164</v>
      </c>
      <c r="L433" s="21">
        <v>75858467</v>
      </c>
      <c r="M433" s="21">
        <v>0</v>
      </c>
      <c r="N433" s="21">
        <v>38668186095.059998</v>
      </c>
      <c r="O433" s="21">
        <v>1387177315</v>
      </c>
      <c r="P433" s="21"/>
      <c r="Q433" s="21">
        <v>0</v>
      </c>
      <c r="R433" s="71">
        <v>217291104232</v>
      </c>
      <c r="S433" s="21">
        <v>0</v>
      </c>
      <c r="T433" s="21">
        <v>217291104232</v>
      </c>
      <c r="U433" s="71">
        <v>6429136569813.5391</v>
      </c>
      <c r="V433" s="21">
        <v>1809164154788</v>
      </c>
      <c r="W433" s="21">
        <v>1160384497766.79</v>
      </c>
      <c r="X433" s="21">
        <v>1796583792720.1399</v>
      </c>
      <c r="Y433" s="21">
        <v>2901616204275.98</v>
      </c>
      <c r="Z433" s="21">
        <v>14319256905.01</v>
      </c>
      <c r="AA433" s="21">
        <v>989596562550.46997</v>
      </c>
      <c r="AB433" s="21">
        <v>-2242527899192.8501</v>
      </c>
      <c r="AC433" s="71">
        <v>0</v>
      </c>
      <c r="AD433" s="21">
        <v>0</v>
      </c>
      <c r="AE433" s="71">
        <v>371658310615.39001</v>
      </c>
      <c r="AF433" s="21">
        <v>19325333</v>
      </c>
      <c r="AG433" s="21">
        <v>0</v>
      </c>
      <c r="AH433" s="21">
        <v>159807218454</v>
      </c>
      <c r="AI433" s="21">
        <v>342800131392.39001</v>
      </c>
      <c r="AJ433" s="21">
        <v>-130968364564</v>
      </c>
      <c r="AK433" s="70">
        <v>436147558547.43994</v>
      </c>
      <c r="AL433" s="71">
        <v>151001871209.32999</v>
      </c>
      <c r="AM433" s="21">
        <v>0</v>
      </c>
      <c r="AN433" s="21">
        <v>0</v>
      </c>
      <c r="AO433" s="21">
        <v>0</v>
      </c>
      <c r="AP433" s="21">
        <v>0</v>
      </c>
      <c r="AQ433" s="21">
        <v>108252654.33</v>
      </c>
      <c r="AR433" s="21">
        <v>150893618555</v>
      </c>
      <c r="AS433" s="21"/>
      <c r="AT433" s="71">
        <v>285145687338.10999</v>
      </c>
      <c r="AU433" s="21">
        <v>256924243457.23999</v>
      </c>
      <c r="AV433" s="21">
        <v>0</v>
      </c>
      <c r="AW433" s="21">
        <v>0</v>
      </c>
      <c r="AX433" s="21">
        <v>28221443880.869999</v>
      </c>
      <c r="AY433" s="70">
        <v>7099986150245.7998</v>
      </c>
      <c r="AZ433" s="71">
        <v>7099986150245.7998</v>
      </c>
      <c r="BA433" s="21">
        <v>7099986150245.7998</v>
      </c>
      <c r="BB433" s="21"/>
      <c r="BC433" s="21"/>
    </row>
    <row r="434" spans="1:55" x14ac:dyDescent="0.25">
      <c r="A434" s="65" t="s">
        <v>1089</v>
      </c>
      <c r="B434" s="66" t="s">
        <v>1090</v>
      </c>
      <c r="C434" s="70">
        <v>5510354339224.0508</v>
      </c>
      <c r="D434" s="71">
        <v>305657199241.01996</v>
      </c>
      <c r="E434" s="21">
        <v>174345753894.06</v>
      </c>
      <c r="F434" s="21">
        <v>-19001848514.990002</v>
      </c>
      <c r="G434" s="21">
        <v>15280833.33</v>
      </c>
      <c r="H434" s="21">
        <v>44440351995.139999</v>
      </c>
      <c r="I434" s="21">
        <v>0</v>
      </c>
      <c r="J434" s="21">
        <v>0</v>
      </c>
      <c r="K434" s="21">
        <v>36565946241.120003</v>
      </c>
      <c r="L434" s="21">
        <v>3855413910</v>
      </c>
      <c r="M434" s="21">
        <v>0</v>
      </c>
      <c r="N434" s="21">
        <v>42312711157.360001</v>
      </c>
      <c r="O434" s="21">
        <v>0</v>
      </c>
      <c r="P434" s="21">
        <v>11036219306</v>
      </c>
      <c r="Q434" s="21">
        <v>12087370419</v>
      </c>
      <c r="R434" s="71">
        <v>419902342818.14001</v>
      </c>
      <c r="S434" s="21">
        <v>5228231772.8400002</v>
      </c>
      <c r="T434" s="21">
        <v>414674111045.29999</v>
      </c>
      <c r="U434" s="71">
        <v>4520467325245.4707</v>
      </c>
      <c r="V434" s="21">
        <v>2107785253159.54</v>
      </c>
      <c r="W434" s="21">
        <v>472798251682.91998</v>
      </c>
      <c r="X434" s="21">
        <v>1206873205596.78</v>
      </c>
      <c r="Y434" s="21">
        <v>3675024684079.1499</v>
      </c>
      <c r="Z434" s="21">
        <v>16112218756.1</v>
      </c>
      <c r="AA434" s="21">
        <v>9504643560</v>
      </c>
      <c r="AB434" s="21">
        <v>-2967630931589.02</v>
      </c>
      <c r="AC434" s="71">
        <v>0</v>
      </c>
      <c r="AD434" s="21">
        <v>0</v>
      </c>
      <c r="AE434" s="71">
        <v>264327471919.42001</v>
      </c>
      <c r="AF434" s="21">
        <v>1472835079.3199999</v>
      </c>
      <c r="AG434" s="21">
        <v>325135780.38999999</v>
      </c>
      <c r="AH434" s="21">
        <v>13757944333</v>
      </c>
      <c r="AI434" s="21">
        <v>260435336413.79001</v>
      </c>
      <c r="AJ434" s="21">
        <v>-11663779687.08</v>
      </c>
      <c r="AK434" s="70">
        <v>80650656355.540009</v>
      </c>
      <c r="AL434" s="71">
        <v>80650656355.540009</v>
      </c>
      <c r="AM434" s="21">
        <v>30660</v>
      </c>
      <c r="AN434" s="21">
        <v>0</v>
      </c>
      <c r="AO434" s="21">
        <v>0</v>
      </c>
      <c r="AP434" s="21">
        <v>0</v>
      </c>
      <c r="AQ434" s="21">
        <v>789516993.53999996</v>
      </c>
      <c r="AR434" s="21">
        <v>31272998460</v>
      </c>
      <c r="AS434" s="21">
        <v>48588110242</v>
      </c>
      <c r="AT434" s="71">
        <v>0</v>
      </c>
      <c r="AU434" s="21">
        <v>0</v>
      </c>
      <c r="AV434" s="21">
        <v>0</v>
      </c>
      <c r="AW434" s="21">
        <v>0</v>
      </c>
      <c r="AX434" s="21">
        <v>0</v>
      </c>
      <c r="AY434" s="70">
        <v>5429703682868.5303</v>
      </c>
      <c r="AZ434" s="71">
        <v>5429703682868.5303</v>
      </c>
      <c r="BA434" s="21">
        <v>5429703682868.5303</v>
      </c>
      <c r="BB434" s="21">
        <v>0</v>
      </c>
      <c r="BC434" s="21">
        <v>0</v>
      </c>
    </row>
    <row r="435" spans="1:55" x14ac:dyDescent="0.25">
      <c r="A435" s="65" t="s">
        <v>1091</v>
      </c>
      <c r="B435" s="66" t="s">
        <v>1092</v>
      </c>
      <c r="C435" s="70">
        <v>4646632706352.1797</v>
      </c>
      <c r="D435" s="71">
        <v>220768607560.90002</v>
      </c>
      <c r="E435" s="21">
        <v>163841532052.91</v>
      </c>
      <c r="F435" s="21">
        <v>-6237599094.5900002</v>
      </c>
      <c r="G435" s="21">
        <v>0</v>
      </c>
      <c r="H435" s="21">
        <v>36751876736.580002</v>
      </c>
      <c r="I435" s="21">
        <v>0</v>
      </c>
      <c r="J435" s="21">
        <v>0</v>
      </c>
      <c r="K435" s="21">
        <v>9490795798</v>
      </c>
      <c r="L435" s="21">
        <v>302271005</v>
      </c>
      <c r="M435" s="21">
        <v>0</v>
      </c>
      <c r="N435" s="21">
        <v>9987553491</v>
      </c>
      <c r="O435" s="21">
        <v>708555139</v>
      </c>
      <c r="P435" s="21">
        <v>5434760152</v>
      </c>
      <c r="Q435" s="21">
        <v>488862281</v>
      </c>
      <c r="R435" s="71">
        <v>117826468355.3</v>
      </c>
      <c r="S435" s="21">
        <v>779618376.29999995</v>
      </c>
      <c r="T435" s="21">
        <v>117046849979</v>
      </c>
      <c r="U435" s="71">
        <v>4206146899449.2305</v>
      </c>
      <c r="V435" s="21">
        <v>1406116262880.7</v>
      </c>
      <c r="W435" s="21">
        <v>522752957974.44</v>
      </c>
      <c r="X435" s="21">
        <v>1801964451298.1001</v>
      </c>
      <c r="Y435" s="21">
        <v>2783868845659.5698</v>
      </c>
      <c r="Z435" s="21">
        <v>21191335475</v>
      </c>
      <c r="AA435" s="21">
        <v>13546260383</v>
      </c>
      <c r="AB435" s="21">
        <v>-2343293214221.5801</v>
      </c>
      <c r="AC435" s="71">
        <v>0</v>
      </c>
      <c r="AD435" s="21">
        <v>0</v>
      </c>
      <c r="AE435" s="71">
        <v>101890730986.75</v>
      </c>
      <c r="AF435" s="21">
        <v>26850000</v>
      </c>
      <c r="AG435" s="21">
        <v>0</v>
      </c>
      <c r="AH435" s="21">
        <v>10926098261</v>
      </c>
      <c r="AI435" s="21">
        <v>97756725679.800003</v>
      </c>
      <c r="AJ435" s="21">
        <v>-6818942954.0500002</v>
      </c>
      <c r="AK435" s="70">
        <v>39578284328.900002</v>
      </c>
      <c r="AL435" s="71">
        <v>39578284328.900002</v>
      </c>
      <c r="AM435" s="21">
        <v>0</v>
      </c>
      <c r="AN435" s="21">
        <v>0</v>
      </c>
      <c r="AO435" s="21">
        <v>0</v>
      </c>
      <c r="AP435" s="21">
        <v>0</v>
      </c>
      <c r="AQ435" s="21">
        <v>67989041.079999998</v>
      </c>
      <c r="AR435" s="21">
        <v>11833901601.82</v>
      </c>
      <c r="AS435" s="21">
        <v>27676393686</v>
      </c>
      <c r="AT435" s="71">
        <v>0</v>
      </c>
      <c r="AU435" s="21">
        <v>0</v>
      </c>
      <c r="AV435" s="21">
        <v>0</v>
      </c>
      <c r="AW435" s="21">
        <v>0</v>
      </c>
      <c r="AX435" s="21">
        <v>0</v>
      </c>
      <c r="AY435" s="70">
        <v>4607054422023.2803</v>
      </c>
      <c r="AZ435" s="71">
        <v>4607054422023.2803</v>
      </c>
      <c r="BA435" s="21">
        <v>4607054422023.2803</v>
      </c>
      <c r="BB435" s="21">
        <v>0</v>
      </c>
      <c r="BC435" s="21">
        <v>0</v>
      </c>
    </row>
    <row r="436" spans="1:55" x14ac:dyDescent="0.25">
      <c r="A436" s="65" t="s">
        <v>1095</v>
      </c>
      <c r="B436" s="66" t="s">
        <v>1096</v>
      </c>
      <c r="C436" s="70">
        <v>5981306692270.8809</v>
      </c>
      <c r="D436" s="71">
        <v>263514207881.08002</v>
      </c>
      <c r="E436" s="21">
        <v>154701063369.29001</v>
      </c>
      <c r="F436" s="21">
        <v>-40387668679.209999</v>
      </c>
      <c r="G436" s="21">
        <v>129826502.73</v>
      </c>
      <c r="H436" s="21">
        <v>69462542159.529999</v>
      </c>
      <c r="I436" s="21">
        <v>0</v>
      </c>
      <c r="J436" s="21">
        <v>0</v>
      </c>
      <c r="K436" s="21">
        <v>52588417279.339996</v>
      </c>
      <c r="L436" s="21">
        <v>1015372610</v>
      </c>
      <c r="M436" s="21">
        <v>0</v>
      </c>
      <c r="N436" s="21">
        <v>7589601472.3999996</v>
      </c>
      <c r="O436" s="21">
        <v>18383188167</v>
      </c>
      <c r="P436" s="21">
        <v>0</v>
      </c>
      <c r="Q436" s="21">
        <v>31865000</v>
      </c>
      <c r="R436" s="71">
        <v>392472128160.07001</v>
      </c>
      <c r="S436" s="21">
        <v>2887099803.0300002</v>
      </c>
      <c r="T436" s="21">
        <v>389585028357.03998</v>
      </c>
      <c r="U436" s="71">
        <v>4866663501876.4004</v>
      </c>
      <c r="V436" s="21">
        <v>2002554205295</v>
      </c>
      <c r="W436" s="21">
        <v>528170026198.39001</v>
      </c>
      <c r="X436" s="21">
        <v>2352013789486.9902</v>
      </c>
      <c r="Y436" s="21">
        <v>2529159755898.6001</v>
      </c>
      <c r="Z436" s="21">
        <v>17474738257.200001</v>
      </c>
      <c r="AA436" s="21">
        <v>479307187624.59998</v>
      </c>
      <c r="AB436" s="21">
        <v>-3042016200884.3799</v>
      </c>
      <c r="AC436" s="71">
        <v>0</v>
      </c>
      <c r="AD436" s="21">
        <v>0</v>
      </c>
      <c r="AE436" s="71">
        <v>458656854353.33002</v>
      </c>
      <c r="AF436" s="21">
        <v>60200900</v>
      </c>
      <c r="AG436" s="21">
        <v>17066460000</v>
      </c>
      <c r="AH436" s="21">
        <v>11433090814</v>
      </c>
      <c r="AI436" s="21">
        <v>438141898447.33002</v>
      </c>
      <c r="AJ436" s="21">
        <v>-8044795808</v>
      </c>
      <c r="AK436" s="70">
        <v>382590854536.82996</v>
      </c>
      <c r="AL436" s="71">
        <v>382415319536.82996</v>
      </c>
      <c r="AM436" s="21">
        <v>0</v>
      </c>
      <c r="AN436" s="21">
        <v>0</v>
      </c>
      <c r="AO436" s="21">
        <v>0</v>
      </c>
      <c r="AP436" s="21">
        <v>0</v>
      </c>
      <c r="AQ436" s="21">
        <v>2253642946.79</v>
      </c>
      <c r="AR436" s="21">
        <v>9218669956</v>
      </c>
      <c r="AS436" s="21">
        <v>370943006634.03998</v>
      </c>
      <c r="AT436" s="71">
        <v>175535000</v>
      </c>
      <c r="AU436" s="21">
        <v>0</v>
      </c>
      <c r="AV436" s="21">
        <v>0</v>
      </c>
      <c r="AW436" s="21">
        <v>175535000</v>
      </c>
      <c r="AX436" s="21">
        <v>0</v>
      </c>
      <c r="AY436" s="70">
        <v>5598715837734.0498</v>
      </c>
      <c r="AZ436" s="71">
        <v>5598715837734.0498</v>
      </c>
      <c r="BA436" s="21">
        <v>5598715837734.0498</v>
      </c>
      <c r="BB436" s="21">
        <v>0</v>
      </c>
      <c r="BC436" s="21">
        <v>0</v>
      </c>
    </row>
    <row r="437" spans="1:55" x14ac:dyDescent="0.25">
      <c r="A437" s="65" t="s">
        <v>1097</v>
      </c>
      <c r="B437" s="66" t="s">
        <v>1098</v>
      </c>
      <c r="C437" s="70">
        <v>3026437202968.6304</v>
      </c>
      <c r="D437" s="71">
        <v>155618834291.69</v>
      </c>
      <c r="E437" s="21">
        <v>76546885223.949997</v>
      </c>
      <c r="F437" s="21">
        <v>-1125738438.8800001</v>
      </c>
      <c r="G437" s="21">
        <v>194000000</v>
      </c>
      <c r="H437" s="21">
        <v>75128937767.619995</v>
      </c>
      <c r="I437" s="21">
        <v>0</v>
      </c>
      <c r="J437" s="21">
        <v>0</v>
      </c>
      <c r="K437" s="21">
        <v>4874749739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1">
        <v>0</v>
      </c>
      <c r="R437" s="71">
        <v>100100000000</v>
      </c>
      <c r="S437" s="21">
        <v>0</v>
      </c>
      <c r="T437" s="21">
        <v>100100000000</v>
      </c>
      <c r="U437" s="71">
        <v>2621538461316.7998</v>
      </c>
      <c r="V437" s="21">
        <v>279949152012.97998</v>
      </c>
      <c r="W437" s="21">
        <v>267585925198.38</v>
      </c>
      <c r="X437" s="21">
        <v>1334393223198.54</v>
      </c>
      <c r="Y437" s="21">
        <v>2112121677088.75</v>
      </c>
      <c r="Z437" s="21">
        <v>10785770573.59</v>
      </c>
      <c r="AA437" s="21">
        <v>110474180130.45</v>
      </c>
      <c r="AB437" s="21">
        <v>-1493771466885.8899</v>
      </c>
      <c r="AC437" s="71">
        <v>0</v>
      </c>
      <c r="AD437" s="21">
        <v>0</v>
      </c>
      <c r="AE437" s="71">
        <v>149179907360.14001</v>
      </c>
      <c r="AF437" s="21">
        <v>21662631942.580002</v>
      </c>
      <c r="AG437" s="21">
        <v>0</v>
      </c>
      <c r="AH437" s="21">
        <v>35015499683</v>
      </c>
      <c r="AI437" s="21">
        <v>117363829365.56</v>
      </c>
      <c r="AJ437" s="21">
        <v>-24862053631</v>
      </c>
      <c r="AK437" s="70">
        <v>26335851424.43</v>
      </c>
      <c r="AL437" s="71">
        <v>26335851424.43</v>
      </c>
      <c r="AM437" s="21">
        <v>59269160.57</v>
      </c>
      <c r="AN437" s="21">
        <v>0</v>
      </c>
      <c r="AO437" s="21">
        <v>0</v>
      </c>
      <c r="AP437" s="21">
        <v>0</v>
      </c>
      <c r="AQ437" s="21">
        <v>0</v>
      </c>
      <c r="AR437" s="21">
        <v>1115489998.5699999</v>
      </c>
      <c r="AS437" s="21">
        <v>25161092265.290001</v>
      </c>
      <c r="AT437" s="71">
        <v>0</v>
      </c>
      <c r="AU437" s="21">
        <v>0</v>
      </c>
      <c r="AV437" s="21">
        <v>0</v>
      </c>
      <c r="AW437" s="21">
        <v>0</v>
      </c>
      <c r="AX437" s="21">
        <v>0</v>
      </c>
      <c r="AY437" s="70">
        <v>3000101351544.1997</v>
      </c>
      <c r="AZ437" s="71">
        <v>3000101351544.1997</v>
      </c>
      <c r="BA437" s="21">
        <v>2975379398811.6299</v>
      </c>
      <c r="BB437" s="21">
        <v>0</v>
      </c>
      <c r="BC437" s="21">
        <v>24721952732.57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FB0C-CC18-4EB0-9EAB-12C623D2AFFA}">
  <dimension ref="B1:S438"/>
  <sheetViews>
    <sheetView tabSelected="1" workbookViewId="0">
      <selection activeCell="P2" sqref="P2:P438"/>
    </sheetView>
  </sheetViews>
  <sheetFormatPr defaultRowHeight="15" x14ac:dyDescent="0.25"/>
  <cols>
    <col min="2" max="2" width="30.28515625" bestFit="1" customWidth="1"/>
    <col min="3" max="3" width="12.5703125" bestFit="1" customWidth="1"/>
    <col min="4" max="4" width="12" bestFit="1" customWidth="1"/>
    <col min="8" max="8" width="10" customWidth="1"/>
    <col min="9" max="9" width="10.7109375" customWidth="1"/>
    <col min="12" max="12" width="12" bestFit="1" customWidth="1"/>
    <col min="16" max="16" width="12.7109375" bestFit="1" customWidth="1"/>
  </cols>
  <sheetData>
    <row r="1" spans="2:19" x14ac:dyDescent="0.25">
      <c r="B1" t="s">
        <v>1235</v>
      </c>
      <c r="C1" t="s">
        <v>1236</v>
      </c>
      <c r="D1" t="s">
        <v>1237</v>
      </c>
      <c r="E1" t="s">
        <v>1238</v>
      </c>
      <c r="F1" t="s">
        <v>1239</v>
      </c>
      <c r="G1" t="s">
        <v>1240</v>
      </c>
      <c r="H1" t="s">
        <v>1241</v>
      </c>
      <c r="I1" t="s">
        <v>1242</v>
      </c>
      <c r="J1" t="s">
        <v>1243</v>
      </c>
      <c r="K1" t="s">
        <v>1244</v>
      </c>
      <c r="L1" t="s">
        <v>1245</v>
      </c>
      <c r="M1" t="s">
        <v>1246</v>
      </c>
      <c r="N1" t="s">
        <v>1247</v>
      </c>
      <c r="O1" t="s">
        <v>1248</v>
      </c>
      <c r="P1" t="s">
        <v>1249</v>
      </c>
      <c r="Q1" t="s">
        <v>1250</v>
      </c>
      <c r="R1" t="s">
        <v>1251</v>
      </c>
      <c r="S1" t="s">
        <v>1252</v>
      </c>
    </row>
    <row r="2" spans="2:19" x14ac:dyDescent="0.25">
      <c r="B2" s="66" t="s">
        <v>1149</v>
      </c>
      <c r="C2" t="s">
        <v>47</v>
      </c>
      <c r="D2">
        <f>VLOOKUP(C2,'2018'!$B$2:$F$543,5,0)</f>
        <v>4536491179707.1895</v>
      </c>
      <c r="H2">
        <f>VLOOKUP(C2,'2018'!$B$2:$G$543,6,0)</f>
        <v>3054343798585.6499</v>
      </c>
      <c r="L2">
        <f>VLOOKUP(C2,'2018'!$B$2:$AJ$543,35,0)</f>
        <v>3355903121371.5801</v>
      </c>
      <c r="P2">
        <f>VLOOKUP(C2,'2018'!$B$2:$AJ$543,25,0)</f>
        <v>-10614936106684.18</v>
      </c>
    </row>
    <row r="3" spans="2:19" x14ac:dyDescent="0.25">
      <c r="B3" s="66" t="s">
        <v>50</v>
      </c>
      <c r="C3" t="s">
        <v>49</v>
      </c>
      <c r="D3">
        <f>VLOOKUP(C3,'2018'!$B$2:$F$543,5,0)</f>
        <v>156863004483.82001</v>
      </c>
      <c r="H3">
        <f>VLOOKUP(C3,'2018'!$B$2:$G$543,6,0)</f>
        <v>88077891949.930008</v>
      </c>
      <c r="L3">
        <f>VLOOKUP(C3,'2018'!$B$2:$AJ$543,35,0)</f>
        <v>43200374542.370003</v>
      </c>
      <c r="P3">
        <f>VLOOKUP(C3,'2018'!$B$2:$AJ$543,25,0)</f>
        <v>-2237407972665.5</v>
      </c>
    </row>
    <row r="4" spans="2:19" x14ac:dyDescent="0.25">
      <c r="B4" s="66" t="s">
        <v>52</v>
      </c>
      <c r="C4" t="s">
        <v>51</v>
      </c>
      <c r="D4">
        <f>VLOOKUP(C4,'2018'!$B$2:$F$543,5,0)</f>
        <v>199305781736.20004</v>
      </c>
      <c r="H4">
        <f>VLOOKUP(C4,'2018'!$B$2:$G$543,6,0)</f>
        <v>152899444714.17001</v>
      </c>
      <c r="L4">
        <f>VLOOKUP(C4,'2018'!$B$2:$AJ$543,35,0)</f>
        <v>1758682703.3299999</v>
      </c>
      <c r="P4">
        <f>VLOOKUP(C4,'2018'!$B$2:$AJ$543,25,0)</f>
        <v>-1488285381085.8701</v>
      </c>
    </row>
    <row r="5" spans="2:19" x14ac:dyDescent="0.25">
      <c r="B5" s="66" t="s">
        <v>54</v>
      </c>
      <c r="C5" t="s">
        <v>53</v>
      </c>
      <c r="D5">
        <f>VLOOKUP(C5,'2018'!$B$2:$F$543,5,0)</f>
        <v>106883994999.15001</v>
      </c>
      <c r="H5">
        <f>VLOOKUP(C5,'2018'!$B$2:$G$543,6,0)</f>
        <v>19286397036.23</v>
      </c>
      <c r="L5">
        <f>VLOOKUP(C5,'2018'!$B$2:$AJ$543,35,0)</f>
        <v>30464378345.029999</v>
      </c>
      <c r="P5">
        <f>VLOOKUP(C5,'2018'!$B$2:$AJ$543,25,0)</f>
        <v>-988259040068</v>
      </c>
    </row>
    <row r="6" spans="2:19" x14ac:dyDescent="0.25">
      <c r="B6" s="66" t="s">
        <v>58</v>
      </c>
      <c r="C6" t="s">
        <v>57</v>
      </c>
      <c r="D6">
        <f>VLOOKUP(C6,'2018'!$B$2:$F$543,5,0)</f>
        <v>119524171298.19002</v>
      </c>
      <c r="H6">
        <f>VLOOKUP(C6,'2018'!$B$2:$G$543,6,0)</f>
        <v>50926247214.980003</v>
      </c>
      <c r="L6">
        <f>VLOOKUP(C6,'2018'!$B$2:$AJ$543,35,0)</f>
        <v>48015286668.199997</v>
      </c>
      <c r="P6">
        <f>VLOOKUP(C6,'2018'!$B$2:$AJ$543,25,0)</f>
        <v>-1297623247956.3999</v>
      </c>
    </row>
    <row r="7" spans="2:19" x14ac:dyDescent="0.25">
      <c r="B7" s="66" t="s">
        <v>61</v>
      </c>
      <c r="C7" t="s">
        <v>60</v>
      </c>
      <c r="D7">
        <f>VLOOKUP(C7,'2018'!$B$2:$F$543,5,0)</f>
        <v>69152213888.799988</v>
      </c>
      <c r="H7">
        <f>VLOOKUP(C7,'2018'!$B$2:$G$543,6,0)</f>
        <v>15700908024.529999</v>
      </c>
      <c r="L7">
        <f>VLOOKUP(C7,'2018'!$B$2:$AJ$543,35,0)</f>
        <v>51208603495.970001</v>
      </c>
      <c r="P7">
        <f>VLOOKUP(C7,'2018'!$B$2:$AJ$543,25,0)</f>
        <v>-545183793503</v>
      </c>
    </row>
    <row r="8" spans="2:19" x14ac:dyDescent="0.25">
      <c r="B8" s="66" t="s">
        <v>65</v>
      </c>
      <c r="C8" t="s">
        <v>64</v>
      </c>
      <c r="D8">
        <f>VLOOKUP(C8,'2018'!$B$2:$F$543,5,0)</f>
        <v>148376164368.25</v>
      </c>
      <c r="H8">
        <f>VLOOKUP(C8,'2018'!$B$2:$G$543,6,0)</f>
        <v>50103781105.960007</v>
      </c>
      <c r="L8">
        <f>VLOOKUP(C8,'2018'!$B$2:$AJ$543,35,0)</f>
        <v>42847459294.330002</v>
      </c>
      <c r="P8">
        <f>VLOOKUP(C8,'2018'!$B$2:$AJ$543,25,0)</f>
        <v>-2055888624071.25</v>
      </c>
    </row>
    <row r="9" spans="2:19" x14ac:dyDescent="0.25">
      <c r="B9" s="66" t="s">
        <v>67</v>
      </c>
      <c r="C9" t="s">
        <v>66</v>
      </c>
      <c r="D9">
        <f>VLOOKUP(C9,'2018'!$B$2:$F$543,5,0)</f>
        <v>120750442798.58</v>
      </c>
      <c r="H9">
        <f>VLOOKUP(C9,'2018'!$B$2:$G$543,6,0)</f>
        <v>58048085345.470001</v>
      </c>
      <c r="L9">
        <f>VLOOKUP(C9,'2018'!$B$2:$AJ$543,35,0)</f>
        <v>88019779138.869995</v>
      </c>
      <c r="P9">
        <f>VLOOKUP(C9,'2018'!$B$2:$AJ$543,25,0)</f>
        <v>-841524183665.05005</v>
      </c>
    </row>
    <row r="10" spans="2:19" x14ac:dyDescent="0.25">
      <c r="B10" s="66" t="s">
        <v>69</v>
      </c>
      <c r="C10" t="s">
        <v>68</v>
      </c>
      <c r="D10">
        <f>VLOOKUP(C10,'2018'!$B$2:$F$543,5,0)</f>
        <v>274343031945.08997</v>
      </c>
      <c r="H10">
        <f>VLOOKUP(C10,'2018'!$B$2:$G$543,6,0)</f>
        <v>159951229323.51999</v>
      </c>
      <c r="L10">
        <f>VLOOKUP(C10,'2018'!$B$2:$AJ$543,35,0)</f>
        <v>78716310129.270004</v>
      </c>
      <c r="P10">
        <f>VLOOKUP(C10,'2018'!$B$2:$AJ$543,25,0)</f>
        <v>-868635530949</v>
      </c>
    </row>
    <row r="11" spans="2:19" x14ac:dyDescent="0.25">
      <c r="B11" s="66" t="s">
        <v>71</v>
      </c>
      <c r="C11" t="s">
        <v>70</v>
      </c>
      <c r="D11">
        <f>VLOOKUP(C11,'2018'!$B$2:$F$543,5,0)</f>
        <v>147388143382.41</v>
      </c>
      <c r="H11">
        <f>VLOOKUP(C11,'2018'!$B$2:$G$543,6,0)</f>
        <v>100289303340.60001</v>
      </c>
      <c r="L11">
        <f>VLOOKUP(C11,'2018'!$B$2:$AJ$543,35,0)</f>
        <v>13970942254.709999</v>
      </c>
      <c r="P11">
        <f>VLOOKUP(C11,'2018'!$B$2:$AJ$543,25,0)</f>
        <v>-539177847840.07001</v>
      </c>
    </row>
    <row r="12" spans="2:19" x14ac:dyDescent="0.25">
      <c r="B12" s="66" t="s">
        <v>73</v>
      </c>
      <c r="C12" t="s">
        <v>72</v>
      </c>
      <c r="D12">
        <f>VLOOKUP(C12,'2018'!$B$2:$F$543,5,0)</f>
        <v>88456918074.159012</v>
      </c>
      <c r="H12">
        <f>VLOOKUP(C12,'2018'!$B$2:$G$543,6,0)</f>
        <v>29515980079.018997</v>
      </c>
      <c r="L12">
        <f>VLOOKUP(C12,'2018'!$B$2:$AJ$543,35,0)</f>
        <v>28218370058.75</v>
      </c>
      <c r="P12">
        <f>VLOOKUP(C12,'2018'!$B$2:$AJ$543,25,0)</f>
        <v>-1179470367805.97</v>
      </c>
    </row>
    <row r="13" spans="2:19" x14ac:dyDescent="0.25">
      <c r="B13" s="66" t="s">
        <v>75</v>
      </c>
      <c r="C13" t="s">
        <v>74</v>
      </c>
      <c r="D13">
        <f>VLOOKUP(C13,'2018'!$B$2:$F$543,5,0)</f>
        <v>115320320098.64</v>
      </c>
      <c r="H13">
        <f>VLOOKUP(C13,'2018'!$B$2:$G$543,6,0)</f>
        <v>94692574375.990005</v>
      </c>
      <c r="L13">
        <f>VLOOKUP(C13,'2018'!$B$2:$AJ$543,35,0)</f>
        <v>10152410885.4175</v>
      </c>
      <c r="P13">
        <f>VLOOKUP(C13,'2018'!$B$2:$AJ$543,25,0)</f>
        <v>-1265532636221.21</v>
      </c>
    </row>
    <row r="14" spans="2:19" x14ac:dyDescent="0.25">
      <c r="B14" s="66" t="s">
        <v>77</v>
      </c>
      <c r="C14" t="s">
        <v>76</v>
      </c>
      <c r="D14">
        <f>VLOOKUP(C14,'2018'!$B$2:$F$543,5,0)</f>
        <v>82823190890.799988</v>
      </c>
      <c r="H14">
        <f>VLOOKUP(C14,'2018'!$B$2:$G$543,6,0)</f>
        <v>37758249653.879997</v>
      </c>
      <c r="L14">
        <f>VLOOKUP(C14,'2018'!$B$2:$AJ$543,35,0)</f>
        <v>37662523482.730003</v>
      </c>
      <c r="P14">
        <f>VLOOKUP(C14,'2018'!$B$2:$AJ$543,25,0)</f>
        <v>-646917878728.93005</v>
      </c>
    </row>
    <row r="15" spans="2:19" x14ac:dyDescent="0.25">
      <c r="B15" s="66" t="s">
        <v>79</v>
      </c>
      <c r="C15" t="s">
        <v>78</v>
      </c>
      <c r="D15">
        <f>VLOOKUP(C15,'2018'!$B$2:$F$543,5,0)</f>
        <v>47891068770.908211</v>
      </c>
      <c r="H15">
        <f>VLOOKUP(C15,'2018'!$B$2:$G$543,6,0)</f>
        <v>27275911336.830002</v>
      </c>
      <c r="L15">
        <f>VLOOKUP(C15,'2018'!$B$2:$AJ$543,35,0)</f>
        <v>24211073407.473999</v>
      </c>
      <c r="P15">
        <f>VLOOKUP(C15,'2018'!$B$2:$AJ$543,25,0)</f>
        <v>-576996029597.67004</v>
      </c>
    </row>
    <row r="16" spans="2:19" x14ac:dyDescent="0.25">
      <c r="B16" s="66" t="s">
        <v>81</v>
      </c>
      <c r="C16" t="s">
        <v>80</v>
      </c>
      <c r="D16">
        <f>VLOOKUP(C16,'2018'!$B$2:$F$543,5,0)</f>
        <v>78801983769.169998</v>
      </c>
      <c r="H16">
        <f>VLOOKUP(C16,'2018'!$B$2:$G$543,6,0)</f>
        <v>50591565535.579994</v>
      </c>
      <c r="L16">
        <f>VLOOKUP(C16,'2018'!$B$2:$AJ$543,35,0)</f>
        <v>5999731922.0799999</v>
      </c>
      <c r="P16">
        <f>VLOOKUP(C16,'2018'!$B$2:$AJ$543,25,0)</f>
        <v>-776519945792.63</v>
      </c>
    </row>
    <row r="17" spans="2:16" x14ac:dyDescent="0.25">
      <c r="B17" s="66" t="s">
        <v>83</v>
      </c>
      <c r="C17" t="s">
        <v>82</v>
      </c>
      <c r="D17">
        <f>VLOOKUP(C17,'2018'!$B$2:$F$543,5,0)</f>
        <v>211018232340.57001</v>
      </c>
      <c r="H17">
        <f>VLOOKUP(C17,'2018'!$B$2:$G$543,6,0)</f>
        <v>166445759823.54999</v>
      </c>
      <c r="L17">
        <f>VLOOKUP(C17,'2018'!$B$2:$AJ$543,35,0)</f>
        <v>26488776690</v>
      </c>
      <c r="P17">
        <f>VLOOKUP(C17,'2018'!$B$2:$AJ$543,25,0)</f>
        <v>-710320661454</v>
      </c>
    </row>
    <row r="18" spans="2:16" x14ac:dyDescent="0.25">
      <c r="B18" s="66" t="s">
        <v>87</v>
      </c>
      <c r="C18" t="s">
        <v>86</v>
      </c>
      <c r="D18">
        <f>VLOOKUP(C18,'2018'!$B$2:$F$543,5,0)</f>
        <v>55005540620.340004</v>
      </c>
      <c r="H18">
        <f>VLOOKUP(C18,'2018'!$B$2:$G$543,6,0)</f>
        <v>6892579743.1299992</v>
      </c>
      <c r="L18">
        <f>VLOOKUP(C18,'2018'!$B$2:$AJ$543,35,0)</f>
        <v>80852368121</v>
      </c>
      <c r="P18">
        <f>VLOOKUP(C18,'2018'!$B$2:$AJ$543,25,0)</f>
        <v>-767673290684</v>
      </c>
    </row>
    <row r="19" spans="2:16" x14ac:dyDescent="0.25">
      <c r="B19" s="66" t="s">
        <v>89</v>
      </c>
      <c r="C19" t="s">
        <v>88</v>
      </c>
      <c r="D19">
        <f>VLOOKUP(C19,'2018'!$B$2:$F$543,5,0)</f>
        <v>114176302777.6217</v>
      </c>
      <c r="H19">
        <f>VLOOKUP(C19,'2018'!$B$2:$G$543,6,0)</f>
        <v>55275672996.560005</v>
      </c>
      <c r="L19">
        <f>VLOOKUP(C19,'2018'!$B$2:$AJ$543,35,0)</f>
        <v>20927766057.493301</v>
      </c>
      <c r="P19">
        <f>VLOOKUP(C19,'2018'!$B$2:$AJ$543,25,0)</f>
        <v>-507959781512.96051</v>
      </c>
    </row>
    <row r="20" spans="2:16" x14ac:dyDescent="0.25">
      <c r="B20" s="66" t="s">
        <v>91</v>
      </c>
      <c r="C20" t="s">
        <v>90</v>
      </c>
      <c r="D20">
        <f>VLOOKUP(C20,'2018'!$B$2:$F$543,5,0)</f>
        <v>36259014037.990501</v>
      </c>
      <c r="H20">
        <f>VLOOKUP(C20,'2018'!$B$2:$G$543,6,0)</f>
        <v>5214623734.6900005</v>
      </c>
      <c r="L20">
        <f>VLOOKUP(C20,'2018'!$B$2:$AJ$543,35,0)</f>
        <v>42481078495.449997</v>
      </c>
      <c r="P20">
        <f>VLOOKUP(C20,'2018'!$B$2:$AJ$543,25,0)</f>
        <v>-741718197571.77002</v>
      </c>
    </row>
    <row r="21" spans="2:16" x14ac:dyDescent="0.25">
      <c r="B21" s="66" t="s">
        <v>93</v>
      </c>
      <c r="C21" t="s">
        <v>92</v>
      </c>
      <c r="D21">
        <f>VLOOKUP(C21,'2018'!$B$2:$F$543,5,0)</f>
        <v>98238157755</v>
      </c>
      <c r="H21">
        <f>VLOOKUP(C21,'2018'!$B$2:$G$543,6,0)</f>
        <v>80398080985</v>
      </c>
      <c r="L21">
        <f>VLOOKUP(C21,'2018'!$B$2:$AJ$543,35,0)</f>
        <v>14090815603</v>
      </c>
      <c r="P21">
        <f>VLOOKUP(C21,'2018'!$B$2:$AJ$543,25,0)</f>
        <v>-610082812992</v>
      </c>
    </row>
    <row r="22" spans="2:16" x14ac:dyDescent="0.25">
      <c r="B22" s="66" t="s">
        <v>1153</v>
      </c>
      <c r="C22" t="s">
        <v>96</v>
      </c>
      <c r="D22">
        <f>VLOOKUP(C22,'2018'!$B$2:$F$543,5,0)</f>
        <v>2468909239490.0107</v>
      </c>
      <c r="H22">
        <f>VLOOKUP(C22,'2018'!$B$2:$G$543,6,0)</f>
        <v>981178589836.19092</v>
      </c>
      <c r="L22">
        <f>VLOOKUP(C22,'2018'!$B$2:$AJ$543,35,0)</f>
        <v>1598701057786.561</v>
      </c>
      <c r="P22">
        <f>VLOOKUP(C22,'2018'!$B$2:$AJ$543,25,0)</f>
        <v>-8073896531671</v>
      </c>
    </row>
    <row r="23" spans="2:16" x14ac:dyDescent="0.25">
      <c r="B23" s="66" t="s">
        <v>100</v>
      </c>
      <c r="C23" t="s">
        <v>99</v>
      </c>
      <c r="D23">
        <f>VLOOKUP(C23,'2018'!$B$2:$F$543,5,0)</f>
        <v>136467339577.05002</v>
      </c>
      <c r="H23">
        <f>VLOOKUP(C23,'2018'!$B$2:$G$543,6,0)</f>
        <v>88313213502.889999</v>
      </c>
      <c r="L23">
        <f>VLOOKUP(C23,'2018'!$B$2:$AJ$543,35,0)</f>
        <v>9114155499.0200005</v>
      </c>
      <c r="P23">
        <f>VLOOKUP(C23,'2018'!$B$2:$AJ$543,25,0)</f>
        <v>-967581145535.17004</v>
      </c>
    </row>
    <row r="24" spans="2:16" x14ac:dyDescent="0.25">
      <c r="B24" s="66" t="s">
        <v>102</v>
      </c>
      <c r="C24" t="s">
        <v>101</v>
      </c>
      <c r="D24">
        <f>VLOOKUP(C24,'2018'!$B$2:$F$543,5,0)</f>
        <v>504768931521.21002</v>
      </c>
      <c r="H24">
        <f>VLOOKUP(C24,'2018'!$B$2:$G$543,6,0)</f>
        <v>123219869510.37001</v>
      </c>
      <c r="L24">
        <f>VLOOKUP(C24,'2018'!$B$2:$AJ$543,35,0)</f>
        <v>84719410320.850006</v>
      </c>
      <c r="P24">
        <f>VLOOKUP(C24,'2018'!$B$2:$AJ$543,25,0)</f>
        <v>-2598029786373.2002</v>
      </c>
    </row>
    <row r="25" spans="2:16" x14ac:dyDescent="0.25">
      <c r="B25" s="66" t="s">
        <v>104</v>
      </c>
      <c r="C25" t="s">
        <v>103</v>
      </c>
      <c r="D25">
        <f>VLOOKUP(C25,'2018'!$B$2:$F$543,5,0)</f>
        <v>415402082512.97998</v>
      </c>
      <c r="H25">
        <f>VLOOKUP(C25,'2018'!$B$2:$G$543,6,0)</f>
        <v>215116260679.48999</v>
      </c>
      <c r="L25">
        <f>VLOOKUP(C25,'2018'!$B$2:$AJ$543,35,0)</f>
        <v>6215186497.1300001</v>
      </c>
      <c r="P25">
        <f>VLOOKUP(C25,'2018'!$B$2:$AJ$543,25,0)</f>
        <v>-1033995709758</v>
      </c>
    </row>
    <row r="26" spans="2:16" x14ac:dyDescent="0.25">
      <c r="B26" s="66" t="s">
        <v>106</v>
      </c>
      <c r="C26" t="s">
        <v>105</v>
      </c>
      <c r="D26">
        <f>VLOOKUP(C26,'2018'!$B$2:$F$543,5,0)</f>
        <v>193302593289.21997</v>
      </c>
      <c r="H26">
        <f>VLOOKUP(C26,'2018'!$B$2:$G$543,6,0)</f>
        <v>90082715332.119995</v>
      </c>
      <c r="L26">
        <f>VLOOKUP(C26,'2018'!$B$2:$AJ$543,35,0)</f>
        <v>28542363568</v>
      </c>
      <c r="P26">
        <f>VLOOKUP(C26,'2018'!$B$2:$AJ$543,25,0)</f>
        <v>-1103048637486</v>
      </c>
    </row>
    <row r="27" spans="2:16" x14ac:dyDescent="0.25">
      <c r="B27" s="66" t="s">
        <v>108</v>
      </c>
      <c r="C27" t="s">
        <v>107</v>
      </c>
      <c r="D27">
        <f>VLOOKUP(C27,'2018'!$B$2:$F$543,5,0)</f>
        <v>221913884964.93002</v>
      </c>
      <c r="H27">
        <f>VLOOKUP(C27,'2018'!$B$2:$G$543,6,0)</f>
        <v>129611992601.37</v>
      </c>
      <c r="L27">
        <f>VLOOKUP(C27,'2018'!$B$2:$AJ$543,35,0)</f>
        <v>3577251329.5700002</v>
      </c>
      <c r="P27">
        <f>VLOOKUP(C27,'2018'!$B$2:$AJ$543,25,0)</f>
        <v>-1271296999145.46</v>
      </c>
    </row>
    <row r="28" spans="2:16" x14ac:dyDescent="0.25">
      <c r="B28" s="66" t="s">
        <v>110</v>
      </c>
      <c r="C28" t="s">
        <v>109</v>
      </c>
      <c r="D28">
        <f>VLOOKUP(C28,'2018'!$B$2:$F$543,5,0)</f>
        <v>116131810647.05</v>
      </c>
      <c r="H28">
        <f>VLOOKUP(C28,'2018'!$B$2:$G$543,6,0)</f>
        <v>50450388036.589996</v>
      </c>
      <c r="L28">
        <f>VLOOKUP(C28,'2018'!$B$2:$AJ$543,35,0)</f>
        <v>516643655</v>
      </c>
      <c r="P28">
        <f>VLOOKUP(C28,'2018'!$B$2:$AJ$543,25,0)</f>
        <v>-1369860341082</v>
      </c>
    </row>
    <row r="29" spans="2:16" x14ac:dyDescent="0.25">
      <c r="B29" s="66" t="s">
        <v>114</v>
      </c>
      <c r="C29" t="s">
        <v>113</v>
      </c>
      <c r="D29">
        <f>VLOOKUP(C29,'2018'!$B$2:$F$543,5,0)</f>
        <v>134330444645.69</v>
      </c>
      <c r="H29">
        <f>VLOOKUP(C29,'2018'!$B$2:$G$543,6,0)</f>
        <v>63794124204.060005</v>
      </c>
      <c r="L29">
        <f>VLOOKUP(C29,'2018'!$B$2:$AJ$543,35,0)</f>
        <v>219640131430.60999</v>
      </c>
      <c r="P29">
        <f>VLOOKUP(C29,'2018'!$B$2:$AJ$543,25,0)</f>
        <v>-929893845195.97998</v>
      </c>
    </row>
    <row r="30" spans="2:16" x14ac:dyDescent="0.25">
      <c r="B30" s="66" t="s">
        <v>120</v>
      </c>
      <c r="C30" t="s">
        <v>119</v>
      </c>
      <c r="D30">
        <f>VLOOKUP(C30,'2018'!$B$2:$F$543,5,0)</f>
        <v>91048022560.059998</v>
      </c>
      <c r="H30">
        <f>VLOOKUP(C30,'2018'!$B$2:$G$543,6,0)</f>
        <v>52582578176.389999</v>
      </c>
      <c r="L30">
        <f>VLOOKUP(C30,'2018'!$B$2:$AJ$543,35,0)</f>
        <v>1278368002.23</v>
      </c>
      <c r="P30">
        <f>VLOOKUP(C30,'2018'!$B$2:$AJ$543,25,0)</f>
        <v>-871716382968.95996</v>
      </c>
    </row>
    <row r="31" spans="2:16" x14ac:dyDescent="0.25">
      <c r="B31" s="66" t="s">
        <v>1227</v>
      </c>
      <c r="C31" t="s">
        <v>121</v>
      </c>
      <c r="D31">
        <f>VLOOKUP(C31,'2018'!$B$2:$F$543,5,0)</f>
        <v>97073294244.630005</v>
      </c>
      <c r="H31">
        <f>VLOOKUP(C31,'2018'!$B$2:$G$543,6,0)</f>
        <v>44310796016.970001</v>
      </c>
      <c r="L31">
        <f>VLOOKUP(C31,'2018'!$B$2:$AJ$543,35,0)</f>
        <v>10111421342.130001</v>
      </c>
      <c r="P31">
        <f>VLOOKUP(C31,'2018'!$B$2:$AJ$543,25,0)</f>
        <v>-845284738878.91003</v>
      </c>
    </row>
    <row r="32" spans="2:16" x14ac:dyDescent="0.25">
      <c r="B32" s="66" t="s">
        <v>126</v>
      </c>
      <c r="C32" t="s">
        <v>125</v>
      </c>
      <c r="D32">
        <f>VLOOKUP(C32,'2018'!$B$2:$F$543,5,0)</f>
        <v>1510516972915.3059</v>
      </c>
      <c r="H32">
        <f>VLOOKUP(C32,'2018'!$B$2:$G$543,6,0)</f>
        <v>68658232680.071106</v>
      </c>
      <c r="L32">
        <f>VLOOKUP(C32,'2018'!$B$2:$AJ$543,35,0)</f>
        <v>320635195889.10999</v>
      </c>
      <c r="P32">
        <f>VLOOKUP(C32,'2018'!$B$2:$AJ$543,25,0)</f>
        <v>-5003843601129.084</v>
      </c>
    </row>
    <row r="33" spans="2:16" x14ac:dyDescent="0.25">
      <c r="B33" s="66" t="s">
        <v>128</v>
      </c>
      <c r="C33" t="s">
        <v>127</v>
      </c>
      <c r="D33">
        <f>VLOOKUP(C33,'2018'!$B$2:$F$543,5,0)</f>
        <v>123486027581.57001</v>
      </c>
      <c r="H33">
        <f>VLOOKUP(C33,'2018'!$B$2:$G$543,6,0)</f>
        <v>128983509523.99001</v>
      </c>
      <c r="L33">
        <f>VLOOKUP(C33,'2018'!$B$2:$AJ$543,35,0)</f>
        <v>30732082681.220001</v>
      </c>
      <c r="P33">
        <f>VLOOKUP(C33,'2018'!$B$2:$AJ$543,25,0)</f>
        <v>-1040624223533</v>
      </c>
    </row>
    <row r="34" spans="2:16" x14ac:dyDescent="0.25">
      <c r="B34" s="66" t="s">
        <v>130</v>
      </c>
      <c r="C34" t="s">
        <v>129</v>
      </c>
      <c r="D34">
        <f>VLOOKUP(C34,'2018'!$B$2:$F$543,5,0)</f>
        <v>46073611900.129997</v>
      </c>
      <c r="H34">
        <f>VLOOKUP(C34,'2018'!$B$2:$G$543,6,0)</f>
        <v>14402364475.619999</v>
      </c>
      <c r="L34">
        <f>VLOOKUP(C34,'2018'!$B$2:$AJ$543,35,0)</f>
        <v>5300832260</v>
      </c>
      <c r="P34">
        <f>VLOOKUP(C34,'2018'!$B$2:$AJ$543,25,0)</f>
        <v>-484360362016</v>
      </c>
    </row>
    <row r="35" spans="2:16" x14ac:dyDescent="0.25">
      <c r="B35" s="66" t="s">
        <v>132</v>
      </c>
      <c r="C35" t="s">
        <v>131</v>
      </c>
      <c r="D35">
        <f>VLOOKUP(C35,'2018'!$B$2:$F$543,5,0)</f>
        <v>49380758417.830002</v>
      </c>
      <c r="H35">
        <f>VLOOKUP(C35,'2018'!$B$2:$G$543,6,0)</f>
        <v>9980087103.7200012</v>
      </c>
      <c r="L35">
        <f>VLOOKUP(C35,'2018'!$B$2:$AJ$543,35,0)</f>
        <v>11715574152.419998</v>
      </c>
      <c r="P35">
        <f>VLOOKUP(C35,'2018'!$B$2:$AJ$543,25,0)</f>
        <v>-790416701144</v>
      </c>
    </row>
    <row r="36" spans="2:16" x14ac:dyDescent="0.25">
      <c r="B36" s="66" t="s">
        <v>134</v>
      </c>
      <c r="C36" t="s">
        <v>133</v>
      </c>
      <c r="D36">
        <f>VLOOKUP(C36,'2018'!$B$2:$F$543,5,0)</f>
        <v>86186319475</v>
      </c>
      <c r="H36">
        <f>VLOOKUP(C36,'2018'!$B$2:$G$543,6,0)</f>
        <v>31639464488.779999</v>
      </c>
      <c r="L36">
        <f>VLOOKUP(C36,'2018'!$B$2:$AJ$543,35,0)</f>
        <v>47924566980.169998</v>
      </c>
      <c r="P36">
        <f>VLOOKUP(C36,'2018'!$B$2:$AJ$543,25,0)</f>
        <v>-832389481221.05005</v>
      </c>
    </row>
    <row r="37" spans="2:16" x14ac:dyDescent="0.25">
      <c r="B37" s="66" t="s">
        <v>136</v>
      </c>
      <c r="C37" t="s">
        <v>135</v>
      </c>
      <c r="D37">
        <f>VLOOKUP(C37,'2018'!$B$2:$F$543,5,0)</f>
        <v>50508205302.340004</v>
      </c>
      <c r="H37">
        <f>VLOOKUP(C37,'2018'!$B$2:$G$543,6,0)</f>
        <v>10074104558.25</v>
      </c>
      <c r="L37">
        <f>VLOOKUP(C37,'2018'!$B$2:$AJ$543,35,0)</f>
        <v>2620105257.4200001</v>
      </c>
      <c r="P37">
        <f>VLOOKUP(C37,'2018'!$B$2:$AJ$543,25,0)</f>
        <v>-765039886354</v>
      </c>
    </row>
    <row r="38" spans="2:16" x14ac:dyDescent="0.25">
      <c r="B38" s="66" t="s">
        <v>140</v>
      </c>
      <c r="C38" t="s">
        <v>139</v>
      </c>
      <c r="D38">
        <f>VLOOKUP(C38,'2018'!$B$2:$F$543,5,0)</f>
        <v>133150180086.67999</v>
      </c>
      <c r="H38">
        <f>VLOOKUP(C38,'2018'!$B$2:$G$543,6,0)</f>
        <v>113761676167.53</v>
      </c>
      <c r="L38">
        <f>VLOOKUP(C38,'2018'!$B$2:$AJ$543,35,0)</f>
        <v>69795085119.589996</v>
      </c>
      <c r="P38">
        <f>VLOOKUP(C38,'2018'!$B$2:$AJ$543,25,0)</f>
        <v>-541480311772.60999</v>
      </c>
    </row>
    <row r="39" spans="2:16" x14ac:dyDescent="0.25">
      <c r="B39" s="66" t="s">
        <v>142</v>
      </c>
      <c r="C39" t="s">
        <v>141</v>
      </c>
      <c r="D39">
        <f>VLOOKUP(C39,'2018'!$B$2:$F$543,5,0)</f>
        <v>171748803381.68201</v>
      </c>
      <c r="H39">
        <f>VLOOKUP(C39,'2018'!$B$2:$G$543,6,0)</f>
        <v>124129944919.772</v>
      </c>
      <c r="L39">
        <f>VLOOKUP(C39,'2018'!$B$2:$AJ$543,35,0)</f>
        <v>22972653426.312</v>
      </c>
      <c r="P39">
        <f>VLOOKUP(C39,'2018'!$B$2:$AJ$543,25,0)</f>
        <v>-663945898551.38</v>
      </c>
    </row>
    <row r="40" spans="2:16" x14ac:dyDescent="0.25">
      <c r="B40" s="66" t="s">
        <v>144</v>
      </c>
      <c r="C40" t="s">
        <v>143</v>
      </c>
      <c r="D40">
        <f>VLOOKUP(C40,'2018'!$B$2:$F$543,5,0)</f>
        <v>154661458231</v>
      </c>
      <c r="H40">
        <f>VLOOKUP(C40,'2018'!$B$2:$G$543,6,0)</f>
        <v>73662477291.360001</v>
      </c>
      <c r="L40">
        <f>VLOOKUP(C40,'2018'!$B$2:$AJ$543,35,0)</f>
        <v>18367274392.200001</v>
      </c>
      <c r="P40">
        <f>VLOOKUP(C40,'2018'!$B$2:$AJ$543,25,0)</f>
        <v>-904280878908.77002</v>
      </c>
    </row>
    <row r="41" spans="2:16" x14ac:dyDescent="0.25">
      <c r="B41" s="66" t="s">
        <v>148</v>
      </c>
      <c r="C41" t="s">
        <v>147</v>
      </c>
      <c r="D41">
        <f>VLOOKUP(C41,'2018'!$B$2:$F$543,5,0)</f>
        <v>425779042152.48993</v>
      </c>
      <c r="H41">
        <f>VLOOKUP(C41,'2018'!$B$2:$G$543,6,0)</f>
        <v>142926894948.87003</v>
      </c>
      <c r="L41">
        <f>VLOOKUP(C41,'2018'!$B$2:$AJ$543,35,0)</f>
        <v>9309690142.9200001</v>
      </c>
      <c r="P41">
        <f>VLOOKUP(C41,'2018'!$B$2:$AJ$543,25,0)</f>
        <v>-688086611357.88</v>
      </c>
    </row>
    <row r="42" spans="2:16" x14ac:dyDescent="0.25">
      <c r="B42" s="66" t="s">
        <v>154</v>
      </c>
      <c r="C42" t="s">
        <v>153</v>
      </c>
      <c r="D42">
        <f>VLOOKUP(C42,'2018'!$B$2:$F$543,5,0)</f>
        <v>137970832536.45001</v>
      </c>
      <c r="H42">
        <f>VLOOKUP(C42,'2018'!$B$2:$G$543,6,0)</f>
        <v>53722408275.940002</v>
      </c>
      <c r="L42">
        <f>VLOOKUP(C42,'2018'!$B$2:$AJ$543,35,0)</f>
        <v>1133478933</v>
      </c>
      <c r="P42">
        <f>VLOOKUP(C42,'2018'!$B$2:$AJ$543,25,0)</f>
        <v>-1329178834618.3872</v>
      </c>
    </row>
    <row r="43" spans="2:16" x14ac:dyDescent="0.25">
      <c r="B43" s="66" t="s">
        <v>156</v>
      </c>
      <c r="C43" t="s">
        <v>155</v>
      </c>
      <c r="D43">
        <f>VLOOKUP(C43,'2018'!$B$2:$F$543,5,0)</f>
        <v>218533419074.92004</v>
      </c>
      <c r="H43">
        <f>VLOOKUP(C43,'2018'!$B$2:$G$543,6,0)</f>
        <v>152095562138.33002</v>
      </c>
      <c r="L43">
        <f>VLOOKUP(C43,'2018'!$B$2:$AJ$543,35,0)</f>
        <v>4514270277.7700005</v>
      </c>
      <c r="P43">
        <f>VLOOKUP(C43,'2018'!$B$2:$AJ$543,25,0)</f>
        <v>-1056363178411.61</v>
      </c>
    </row>
    <row r="44" spans="2:16" x14ac:dyDescent="0.25">
      <c r="B44" s="66" t="s">
        <v>160</v>
      </c>
      <c r="C44" t="s">
        <v>159</v>
      </c>
      <c r="D44">
        <f>VLOOKUP(C44,'2018'!$B$2:$F$543,5,0)</f>
        <v>34824790058.079994</v>
      </c>
      <c r="H44">
        <f>VLOOKUP(C44,'2018'!$B$2:$G$543,6,0)</f>
        <v>26611097308.610001</v>
      </c>
      <c r="L44">
        <f>VLOOKUP(C44,'2018'!$B$2:$AJ$543,35,0)</f>
        <v>67663303577.5</v>
      </c>
      <c r="P44">
        <f>VLOOKUP(C44,'2018'!$B$2:$AJ$543,25,0)</f>
        <v>-406078385614.71002</v>
      </c>
    </row>
    <row r="45" spans="2:16" x14ac:dyDescent="0.25">
      <c r="B45" s="66" t="s">
        <v>162</v>
      </c>
      <c r="C45" t="s">
        <v>161</v>
      </c>
      <c r="D45">
        <f>VLOOKUP(C45,'2018'!$B$2:$F$543,5,0)</f>
        <v>62655633534.479996</v>
      </c>
      <c r="H45">
        <f>VLOOKUP(C45,'2018'!$B$2:$G$543,6,0)</f>
        <v>44150631337.089996</v>
      </c>
      <c r="L45">
        <f>VLOOKUP(C45,'2018'!$B$2:$AJ$543,35,0)</f>
        <v>11412892824.4</v>
      </c>
      <c r="P45">
        <f>VLOOKUP(C45,'2018'!$B$2:$AJ$543,25,0)</f>
        <v>-635189882756.43994</v>
      </c>
    </row>
    <row r="46" spans="2:16" x14ac:dyDescent="0.25">
      <c r="B46" s="66" t="s">
        <v>1155</v>
      </c>
      <c r="C46" t="s">
        <v>163</v>
      </c>
      <c r="D46">
        <f>VLOOKUP(C46,'2018'!$B$2:$F$543,5,0)</f>
        <v>706556469449.27991</v>
      </c>
      <c r="H46">
        <f>VLOOKUP(C46,'2018'!$B$2:$G$543,6,0)</f>
        <v>177084264761.72</v>
      </c>
      <c r="L46">
        <f>VLOOKUP(C46,'2018'!$B$2:$AJ$543,35,0)</f>
        <v>179424128371.29999</v>
      </c>
      <c r="P46">
        <f>VLOOKUP(C46,'2018'!$B$2:$AJ$543,25,0)</f>
        <v>-5147607453333.9805</v>
      </c>
    </row>
    <row r="47" spans="2:16" x14ac:dyDescent="0.25">
      <c r="B47" s="66" t="s">
        <v>165</v>
      </c>
      <c r="C47" t="s">
        <v>164</v>
      </c>
      <c r="D47">
        <f>VLOOKUP(C47,'2018'!$B$2:$F$543,5,0)</f>
        <v>105021781543.54999</v>
      </c>
      <c r="H47">
        <f>VLOOKUP(C47,'2018'!$B$2:$G$543,6,0)</f>
        <v>80882679325.169998</v>
      </c>
      <c r="L47">
        <f>VLOOKUP(C47,'2018'!$B$2:$AJ$543,35,0)</f>
        <v>3081320755</v>
      </c>
      <c r="P47">
        <f>VLOOKUP(C47,'2018'!$B$2:$AJ$543,25,0)</f>
        <v>-1227552749555.02</v>
      </c>
    </row>
    <row r="48" spans="2:16" x14ac:dyDescent="0.25">
      <c r="B48" s="66" t="s">
        <v>167</v>
      </c>
      <c r="C48" t="s">
        <v>166</v>
      </c>
      <c r="D48">
        <f>VLOOKUP(C48,'2018'!$B$2:$F$543,5,0)</f>
        <v>145476356603.89001</v>
      </c>
      <c r="H48">
        <f>VLOOKUP(C48,'2018'!$B$2:$G$543,6,0)</f>
        <v>61958465864.330002</v>
      </c>
      <c r="L48">
        <f>VLOOKUP(C48,'2018'!$B$2:$AJ$543,35,0)</f>
        <v>16900401663.780001</v>
      </c>
      <c r="P48">
        <f>VLOOKUP(C48,'2018'!$B$2:$AJ$543,25,0)</f>
        <v>-1819807073538.8101</v>
      </c>
    </row>
    <row r="49" spans="2:16" x14ac:dyDescent="0.25">
      <c r="B49" s="66" t="s">
        <v>169</v>
      </c>
      <c r="C49" t="s">
        <v>168</v>
      </c>
      <c r="D49">
        <f>VLOOKUP(C49,'2018'!$B$2:$F$543,5,0)</f>
        <v>29934775909.599998</v>
      </c>
      <c r="H49">
        <f>VLOOKUP(C49,'2018'!$B$2:$G$543,6,0)</f>
        <v>11995390140.02</v>
      </c>
      <c r="L49">
        <f>VLOOKUP(C49,'2018'!$B$2:$AJ$543,35,0)</f>
        <v>16248512606</v>
      </c>
      <c r="P49">
        <f>VLOOKUP(C49,'2018'!$B$2:$AJ$543,25,0)</f>
        <v>-494298448000.60999</v>
      </c>
    </row>
    <row r="50" spans="2:16" x14ac:dyDescent="0.25">
      <c r="B50" s="66" t="s">
        <v>171</v>
      </c>
      <c r="C50" t="s">
        <v>170</v>
      </c>
      <c r="D50">
        <f>VLOOKUP(C50,'2018'!$B$2:$F$543,5,0)</f>
        <v>38847968505.909996</v>
      </c>
      <c r="H50">
        <f>VLOOKUP(C50,'2018'!$B$2:$G$543,6,0)</f>
        <v>1878705580.8499999</v>
      </c>
      <c r="L50">
        <f>VLOOKUP(C50,'2018'!$B$2:$AJ$543,35,0)</f>
        <v>43248474572.470001</v>
      </c>
      <c r="P50">
        <f>VLOOKUP(C50,'2018'!$B$2:$AJ$543,25,0)</f>
        <v>-2549870360737.5698</v>
      </c>
    </row>
    <row r="51" spans="2:16" x14ac:dyDescent="0.25">
      <c r="B51" s="66" t="s">
        <v>173</v>
      </c>
      <c r="C51" t="s">
        <v>172</v>
      </c>
      <c r="D51">
        <f>VLOOKUP(C51,'2018'!$B$2:$F$543,5,0)</f>
        <v>121763447569.84001</v>
      </c>
      <c r="H51">
        <f>VLOOKUP(C51,'2018'!$B$2:$G$543,6,0)</f>
        <v>80634883019.26001</v>
      </c>
      <c r="L51">
        <f>VLOOKUP(C51,'2018'!$B$2:$AJ$543,35,0)</f>
        <v>6007574715</v>
      </c>
      <c r="P51">
        <f>VLOOKUP(C51,'2018'!$B$2:$AJ$543,25,0)</f>
        <v>-1123898571224.5</v>
      </c>
    </row>
    <row r="52" spans="2:16" x14ac:dyDescent="0.25">
      <c r="B52" s="66" t="s">
        <v>175</v>
      </c>
      <c r="C52" t="s">
        <v>174</v>
      </c>
      <c r="D52">
        <f>VLOOKUP(C52,'2018'!$B$2:$F$543,5,0)</f>
        <v>83897018079</v>
      </c>
      <c r="H52">
        <f>VLOOKUP(C52,'2018'!$B$2:$G$543,6,0)</f>
        <v>25228628507</v>
      </c>
      <c r="L52">
        <f>VLOOKUP(C52,'2018'!$B$2:$AJ$543,35,0)</f>
        <v>62128902630.150002</v>
      </c>
      <c r="P52">
        <f>VLOOKUP(C52,'2018'!$B$2:$AJ$543,25,0)</f>
        <v>-1272552679111.97</v>
      </c>
    </row>
    <row r="53" spans="2:16" x14ac:dyDescent="0.25">
      <c r="B53" s="66" t="s">
        <v>177</v>
      </c>
      <c r="C53" t="s">
        <v>176</v>
      </c>
      <c r="D53">
        <f>VLOOKUP(C53,'2018'!$B$2:$F$543,5,0)</f>
        <v>127303831759.89999</v>
      </c>
      <c r="H53">
        <f>VLOOKUP(C53,'2018'!$B$2:$G$543,6,0)</f>
        <v>106090202664.75999</v>
      </c>
      <c r="L53">
        <f>VLOOKUP(C53,'2018'!$B$2:$AJ$543,35,0)</f>
        <v>10512758566</v>
      </c>
      <c r="P53">
        <f>VLOOKUP(C53,'2018'!$B$2:$AJ$543,25,0)</f>
        <v>-1008700933551.79</v>
      </c>
    </row>
    <row r="54" spans="2:16" x14ac:dyDescent="0.25">
      <c r="B54" s="66" t="s">
        <v>179</v>
      </c>
      <c r="C54" t="s">
        <v>178</v>
      </c>
      <c r="D54">
        <f>VLOOKUP(C54,'2018'!$B$2:$F$543,5,0)</f>
        <v>62616419352.319992</v>
      </c>
      <c r="H54">
        <f>VLOOKUP(C54,'2018'!$B$2:$G$543,6,0)</f>
        <v>34861504775.669998</v>
      </c>
      <c r="L54">
        <f>VLOOKUP(C54,'2018'!$B$2:$AJ$543,35,0)</f>
        <v>11782059949.190001</v>
      </c>
      <c r="P54">
        <f>VLOOKUP(C54,'2018'!$B$2:$AJ$543,25,0)</f>
        <v>-793728122335.79004</v>
      </c>
    </row>
    <row r="55" spans="2:16" x14ac:dyDescent="0.25">
      <c r="B55" s="66" t="s">
        <v>181</v>
      </c>
      <c r="C55" t="s">
        <v>180</v>
      </c>
      <c r="D55">
        <f>VLOOKUP(C55,'2018'!$B$2:$F$543,5,0)</f>
        <v>151400529778.01001</v>
      </c>
      <c r="H55">
        <f>VLOOKUP(C55,'2018'!$B$2:$G$543,6,0)</f>
        <v>79490391246.809998</v>
      </c>
      <c r="L55">
        <f>VLOOKUP(C55,'2018'!$B$2:$AJ$543,35,0)</f>
        <v>23648331227.330002</v>
      </c>
      <c r="P55">
        <f>VLOOKUP(C55,'2018'!$B$2:$AJ$543,25,0)</f>
        <v>-1323918636190.22</v>
      </c>
    </row>
    <row r="56" spans="2:16" x14ac:dyDescent="0.25">
      <c r="B56" s="66" t="s">
        <v>183</v>
      </c>
      <c r="C56" t="s">
        <v>182</v>
      </c>
      <c r="D56">
        <f>VLOOKUP(C56,'2018'!$B$2:$F$543,5,0)</f>
        <v>101679861802.04999</v>
      </c>
      <c r="H56">
        <f>VLOOKUP(C56,'2018'!$B$2:$G$543,6,0)</f>
        <v>88591850070.87999</v>
      </c>
      <c r="L56">
        <f>VLOOKUP(C56,'2018'!$B$2:$AJ$543,35,0)</f>
        <v>6619770671</v>
      </c>
      <c r="P56">
        <f>VLOOKUP(C56,'2018'!$B$2:$AJ$543,25,0)</f>
        <v>-595541046533.77002</v>
      </c>
    </row>
    <row r="57" spans="2:16" x14ac:dyDescent="0.25">
      <c r="B57" s="66" t="s">
        <v>187</v>
      </c>
      <c r="C57" t="s">
        <v>186</v>
      </c>
      <c r="D57">
        <f>VLOOKUP(C57,'2018'!$B$2:$F$543,5,0)</f>
        <v>239372094498.47998</v>
      </c>
      <c r="H57">
        <f>VLOOKUP(C57,'2018'!$B$2:$G$543,6,0)</f>
        <v>109263374405.17999</v>
      </c>
      <c r="L57">
        <f>VLOOKUP(C57,'2018'!$B$2:$AJ$543,35,0)</f>
        <v>32797231210</v>
      </c>
      <c r="P57">
        <f>VLOOKUP(C57,'2018'!$B$2:$AJ$543,25,0)</f>
        <v>-2591039897508.3799</v>
      </c>
    </row>
    <row r="58" spans="2:16" x14ac:dyDescent="0.25">
      <c r="B58" s="66" t="s">
        <v>189</v>
      </c>
      <c r="C58" t="s">
        <v>188</v>
      </c>
      <c r="D58">
        <f>VLOOKUP(C58,'2018'!$B$2:$F$543,5,0)</f>
        <v>111059288786</v>
      </c>
      <c r="H58">
        <f>VLOOKUP(C58,'2018'!$B$2:$G$543,6,0)</f>
        <v>74549315045</v>
      </c>
      <c r="L58">
        <f>VLOOKUP(C58,'2018'!$B$2:$AJ$543,35,0)</f>
        <v>9160313968</v>
      </c>
      <c r="P58">
        <f>VLOOKUP(C58,'2018'!$B$2:$AJ$543,25,0)</f>
        <v>-547671745197</v>
      </c>
    </row>
    <row r="59" spans="2:16" x14ac:dyDescent="0.25">
      <c r="B59" s="66" t="s">
        <v>191</v>
      </c>
      <c r="C59" t="s">
        <v>190</v>
      </c>
      <c r="D59">
        <f>VLOOKUP(C59,'2018'!$B$2:$F$543,5,0)</f>
        <v>18433789335.900002</v>
      </c>
      <c r="H59">
        <f>VLOOKUP(C59,'2018'!$B$2:$G$543,6,0)</f>
        <v>4848420336.0500002</v>
      </c>
      <c r="L59">
        <f>VLOOKUP(C59,'2018'!$B$2:$AJ$543,35,0)</f>
        <v>5686488882.0500002</v>
      </c>
      <c r="P59">
        <f>VLOOKUP(C59,'2018'!$B$2:$AJ$543,25,0)</f>
        <v>-620115556846.65002</v>
      </c>
    </row>
    <row r="60" spans="2:16" x14ac:dyDescent="0.25">
      <c r="B60" s="66" t="s">
        <v>195</v>
      </c>
      <c r="C60" t="s">
        <v>194</v>
      </c>
      <c r="D60">
        <f>VLOOKUP(C60,'2018'!$B$2:$F$543,5,0)</f>
        <v>61200754538.549995</v>
      </c>
      <c r="H60">
        <f>VLOOKUP(C60,'2018'!$B$2:$G$543,6,0)</f>
        <v>54275784070.029999</v>
      </c>
      <c r="L60">
        <f>VLOOKUP(C60,'2018'!$B$2:$AJ$543,35,0)</f>
        <v>76035902.319999993</v>
      </c>
      <c r="P60">
        <f>VLOOKUP(C60,'2018'!$B$2:$AJ$543,25,0)</f>
        <v>-815394431859.68994</v>
      </c>
    </row>
    <row r="61" spans="2:16" x14ac:dyDescent="0.25">
      <c r="B61" s="66" t="s">
        <v>197</v>
      </c>
      <c r="C61" t="s">
        <v>196</v>
      </c>
      <c r="D61">
        <f>VLOOKUP(C61,'2018'!$B$2:$F$543,5,0)</f>
        <v>96011549888.509995</v>
      </c>
      <c r="H61">
        <f>VLOOKUP(C61,'2018'!$B$2:$G$543,6,0)</f>
        <v>54391038705.580002</v>
      </c>
      <c r="L61">
        <f>VLOOKUP(C61,'2018'!$B$2:$AJ$543,35,0)</f>
        <v>15938613430.809999</v>
      </c>
      <c r="P61">
        <f>VLOOKUP(C61,'2018'!$B$2:$AJ$543,25,0)</f>
        <v>-1100217162890.6001</v>
      </c>
    </row>
    <row r="62" spans="2:16" x14ac:dyDescent="0.25">
      <c r="B62" s="66" t="s">
        <v>199</v>
      </c>
      <c r="C62" t="s">
        <v>198</v>
      </c>
      <c r="D62">
        <f>VLOOKUP(C62,'2018'!$B$2:$F$543,5,0)</f>
        <v>75976129800.929993</v>
      </c>
      <c r="H62">
        <f>VLOOKUP(C62,'2018'!$B$2:$G$543,6,0)</f>
        <v>23593466342.98</v>
      </c>
      <c r="L62">
        <f>VLOOKUP(C62,'2018'!$B$2:$AJ$543,35,0)</f>
        <v>20532747157.880001</v>
      </c>
      <c r="P62">
        <f>VLOOKUP(C62,'2018'!$B$2:$AJ$543,25,0)</f>
        <v>-607306006626.54004</v>
      </c>
    </row>
    <row r="63" spans="2:16" x14ac:dyDescent="0.25">
      <c r="B63" s="66" t="s">
        <v>201</v>
      </c>
      <c r="C63" t="s">
        <v>200</v>
      </c>
      <c r="D63">
        <f>VLOOKUP(C63,'2018'!$B$2:$F$543,5,0)</f>
        <v>72284179354.359985</v>
      </c>
      <c r="H63">
        <f>VLOOKUP(C63,'2018'!$B$2:$G$543,6,0)</f>
        <v>22004356720.059998</v>
      </c>
      <c r="L63">
        <f>VLOOKUP(C63,'2018'!$B$2:$AJ$543,35,0)</f>
        <v>17124861473</v>
      </c>
      <c r="P63">
        <f>VLOOKUP(C63,'2018'!$B$2:$AJ$543,25,0)</f>
        <v>-613315945080</v>
      </c>
    </row>
    <row r="64" spans="2:16" x14ac:dyDescent="0.25">
      <c r="B64" s="66" t="s">
        <v>1156</v>
      </c>
      <c r="C64" t="s">
        <v>202</v>
      </c>
      <c r="D64">
        <f>VLOOKUP(C64,'2018'!$B$2:$F$543,5,0)</f>
        <v>704603612445.52002</v>
      </c>
      <c r="H64">
        <f>VLOOKUP(C64,'2018'!$B$2:$G$543,6,0)</f>
        <v>68586601600.199997</v>
      </c>
      <c r="L64">
        <f>VLOOKUP(C64,'2018'!$B$2:$AJ$543,35,0)</f>
        <v>239233483958.20999</v>
      </c>
      <c r="P64">
        <f>VLOOKUP(C64,'2018'!$B$2:$AJ$543,25,0)</f>
        <v>-9925118502912.4199</v>
      </c>
    </row>
    <row r="65" spans="2:16" x14ac:dyDescent="0.25">
      <c r="B65" s="66" t="s">
        <v>204</v>
      </c>
      <c r="C65" t="s">
        <v>203</v>
      </c>
      <c r="D65">
        <f>VLOOKUP(C65,'2018'!$B$2:$F$543,5,0)</f>
        <v>564857800016.60999</v>
      </c>
      <c r="H65">
        <f>VLOOKUP(C65,'2018'!$B$2:$G$543,6,0)</f>
        <v>215505810070.45999</v>
      </c>
      <c r="L65">
        <f>VLOOKUP(C65,'2018'!$B$2:$AJ$543,35,0)</f>
        <v>41879286008.139999</v>
      </c>
      <c r="P65">
        <f>VLOOKUP(C65,'2018'!$B$2:$AJ$543,25,0)</f>
        <v>-5808729995957.9697</v>
      </c>
    </row>
    <row r="66" spans="2:16" x14ac:dyDescent="0.25">
      <c r="B66" s="66" t="s">
        <v>206</v>
      </c>
      <c r="C66" t="s">
        <v>205</v>
      </c>
      <c r="D66">
        <f>VLOOKUP(C66,'2018'!$B$2:$F$543,5,0)</f>
        <v>189040248941.61996</v>
      </c>
      <c r="H66">
        <f>VLOOKUP(C66,'2018'!$B$2:$G$543,6,0)</f>
        <v>81265528728.919998</v>
      </c>
      <c r="L66">
        <f>VLOOKUP(C66,'2018'!$B$2:$AJ$543,35,0)</f>
        <v>61833993169.340004</v>
      </c>
      <c r="P66">
        <f>VLOOKUP(C66,'2018'!$B$2:$AJ$543,25,0)</f>
        <v>-1844225073320.1399</v>
      </c>
    </row>
    <row r="67" spans="2:16" x14ac:dyDescent="0.25">
      <c r="B67" s="66" t="s">
        <v>208</v>
      </c>
      <c r="C67" t="s">
        <v>207</v>
      </c>
      <c r="D67">
        <f>VLOOKUP(C67,'2018'!$B$2:$F$543,5,0)</f>
        <v>304068591938.15002</v>
      </c>
      <c r="H67">
        <f>VLOOKUP(C67,'2018'!$B$2:$G$543,6,0)</f>
        <v>254187047714.01999</v>
      </c>
      <c r="L67">
        <f>VLOOKUP(C67,'2018'!$B$2:$AJ$543,35,0)</f>
        <v>23766025683.73</v>
      </c>
      <c r="P67">
        <f>VLOOKUP(C67,'2018'!$B$2:$AJ$543,25,0)</f>
        <v>-1282679516565.8901</v>
      </c>
    </row>
    <row r="68" spans="2:16" x14ac:dyDescent="0.25">
      <c r="B68" s="66" t="s">
        <v>210</v>
      </c>
      <c r="C68" t="s">
        <v>209</v>
      </c>
      <c r="D68">
        <f>VLOOKUP(C68,'2018'!$B$2:$F$543,5,0)</f>
        <v>278495844447.92004</v>
      </c>
      <c r="H68">
        <f>VLOOKUP(C68,'2018'!$B$2:$G$543,6,0)</f>
        <v>206276447509.47003</v>
      </c>
      <c r="L68">
        <f>VLOOKUP(C68,'2018'!$B$2:$AJ$543,35,0)</f>
        <v>20300587977.310001</v>
      </c>
      <c r="P68">
        <f>VLOOKUP(C68,'2018'!$B$2:$AJ$543,25,0)</f>
        <v>-4748817870919.9199</v>
      </c>
    </row>
    <row r="69" spans="2:16" x14ac:dyDescent="0.25">
      <c r="B69" s="66" t="s">
        <v>212</v>
      </c>
      <c r="C69" t="s">
        <v>211</v>
      </c>
      <c r="D69">
        <f>VLOOKUP(C69,'2018'!$B$2:$F$543,5,0)</f>
        <v>147625081012.10001</v>
      </c>
      <c r="H69">
        <f>VLOOKUP(C69,'2018'!$B$2:$G$543,6,0)</f>
        <v>56240013557.729996</v>
      </c>
      <c r="L69">
        <f>VLOOKUP(C69,'2018'!$B$2:$AJ$543,35,0)</f>
        <v>2080421649</v>
      </c>
      <c r="P69">
        <f>VLOOKUP(C69,'2018'!$B$2:$AJ$543,25,0)</f>
        <v>-1764483826032.8701</v>
      </c>
    </row>
    <row r="70" spans="2:16" x14ac:dyDescent="0.25">
      <c r="B70" s="66" t="s">
        <v>214</v>
      </c>
      <c r="C70" t="s">
        <v>213</v>
      </c>
      <c r="D70">
        <f>VLOOKUP(C70,'2018'!$B$2:$F$543,5,0)</f>
        <v>338836407771.67902</v>
      </c>
      <c r="H70">
        <f>VLOOKUP(C70,'2018'!$B$2:$G$543,6,0)</f>
        <v>271688859384.349</v>
      </c>
      <c r="L70">
        <f>VLOOKUP(C70,'2018'!$B$2:$AJ$543,35,0)</f>
        <v>16578349168.460001</v>
      </c>
      <c r="P70">
        <f>VLOOKUP(C70,'2018'!$B$2:$AJ$543,25,0)</f>
        <v>-1838150736581.8984</v>
      </c>
    </row>
    <row r="71" spans="2:16" x14ac:dyDescent="0.25">
      <c r="B71" s="66" t="s">
        <v>216</v>
      </c>
      <c r="C71" t="s">
        <v>215</v>
      </c>
      <c r="D71">
        <f>VLOOKUP(C71,'2018'!$B$2:$F$543,5,0)</f>
        <v>229718463164.48999</v>
      </c>
      <c r="H71">
        <f>VLOOKUP(C71,'2018'!$B$2:$G$543,6,0)</f>
        <v>155133293145.47</v>
      </c>
      <c r="L71">
        <f>VLOOKUP(C71,'2018'!$B$2:$AJ$543,35,0)</f>
        <v>68813348068.5</v>
      </c>
      <c r="P71">
        <f>VLOOKUP(C71,'2018'!$B$2:$AJ$543,25,0)</f>
        <v>-4353004059917.3398</v>
      </c>
    </row>
    <row r="72" spans="2:16" x14ac:dyDescent="0.25">
      <c r="B72" s="66" t="s">
        <v>218</v>
      </c>
      <c r="C72" t="s">
        <v>217</v>
      </c>
      <c r="D72">
        <f>VLOOKUP(C72,'2018'!$B$2:$F$543,5,0)</f>
        <v>564857800016.60999</v>
      </c>
      <c r="H72">
        <f>VLOOKUP(C72,'2018'!$B$2:$G$543,6,0)</f>
        <v>215505810070.45999</v>
      </c>
      <c r="L72">
        <f>VLOOKUP(C72,'2018'!$B$2:$AJ$543,35,0)</f>
        <v>41879286008.139999</v>
      </c>
      <c r="P72">
        <f>VLOOKUP(C72,'2018'!$B$2:$AJ$543,25,0)</f>
        <v>-5808729995957.9697</v>
      </c>
    </row>
    <row r="73" spans="2:16" x14ac:dyDescent="0.25">
      <c r="B73" s="66" t="s">
        <v>220</v>
      </c>
      <c r="C73" t="s">
        <v>219</v>
      </c>
      <c r="D73">
        <f>VLOOKUP(C73,'2018'!$B$2:$F$543,5,0)</f>
        <v>361189490596.66003</v>
      </c>
      <c r="H73">
        <f>VLOOKUP(C73,'2018'!$B$2:$G$543,6,0)</f>
        <v>289471435985.56</v>
      </c>
      <c r="L73">
        <f>VLOOKUP(C73,'2018'!$B$2:$AJ$543,35,0)</f>
        <v>9135699463.4400005</v>
      </c>
      <c r="P73">
        <f>VLOOKUP(C73,'2018'!$B$2:$AJ$543,25,0)</f>
        <v>-5588874757686.1699</v>
      </c>
    </row>
    <row r="74" spans="2:16" x14ac:dyDescent="0.25">
      <c r="B74" s="66" t="s">
        <v>222</v>
      </c>
      <c r="C74" t="s">
        <v>221</v>
      </c>
      <c r="D74">
        <f>VLOOKUP(C74,'2018'!$B$2:$F$543,5,0)</f>
        <v>236738834175.01004</v>
      </c>
      <c r="H74">
        <f>VLOOKUP(C74,'2018'!$B$2:$G$543,6,0)</f>
        <v>136367521303.22</v>
      </c>
      <c r="L74">
        <f>VLOOKUP(C74,'2018'!$B$2:$AJ$543,35,0)</f>
        <v>48523936881.980003</v>
      </c>
      <c r="P74">
        <f>VLOOKUP(C74,'2018'!$B$2:$AJ$543,25,0)</f>
        <v>-1905369343685.1899</v>
      </c>
    </row>
    <row r="75" spans="2:16" x14ac:dyDescent="0.25">
      <c r="B75" s="66" t="s">
        <v>224</v>
      </c>
      <c r="C75" t="s">
        <v>223</v>
      </c>
      <c r="D75">
        <f>VLOOKUP(C75,'2018'!$B$2:$F$543,5,0)</f>
        <v>169583986095.97998</v>
      </c>
      <c r="H75">
        <f>VLOOKUP(C75,'2018'!$B$2:$G$543,6,0)</f>
        <v>11599585544.359999</v>
      </c>
      <c r="L75">
        <f>VLOOKUP(C75,'2018'!$B$2:$AJ$543,35,0)</f>
        <v>250393338636.76001</v>
      </c>
      <c r="P75">
        <f>VLOOKUP(C75,'2018'!$B$2:$AJ$543,25,0)</f>
        <v>-3389258224868</v>
      </c>
    </row>
    <row r="76" spans="2:16" x14ac:dyDescent="0.25">
      <c r="B76" s="66" t="s">
        <v>226</v>
      </c>
      <c r="C76" t="s">
        <v>225</v>
      </c>
      <c r="D76">
        <f>VLOOKUP(C76,'2018'!$B$2:$F$543,5,0)</f>
        <v>64359185389.769989</v>
      </c>
      <c r="H76">
        <f>VLOOKUP(C76,'2018'!$B$2:$G$543,6,0)</f>
        <v>32709120978.630001</v>
      </c>
      <c r="L76">
        <f>VLOOKUP(C76,'2018'!$B$2:$AJ$543,35,0)</f>
        <v>65997901971.360001</v>
      </c>
      <c r="P76">
        <f>VLOOKUP(C76,'2018'!$B$2:$AJ$543,25,0)</f>
        <v>-1136359756922.3401</v>
      </c>
    </row>
    <row r="77" spans="2:16" x14ac:dyDescent="0.25">
      <c r="B77" s="66" t="s">
        <v>1157</v>
      </c>
      <c r="C77" t="s">
        <v>227</v>
      </c>
      <c r="D77">
        <f>VLOOKUP(C77,'2018'!$B$2:$F$543,5,0)</f>
        <v>995246618335.61987</v>
      </c>
      <c r="H77">
        <f>VLOOKUP(C77,'2018'!$B$2:$G$543,6,0)</f>
        <v>717180441962.77991</v>
      </c>
      <c r="L77">
        <f>VLOOKUP(C77,'2018'!$B$2:$AJ$543,35,0)</f>
        <v>445044323195.12</v>
      </c>
      <c r="P77">
        <f>VLOOKUP(C77,'2018'!$B$2:$AJ$543,25,0)</f>
        <v>-4815122619297.8203</v>
      </c>
    </row>
    <row r="78" spans="2:16" x14ac:dyDescent="0.25">
      <c r="B78" s="66" t="s">
        <v>229</v>
      </c>
      <c r="C78" t="s">
        <v>228</v>
      </c>
      <c r="D78">
        <f>VLOOKUP(C78,'2018'!$B$2:$F$543,5,0)</f>
        <v>104671149438.24998</v>
      </c>
      <c r="H78">
        <f>VLOOKUP(C78,'2018'!$B$2:$G$543,6,0)</f>
        <v>47482578737.959991</v>
      </c>
      <c r="L78">
        <f>VLOOKUP(C78,'2018'!$B$2:$AJ$543,35,0)</f>
        <v>4122328835.6700001</v>
      </c>
      <c r="P78">
        <f>VLOOKUP(C78,'2018'!$B$2:$AJ$543,25,0)</f>
        <v>-1406437260488.6699</v>
      </c>
    </row>
    <row r="79" spans="2:16" x14ac:dyDescent="0.25">
      <c r="B79" s="66" t="s">
        <v>231</v>
      </c>
      <c r="C79" t="s">
        <v>230</v>
      </c>
      <c r="D79">
        <f>VLOOKUP(C79,'2018'!$B$2:$F$543,5,0)</f>
        <v>147032104648.29999</v>
      </c>
      <c r="H79">
        <f>VLOOKUP(C79,'2018'!$B$2:$G$543,6,0)</f>
        <v>64748205418.789993</v>
      </c>
      <c r="L79">
        <f>VLOOKUP(C79,'2018'!$B$2:$AJ$543,35,0)</f>
        <v>16506350624.67</v>
      </c>
      <c r="P79">
        <f>VLOOKUP(C79,'2018'!$B$2:$AJ$543,25,0)</f>
        <v>-1197473091927.3999</v>
      </c>
    </row>
    <row r="80" spans="2:16" x14ac:dyDescent="0.25">
      <c r="B80" s="66" t="s">
        <v>233</v>
      </c>
      <c r="C80" t="s">
        <v>232</v>
      </c>
      <c r="D80">
        <f>VLOOKUP(C80,'2018'!$B$2:$F$543,5,0)</f>
        <v>175326819038.32001</v>
      </c>
      <c r="H80">
        <f>VLOOKUP(C80,'2018'!$B$2:$G$543,6,0)</f>
        <v>114789823872.79001</v>
      </c>
      <c r="L80">
        <f>VLOOKUP(C80,'2018'!$B$2:$AJ$543,35,0)</f>
        <v>19659990720</v>
      </c>
      <c r="P80">
        <f>VLOOKUP(C80,'2018'!$B$2:$AJ$543,25,0)</f>
        <v>-934632040234.67004</v>
      </c>
    </row>
    <row r="81" spans="2:16" x14ac:dyDescent="0.25">
      <c r="B81" s="66" t="s">
        <v>235</v>
      </c>
      <c r="C81" t="s">
        <v>234</v>
      </c>
      <c r="D81">
        <f>VLOOKUP(C81,'2018'!$B$2:$F$543,5,0)</f>
        <v>92210563942.770004</v>
      </c>
      <c r="H81">
        <f>VLOOKUP(C81,'2018'!$B$2:$G$543,6,0)</f>
        <v>39357345452.82</v>
      </c>
      <c r="L81">
        <f>VLOOKUP(C81,'2018'!$B$2:$AJ$543,35,0)</f>
        <v>9930974301.4200001</v>
      </c>
      <c r="P81">
        <f>VLOOKUP(C81,'2018'!$B$2:$AJ$543,25,0)</f>
        <v>-1356858230956.2</v>
      </c>
    </row>
    <row r="82" spans="2:16" x14ac:dyDescent="0.25">
      <c r="B82" s="66" t="s">
        <v>237</v>
      </c>
      <c r="C82" t="s">
        <v>236</v>
      </c>
      <c r="D82">
        <f>VLOOKUP(C82,'2018'!$B$2:$F$543,5,0)</f>
        <v>167890105009.01999</v>
      </c>
      <c r="H82">
        <f>VLOOKUP(C82,'2018'!$B$2:$G$543,6,0)</f>
        <v>123033571551.17999</v>
      </c>
      <c r="L82">
        <f>VLOOKUP(C82,'2018'!$B$2:$AJ$543,35,0)</f>
        <v>6193375597</v>
      </c>
      <c r="P82">
        <f>VLOOKUP(C82,'2018'!$B$2:$AJ$543,25,0)</f>
        <v>-1751215311719.02</v>
      </c>
    </row>
    <row r="83" spans="2:16" x14ac:dyDescent="0.25">
      <c r="B83" s="66" t="s">
        <v>241</v>
      </c>
      <c r="C83" t="s">
        <v>240</v>
      </c>
      <c r="D83">
        <f>VLOOKUP(C83,'2018'!$B$2:$F$543,5,0)</f>
        <v>323504110547.28003</v>
      </c>
      <c r="H83">
        <f>VLOOKUP(C83,'2018'!$B$2:$G$543,6,0)</f>
        <v>266428794470.90002</v>
      </c>
      <c r="L83">
        <f>VLOOKUP(C83,'2018'!$B$2:$AJ$543,35,0)</f>
        <v>11752935541</v>
      </c>
      <c r="P83">
        <f>VLOOKUP(C83,'2018'!$B$2:$AJ$543,25,0)</f>
        <v>-1247491739937.53</v>
      </c>
    </row>
    <row r="84" spans="2:16" x14ac:dyDescent="0.25">
      <c r="B84" s="66" t="s">
        <v>243</v>
      </c>
      <c r="C84" t="s">
        <v>242</v>
      </c>
      <c r="D84">
        <f>VLOOKUP(C84,'2018'!$B$2:$F$543,5,0)</f>
        <v>119275385150.77002</v>
      </c>
      <c r="H84">
        <f>VLOOKUP(C84,'2018'!$B$2:$G$543,6,0)</f>
        <v>77216133242.540009</v>
      </c>
      <c r="L84">
        <f>VLOOKUP(C84,'2018'!$B$2:$AJ$543,35,0)</f>
        <v>817116727.89999998</v>
      </c>
      <c r="P84">
        <f>VLOOKUP(C84,'2018'!$B$2:$AJ$543,25,0)</f>
        <v>-2089630018682.8</v>
      </c>
    </row>
    <row r="85" spans="2:16" x14ac:dyDescent="0.25">
      <c r="B85" s="66" t="s">
        <v>245</v>
      </c>
      <c r="C85" t="s">
        <v>244</v>
      </c>
      <c r="D85">
        <f>VLOOKUP(C85,'2018'!$B$2:$F$543,5,0)</f>
        <v>104390439323.1725</v>
      </c>
      <c r="H85">
        <f>VLOOKUP(C85,'2018'!$B$2:$G$543,6,0)</f>
        <v>72098630428.172501</v>
      </c>
      <c r="L85">
        <f>VLOOKUP(C85,'2018'!$B$2:$AJ$543,35,0)</f>
        <v>29823809507.692497</v>
      </c>
      <c r="P85">
        <f>VLOOKUP(C85,'2018'!$B$2:$AJ$543,25,0)</f>
        <v>-1682972628169.96</v>
      </c>
    </row>
    <row r="86" spans="2:16" x14ac:dyDescent="0.25">
      <c r="B86" s="66" t="s">
        <v>247</v>
      </c>
      <c r="C86" t="s">
        <v>246</v>
      </c>
      <c r="D86">
        <f>VLOOKUP(C86,'2018'!$B$2:$F$543,5,0)</f>
        <v>274992557009.67999</v>
      </c>
      <c r="H86">
        <f>VLOOKUP(C86,'2018'!$B$2:$G$543,6,0)</f>
        <v>173103768940.89001</v>
      </c>
      <c r="L86">
        <f>VLOOKUP(C86,'2018'!$B$2:$AJ$543,35,0)</f>
        <v>14130551747.060001</v>
      </c>
      <c r="P86">
        <f>VLOOKUP(C86,'2018'!$B$2:$AJ$543,25,0)</f>
        <v>-1512401509987.9199</v>
      </c>
    </row>
    <row r="87" spans="2:16" x14ac:dyDescent="0.25">
      <c r="B87" s="66" t="s">
        <v>249</v>
      </c>
      <c r="C87" t="s">
        <v>248</v>
      </c>
      <c r="D87">
        <f>VLOOKUP(C87,'2018'!$B$2:$F$543,5,0)</f>
        <v>64029059736.769997</v>
      </c>
      <c r="H87">
        <f>VLOOKUP(C87,'2018'!$B$2:$G$543,6,0)</f>
        <v>37821280622.459999</v>
      </c>
      <c r="L87">
        <f>VLOOKUP(C87,'2018'!$B$2:$AJ$543,35,0)</f>
        <v>2623045778.8200002</v>
      </c>
      <c r="P87">
        <f>VLOOKUP(C87,'2018'!$B$2:$AJ$543,25,0)</f>
        <v>-519624408813.16998</v>
      </c>
    </row>
    <row r="88" spans="2:16" x14ac:dyDescent="0.25">
      <c r="B88" s="66" t="s">
        <v>1158</v>
      </c>
      <c r="C88" t="s">
        <v>250</v>
      </c>
      <c r="D88">
        <f>VLOOKUP(C88,'2018'!$B$2:$F$543,5,0)</f>
        <v>767612081157.46985</v>
      </c>
      <c r="H88">
        <f>VLOOKUP(C88,'2018'!$B$2:$G$543,6,0)</f>
        <v>686982783412.28992</v>
      </c>
      <c r="L88">
        <f>VLOOKUP(C88,'2018'!$B$2:$AJ$543,35,0)</f>
        <v>1307725165505.7002</v>
      </c>
      <c r="P88">
        <f>VLOOKUP(C88,'2018'!$B$2:$AJ$543,25,0)</f>
        <v>-8542442872217.7803</v>
      </c>
    </row>
    <row r="89" spans="2:16" x14ac:dyDescent="0.25">
      <c r="B89" s="66" t="s">
        <v>252</v>
      </c>
      <c r="C89" t="s">
        <v>251</v>
      </c>
      <c r="D89">
        <f>VLOOKUP(C89,'2018'!$B$2:$F$543,5,0)</f>
        <v>198842527941.26999</v>
      </c>
      <c r="H89">
        <f>VLOOKUP(C89,'2018'!$B$2:$G$543,6,0)</f>
        <v>84336086406.279999</v>
      </c>
      <c r="L89">
        <f>VLOOKUP(C89,'2018'!$B$2:$AJ$543,35,0)</f>
        <v>25990497906.710003</v>
      </c>
      <c r="P89">
        <f>VLOOKUP(C89,'2018'!$B$2:$AJ$543,25,0)</f>
        <v>-1544708777878.2869</v>
      </c>
    </row>
    <row r="90" spans="2:16" x14ac:dyDescent="0.25">
      <c r="B90" s="66" t="s">
        <v>254</v>
      </c>
      <c r="C90" t="s">
        <v>253</v>
      </c>
      <c r="D90">
        <f>VLOOKUP(C90,'2018'!$B$2:$F$543,5,0)</f>
        <v>960804913654.84998</v>
      </c>
      <c r="H90">
        <f>VLOOKUP(C90,'2018'!$B$2:$G$543,6,0)</f>
        <v>245692018654.47998</v>
      </c>
      <c r="L90">
        <f>VLOOKUP(C90,'2018'!$B$2:$AJ$543,35,0)</f>
        <v>62866974216.970001</v>
      </c>
      <c r="P90">
        <f>VLOOKUP(C90,'2018'!$B$2:$AJ$543,25,0)</f>
        <v>-4561311617890.7139</v>
      </c>
    </row>
    <row r="91" spans="2:16" x14ac:dyDescent="0.25">
      <c r="B91" s="66" t="s">
        <v>256</v>
      </c>
      <c r="C91" t="s">
        <v>255</v>
      </c>
      <c r="D91">
        <f>VLOOKUP(C91,'2018'!$B$2:$F$543,5,0)</f>
        <v>254030357724.22</v>
      </c>
      <c r="H91">
        <f>VLOOKUP(C91,'2018'!$B$2:$G$543,6,0)</f>
        <v>156936406932.84998</v>
      </c>
      <c r="L91">
        <f>VLOOKUP(C91,'2018'!$B$2:$AJ$543,35,0)</f>
        <v>27680936087.440002</v>
      </c>
      <c r="P91">
        <f>VLOOKUP(C91,'2018'!$B$2:$AJ$543,25,0)</f>
        <v>-2219383401353.1001</v>
      </c>
    </row>
    <row r="92" spans="2:16" x14ac:dyDescent="0.25">
      <c r="B92" s="66" t="s">
        <v>258</v>
      </c>
      <c r="C92" t="s">
        <v>257</v>
      </c>
      <c r="D92">
        <f>VLOOKUP(C92,'2018'!$B$2:$F$543,5,0)</f>
        <v>502480253067.96002</v>
      </c>
      <c r="H92">
        <f>VLOOKUP(C92,'2018'!$B$2:$G$543,6,0)</f>
        <v>283266566075.47003</v>
      </c>
      <c r="L92">
        <f>VLOOKUP(C92,'2018'!$B$2:$AJ$543,35,0)</f>
        <v>24347685211.369999</v>
      </c>
      <c r="P92">
        <f>VLOOKUP(C92,'2018'!$B$2:$AJ$543,25,0)</f>
        <v>-1901568119146.7</v>
      </c>
    </row>
    <row r="93" spans="2:16" x14ac:dyDescent="0.25">
      <c r="B93" s="66" t="s">
        <v>260</v>
      </c>
      <c r="C93" t="s">
        <v>259</v>
      </c>
      <c r="D93">
        <f>VLOOKUP(C93,'2018'!$B$2:$F$543,5,0)</f>
        <v>440188916839.78644</v>
      </c>
      <c r="H93">
        <f>VLOOKUP(C93,'2018'!$B$2:$G$543,6,0)</f>
        <v>310718861209.82001</v>
      </c>
      <c r="L93">
        <f>VLOOKUP(C93,'2018'!$B$2:$AJ$543,35,0)</f>
        <v>48403049972.729996</v>
      </c>
      <c r="P93">
        <f>VLOOKUP(C93,'2018'!$B$2:$AJ$543,25,0)</f>
        <v>-2061225225029.3999</v>
      </c>
    </row>
    <row r="94" spans="2:16" x14ac:dyDescent="0.25">
      <c r="B94" s="66" t="s">
        <v>262</v>
      </c>
      <c r="C94" t="s">
        <v>261</v>
      </c>
      <c r="D94">
        <f>VLOOKUP(C94,'2018'!$B$2:$F$543,5,0)</f>
        <v>197146814422.24002</v>
      </c>
      <c r="H94">
        <f>VLOOKUP(C94,'2018'!$B$2:$G$543,6,0)</f>
        <v>88199612263.809998</v>
      </c>
      <c r="L94">
        <f>VLOOKUP(C94,'2018'!$B$2:$AJ$543,35,0)</f>
        <v>12652319802</v>
      </c>
      <c r="P94">
        <f>VLOOKUP(C94,'2018'!$B$2:$AJ$543,25,0)</f>
        <v>-1463672065347.78</v>
      </c>
    </row>
    <row r="95" spans="2:16" x14ac:dyDescent="0.25">
      <c r="B95" s="66" t="s">
        <v>264</v>
      </c>
      <c r="C95" t="s">
        <v>263</v>
      </c>
      <c r="D95">
        <f>VLOOKUP(C95,'2018'!$B$2:$F$543,5,0)</f>
        <v>519458169418</v>
      </c>
      <c r="H95">
        <f>VLOOKUP(C95,'2018'!$B$2:$G$543,6,0)</f>
        <v>71677428031</v>
      </c>
      <c r="L95">
        <f>VLOOKUP(C95,'2018'!$B$2:$AJ$543,35,0)</f>
        <v>332813159182</v>
      </c>
      <c r="P95">
        <f>VLOOKUP(C95,'2018'!$B$2:$AJ$543,25,0)</f>
        <v>-1848895043731</v>
      </c>
    </row>
    <row r="96" spans="2:16" x14ac:dyDescent="0.25">
      <c r="B96" s="66" t="s">
        <v>266</v>
      </c>
      <c r="C96" t="s">
        <v>265</v>
      </c>
      <c r="D96">
        <f>VLOOKUP(C96,'2018'!$B$2:$F$543,5,0)</f>
        <v>311910897041.03998</v>
      </c>
      <c r="H96">
        <f>VLOOKUP(C96,'2018'!$B$2:$G$543,6,0)</f>
        <v>132239775102.38</v>
      </c>
      <c r="L96">
        <f>VLOOKUP(C96,'2018'!$B$2:$AJ$543,35,0)</f>
        <v>27425293077</v>
      </c>
      <c r="P96">
        <f>VLOOKUP(C96,'2018'!$B$2:$AJ$543,25,0)</f>
        <v>-1477064266457.1001</v>
      </c>
    </row>
    <row r="97" spans="2:16" x14ac:dyDescent="0.25">
      <c r="B97" s="66" t="s">
        <v>268</v>
      </c>
      <c r="C97" t="s">
        <v>267</v>
      </c>
      <c r="D97">
        <f>VLOOKUP(C97,'2018'!$B$2:$F$543,5,0)</f>
        <v>93476323228.01001</v>
      </c>
      <c r="H97">
        <f>VLOOKUP(C97,'2018'!$B$2:$G$543,6,0)</f>
        <v>13452263715.59</v>
      </c>
      <c r="L97">
        <f>VLOOKUP(C97,'2018'!$B$2:$AJ$543,35,0)</f>
        <v>96918665169.920013</v>
      </c>
      <c r="P97">
        <f>VLOOKUP(C97,'2018'!$B$2:$AJ$543,25,0)</f>
        <v>-1097058451754.1</v>
      </c>
    </row>
    <row r="98" spans="2:16" x14ac:dyDescent="0.25">
      <c r="B98" s="66" t="s">
        <v>270</v>
      </c>
      <c r="C98" t="s">
        <v>269</v>
      </c>
      <c r="D98">
        <f>VLOOKUP(C98,'2018'!$B$2:$F$543,5,0)</f>
        <v>88083637002.37999</v>
      </c>
      <c r="H98">
        <f>VLOOKUP(C98,'2018'!$B$2:$G$543,6,0)</f>
        <v>1341010220.2800002</v>
      </c>
      <c r="L98">
        <f>VLOOKUP(C98,'2018'!$B$2:$AJ$543,35,0)</f>
        <v>97297335157.330002</v>
      </c>
      <c r="P98">
        <f>VLOOKUP(C98,'2018'!$B$2:$AJ$543,25,0)</f>
        <v>-1084665068924.3</v>
      </c>
    </row>
    <row r="99" spans="2:16" x14ac:dyDescent="0.25">
      <c r="B99" s="66" t="s">
        <v>272</v>
      </c>
      <c r="C99" t="s">
        <v>271</v>
      </c>
      <c r="D99">
        <f>VLOOKUP(C99,'2018'!$B$2:$F$543,5,0)</f>
        <v>318582277493.53003</v>
      </c>
      <c r="H99">
        <f>VLOOKUP(C99,'2018'!$B$2:$G$543,6,0)</f>
        <v>157250975239.17999</v>
      </c>
      <c r="L99">
        <f>VLOOKUP(C99,'2018'!$B$2:$AJ$543,35,0)</f>
        <v>30813463618.629997</v>
      </c>
      <c r="P99">
        <f>VLOOKUP(C99,'2018'!$B$2:$AJ$543,25,0)</f>
        <v>-1738924893237</v>
      </c>
    </row>
    <row r="100" spans="2:16" x14ac:dyDescent="0.25">
      <c r="B100" s="66" t="s">
        <v>274</v>
      </c>
      <c r="C100" t="s">
        <v>273</v>
      </c>
      <c r="D100">
        <f>VLOOKUP(C100,'2018'!$B$2:$F$543,5,0)</f>
        <v>164657166699.34</v>
      </c>
      <c r="H100">
        <f>VLOOKUP(C100,'2018'!$B$2:$G$543,6,0)</f>
        <v>71845973812.770004</v>
      </c>
      <c r="L100">
        <f>VLOOKUP(C100,'2018'!$B$2:$AJ$543,35,0)</f>
        <v>26566406354.449997</v>
      </c>
      <c r="P100">
        <f>VLOOKUP(C100,'2018'!$B$2:$AJ$543,25,0)</f>
        <v>-1708002363165.03</v>
      </c>
    </row>
    <row r="101" spans="2:16" x14ac:dyDescent="0.25">
      <c r="B101" s="66" t="s">
        <v>276</v>
      </c>
      <c r="C101" t="s">
        <v>275</v>
      </c>
      <c r="D101">
        <f>VLOOKUP(C101,'2018'!$B$2:$F$543,5,0)</f>
        <v>116433781539.43999</v>
      </c>
      <c r="H101">
        <f>VLOOKUP(C101,'2018'!$B$2:$G$543,6,0)</f>
        <v>27515631514.299999</v>
      </c>
      <c r="L101">
        <f>VLOOKUP(C101,'2018'!$B$2:$AJ$543,35,0)</f>
        <v>18511318070.080002</v>
      </c>
      <c r="P101">
        <f>VLOOKUP(C101,'2018'!$B$2:$AJ$543,25,0)</f>
        <v>-1260117684809.8601</v>
      </c>
    </row>
    <row r="102" spans="2:16" x14ac:dyDescent="0.25">
      <c r="B102" s="66" t="s">
        <v>278</v>
      </c>
      <c r="C102" t="s">
        <v>277</v>
      </c>
      <c r="D102">
        <f>VLOOKUP(C102,'2018'!$B$2:$F$543,5,0)</f>
        <v>109384966607.3</v>
      </c>
      <c r="H102">
        <f>VLOOKUP(C102,'2018'!$B$2:$G$543,6,0)</f>
        <v>54612254198.739998</v>
      </c>
      <c r="L102">
        <f>VLOOKUP(C102,'2018'!$B$2:$AJ$543,35,0)</f>
        <v>11660721217.98</v>
      </c>
      <c r="P102">
        <f>VLOOKUP(C102,'2018'!$B$2:$AJ$543,25,0)</f>
        <v>-1322134745656.6499</v>
      </c>
    </row>
    <row r="103" spans="2:16" x14ac:dyDescent="0.25">
      <c r="B103" s="66" t="s">
        <v>280</v>
      </c>
      <c r="C103" t="s">
        <v>279</v>
      </c>
      <c r="D103">
        <f>VLOOKUP(C103,'2018'!$B$2:$F$543,5,0)</f>
        <v>105528787615.15001</v>
      </c>
      <c r="H103">
        <f>VLOOKUP(C103,'2018'!$B$2:$G$543,6,0)</f>
        <v>26862759333.799999</v>
      </c>
      <c r="L103">
        <f>VLOOKUP(C103,'2018'!$B$2:$AJ$543,35,0)</f>
        <v>6364299820.1700001</v>
      </c>
      <c r="P103">
        <f>VLOOKUP(C103,'2018'!$B$2:$AJ$543,25,0)</f>
        <v>-734557051060.66003</v>
      </c>
    </row>
    <row r="104" spans="2:16" x14ac:dyDescent="0.25">
      <c r="B104" s="66" t="s">
        <v>282</v>
      </c>
      <c r="C104" t="s">
        <v>281</v>
      </c>
      <c r="D104">
        <f>VLOOKUP(C104,'2018'!$B$2:$F$543,5,0)</f>
        <v>363890525573.20001</v>
      </c>
      <c r="H104">
        <f>VLOOKUP(C104,'2018'!$B$2:$G$543,6,0)</f>
        <v>5840421926.79</v>
      </c>
      <c r="L104">
        <f>VLOOKUP(C104,'2018'!$B$2:$AJ$543,35,0)</f>
        <v>195953822554.37</v>
      </c>
      <c r="P104">
        <f>VLOOKUP(C104,'2018'!$B$2:$AJ$543,25,0)</f>
        <v>-576532265520.37</v>
      </c>
    </row>
    <row r="105" spans="2:16" x14ac:dyDescent="0.25">
      <c r="B105" s="66" t="s">
        <v>284</v>
      </c>
      <c r="C105" t="s">
        <v>283</v>
      </c>
      <c r="D105">
        <f>VLOOKUP(C105,'2018'!$B$2:$F$543,5,0)</f>
        <v>184371363558.25998</v>
      </c>
      <c r="H105">
        <f>VLOOKUP(C105,'2018'!$B$2:$G$543,6,0)</f>
        <v>102349034781.62999</v>
      </c>
      <c r="L105">
        <f>VLOOKUP(C105,'2018'!$B$2:$AJ$543,35,0)</f>
        <v>9486732218</v>
      </c>
      <c r="P105">
        <f>VLOOKUP(C105,'2018'!$B$2:$AJ$543,25,0)</f>
        <v>-644776817837.20996</v>
      </c>
    </row>
    <row r="106" spans="2:16" x14ac:dyDescent="0.25">
      <c r="B106" s="66" t="s">
        <v>1228</v>
      </c>
      <c r="C106" t="s">
        <v>285</v>
      </c>
      <c r="D106">
        <f>VLOOKUP(C106,'2018'!$B$2:$F$543,5,0)</f>
        <v>355309716721.57996</v>
      </c>
      <c r="H106">
        <f>VLOOKUP(C106,'2018'!$B$2:$G$543,6,0)</f>
        <v>213318214221.03998</v>
      </c>
      <c r="L106">
        <f>VLOOKUP(C106,'2018'!$B$2:$AJ$543,35,0)</f>
        <v>292124015060.224</v>
      </c>
      <c r="P106">
        <f>VLOOKUP(C106,'2018'!$B$2:$AJ$543,25,0)</f>
        <v>-1078014879148.35</v>
      </c>
    </row>
    <row r="107" spans="2:16" x14ac:dyDescent="0.25">
      <c r="B107" s="66" t="s">
        <v>287</v>
      </c>
      <c r="C107" t="s">
        <v>286</v>
      </c>
      <c r="D107">
        <f>VLOOKUP(C107,'2018'!$B$2:$F$543,5,0)</f>
        <v>62158716804.496796</v>
      </c>
      <c r="H107">
        <f>VLOOKUP(C107,'2018'!$B$2:$G$543,6,0)</f>
        <v>34827070146.339996</v>
      </c>
      <c r="L107">
        <f>VLOOKUP(C107,'2018'!$B$2:$AJ$543,35,0)</f>
        <v>6744758536</v>
      </c>
      <c r="P107">
        <f>VLOOKUP(C107,'2018'!$B$2:$AJ$543,25,0)</f>
        <v>-649607008077.25</v>
      </c>
    </row>
    <row r="108" spans="2:16" x14ac:dyDescent="0.25">
      <c r="B108" s="66" t="s">
        <v>291</v>
      </c>
      <c r="C108" t="s">
        <v>290</v>
      </c>
      <c r="D108">
        <f>VLOOKUP(C108,'2018'!$B$2:$F$543,5,0)</f>
        <v>148968633514.00998</v>
      </c>
      <c r="H108">
        <f>VLOOKUP(C108,'2018'!$B$2:$G$543,6,0)</f>
        <v>116203012047.70999</v>
      </c>
      <c r="L108">
        <f>VLOOKUP(C108,'2018'!$B$2:$AJ$543,35,0)</f>
        <v>13247875013.17</v>
      </c>
      <c r="P108">
        <f>VLOOKUP(C108,'2018'!$B$2:$AJ$543,25,0)</f>
        <v>-1025674727485.58</v>
      </c>
    </row>
    <row r="109" spans="2:16" x14ac:dyDescent="0.25">
      <c r="B109" s="66" t="s">
        <v>293</v>
      </c>
      <c r="C109" t="s">
        <v>292</v>
      </c>
      <c r="D109">
        <f>VLOOKUP(C109,'2018'!$B$2:$F$543,5,0)</f>
        <v>133718816987.10988</v>
      </c>
      <c r="H109">
        <f>VLOOKUP(C109,'2018'!$B$2:$G$543,6,0)</f>
        <v>61626189368.559998</v>
      </c>
      <c r="L109">
        <f>VLOOKUP(C109,'2018'!$B$2:$AJ$543,35,0)</f>
        <v>10286854923.999901</v>
      </c>
      <c r="P109">
        <f>VLOOKUP(C109,'2018'!$B$2:$AJ$543,25,0)</f>
        <v>-1256931787260.3999</v>
      </c>
    </row>
    <row r="110" spans="2:16" x14ac:dyDescent="0.25">
      <c r="B110" s="66" t="s">
        <v>295</v>
      </c>
      <c r="C110" t="s">
        <v>294</v>
      </c>
      <c r="D110">
        <f>VLOOKUP(C110,'2018'!$B$2:$F$543,5,0)</f>
        <v>54388652697.669991</v>
      </c>
      <c r="H110">
        <f>VLOOKUP(C110,'2018'!$B$2:$G$543,6,0)</f>
        <v>37512069339.979996</v>
      </c>
      <c r="L110">
        <f>VLOOKUP(C110,'2018'!$B$2:$AJ$543,35,0)</f>
        <v>93288544.995499998</v>
      </c>
      <c r="P110">
        <f>VLOOKUP(C110,'2018'!$B$2:$AJ$543,25,0)</f>
        <v>-660423076756.21545</v>
      </c>
    </row>
    <row r="111" spans="2:16" x14ac:dyDescent="0.25">
      <c r="B111" s="66" t="s">
        <v>297</v>
      </c>
      <c r="C111" t="s">
        <v>296</v>
      </c>
      <c r="D111">
        <f>VLOOKUP(C111,'2018'!$B$2:$F$543,5,0)</f>
        <v>71437694473.360001</v>
      </c>
      <c r="H111">
        <f>VLOOKUP(C111,'2018'!$B$2:$G$543,6,0)</f>
        <v>43802069719.150002</v>
      </c>
      <c r="L111">
        <f>VLOOKUP(C111,'2018'!$B$2:$AJ$543,35,0)</f>
        <v>6021827021.4099998</v>
      </c>
      <c r="P111">
        <f>VLOOKUP(C111,'2018'!$B$2:$AJ$543,25,0)</f>
        <v>-551060881450.12</v>
      </c>
    </row>
    <row r="112" spans="2:16" x14ac:dyDescent="0.25">
      <c r="B112" s="66" t="s">
        <v>299</v>
      </c>
      <c r="C112" t="s">
        <v>298</v>
      </c>
      <c r="D112">
        <f>VLOOKUP(C112,'2018'!$B$2:$F$543,5,0)</f>
        <v>59146686842.259995</v>
      </c>
      <c r="H112">
        <f>VLOOKUP(C112,'2018'!$B$2:$G$543,6,0)</f>
        <v>24924833334.02</v>
      </c>
      <c r="L112">
        <f>VLOOKUP(C112,'2018'!$B$2:$AJ$543,35,0)</f>
        <v>10115438210</v>
      </c>
      <c r="P112">
        <f>VLOOKUP(C112,'2018'!$B$2:$AJ$543,25,0)</f>
        <v>-759464356392.36084</v>
      </c>
    </row>
    <row r="113" spans="2:16" x14ac:dyDescent="0.25">
      <c r="B113" s="66" t="s">
        <v>301</v>
      </c>
      <c r="C113" t="s">
        <v>300</v>
      </c>
      <c r="D113">
        <f>VLOOKUP(C113,'2018'!$B$2:$F$543,5,0)</f>
        <v>22784234837.420002</v>
      </c>
      <c r="H113">
        <f>VLOOKUP(C113,'2018'!$B$2:$G$543,6,0)</f>
        <v>10870029622.380001</v>
      </c>
      <c r="L113">
        <f>VLOOKUP(C113,'2018'!$B$2:$AJ$543,35,0)</f>
        <v>6294042475.5200005</v>
      </c>
      <c r="P113">
        <f>VLOOKUP(C113,'2018'!$B$2:$AJ$543,25,0)</f>
        <v>-782711281703.26001</v>
      </c>
    </row>
    <row r="114" spans="2:16" x14ac:dyDescent="0.25">
      <c r="B114" s="66" t="s">
        <v>305</v>
      </c>
      <c r="C114" t="s">
        <v>304</v>
      </c>
      <c r="D114">
        <f>VLOOKUP(C114,'2018'!$B$2:$F$543,5,0)</f>
        <v>60905252585.75</v>
      </c>
      <c r="H114">
        <f>VLOOKUP(C114,'2018'!$B$2:$G$543,6,0)</f>
        <v>48241835540.32</v>
      </c>
      <c r="L114">
        <f>VLOOKUP(C114,'2018'!$B$2:$AJ$543,35,0)</f>
        <v>331171487</v>
      </c>
      <c r="P114">
        <f>VLOOKUP(C114,'2018'!$B$2:$AJ$543,25,0)</f>
        <v>-461111300695.45001</v>
      </c>
    </row>
    <row r="115" spans="2:16" x14ac:dyDescent="0.25">
      <c r="B115" s="66" t="s">
        <v>1229</v>
      </c>
      <c r="C115" t="s">
        <v>306</v>
      </c>
      <c r="D115">
        <f>VLOOKUP(C115,'2018'!$B$2:$F$543,5,0)</f>
        <v>269920524637.37</v>
      </c>
      <c r="H115">
        <f>VLOOKUP(C115,'2018'!$B$2:$G$543,6,0)</f>
        <v>97126322586.669998</v>
      </c>
      <c r="L115">
        <f>VLOOKUP(C115,'2018'!$B$2:$AJ$543,35,0)</f>
        <v>789631270376.75</v>
      </c>
      <c r="P115">
        <f>VLOOKUP(C115,'2018'!$B$2:$AJ$543,25,0)</f>
        <v>-3641955053300.1001</v>
      </c>
    </row>
    <row r="116" spans="2:16" x14ac:dyDescent="0.25">
      <c r="B116" s="66" t="s">
        <v>308</v>
      </c>
      <c r="C116" t="s">
        <v>307</v>
      </c>
      <c r="D116">
        <f>VLOOKUP(C116,'2018'!$B$2:$F$543,5,0)</f>
        <v>85718112181.199982</v>
      </c>
      <c r="H116">
        <f>VLOOKUP(C116,'2018'!$B$2:$G$543,6,0)</f>
        <v>40478865947.339996</v>
      </c>
      <c r="L116">
        <f>VLOOKUP(C116,'2018'!$B$2:$AJ$543,35,0)</f>
        <v>6998986889.9899998</v>
      </c>
      <c r="P116">
        <f>VLOOKUP(C116,'2018'!$B$2:$AJ$543,25,0)</f>
        <v>-944652929648</v>
      </c>
    </row>
    <row r="117" spans="2:16" x14ac:dyDescent="0.25">
      <c r="B117" s="66" t="s">
        <v>310</v>
      </c>
      <c r="C117" t="s">
        <v>309</v>
      </c>
      <c r="D117">
        <f>VLOOKUP(C117,'2018'!$B$2:$F$543,5,0)</f>
        <v>312429717114.13995</v>
      </c>
      <c r="H117">
        <f>VLOOKUP(C117,'2018'!$B$2:$G$543,6,0)</f>
        <v>189640858022.12</v>
      </c>
      <c r="L117">
        <f>VLOOKUP(C117,'2018'!$B$2:$AJ$543,35,0)</f>
        <v>72277337688.440002</v>
      </c>
      <c r="P117">
        <f>VLOOKUP(C117,'2018'!$B$2:$AJ$543,25,0)</f>
        <v>-1078798878328</v>
      </c>
    </row>
    <row r="118" spans="2:16" x14ac:dyDescent="0.25">
      <c r="B118" s="66" t="s">
        <v>312</v>
      </c>
      <c r="C118" t="s">
        <v>311</v>
      </c>
      <c r="D118">
        <f>VLOOKUP(C118,'2018'!$B$2:$F$543,5,0)</f>
        <v>257771462026.63004</v>
      </c>
      <c r="H118">
        <f>VLOOKUP(C118,'2018'!$B$2:$G$543,6,0)</f>
        <v>140609114544.15002</v>
      </c>
      <c r="L118">
        <f>VLOOKUP(C118,'2018'!$B$2:$AJ$543,35,0)</f>
        <v>38035334318.419998</v>
      </c>
      <c r="P118">
        <f>VLOOKUP(C118,'2018'!$B$2:$AJ$543,25,0)</f>
        <v>-1576350587887.9099</v>
      </c>
    </row>
    <row r="119" spans="2:16" x14ac:dyDescent="0.25">
      <c r="B119" s="66" t="s">
        <v>314</v>
      </c>
      <c r="C119" t="s">
        <v>313</v>
      </c>
      <c r="D119">
        <f>VLOOKUP(C119,'2018'!$B$2:$F$543,5,0)</f>
        <v>82391737065.039993</v>
      </c>
      <c r="H119">
        <f>VLOOKUP(C119,'2018'!$B$2:$G$543,6,0)</f>
        <v>20878851899.209999</v>
      </c>
      <c r="L119">
        <f>VLOOKUP(C119,'2018'!$B$2:$AJ$543,35,0)</f>
        <v>156342517055.92001</v>
      </c>
      <c r="P119">
        <f>VLOOKUP(C119,'2018'!$B$2:$AJ$543,25,0)</f>
        <v>-1683802141182.2</v>
      </c>
    </row>
    <row r="120" spans="2:16" x14ac:dyDescent="0.25">
      <c r="B120" s="66" t="s">
        <v>316</v>
      </c>
      <c r="C120" t="s">
        <v>315</v>
      </c>
      <c r="D120">
        <f>VLOOKUP(C120,'2018'!$B$2:$F$543,5,0)</f>
        <v>260945375811.76669</v>
      </c>
      <c r="H120">
        <f>VLOOKUP(C120,'2018'!$B$2:$G$543,6,0)</f>
        <v>153177905145.79999</v>
      </c>
      <c r="L120">
        <f>VLOOKUP(C120,'2018'!$B$2:$AJ$543,35,0)</f>
        <v>27710409762.43</v>
      </c>
      <c r="P120">
        <f>VLOOKUP(C120,'2018'!$B$2:$AJ$543,25,0)</f>
        <v>-1387149544556.3999</v>
      </c>
    </row>
    <row r="121" spans="2:16" x14ac:dyDescent="0.25">
      <c r="B121" s="66" t="s">
        <v>318</v>
      </c>
      <c r="C121" t="s">
        <v>317</v>
      </c>
      <c r="D121">
        <f>VLOOKUP(C121,'2018'!$B$2:$F$543,5,0)</f>
        <v>90216875754.5</v>
      </c>
      <c r="H121">
        <f>VLOOKUP(C121,'2018'!$B$2:$G$543,6,0)</f>
        <v>25399521475.349998</v>
      </c>
      <c r="L121">
        <f>VLOOKUP(C121,'2018'!$B$2:$AJ$543,35,0)</f>
        <v>36136158040.660004</v>
      </c>
      <c r="P121">
        <f>VLOOKUP(C121,'2018'!$B$2:$AJ$543,25,0)</f>
        <v>-1069176974723.3</v>
      </c>
    </row>
    <row r="122" spans="2:16" x14ac:dyDescent="0.25">
      <c r="B122" s="66" t="s">
        <v>320</v>
      </c>
      <c r="C122" t="s">
        <v>319</v>
      </c>
      <c r="D122">
        <f>VLOOKUP(C122,'2018'!$B$2:$F$543,5,0)</f>
        <v>149140393897.96201</v>
      </c>
      <c r="H122">
        <f>VLOOKUP(C122,'2018'!$B$2:$G$543,6,0)</f>
        <v>81676364880.960007</v>
      </c>
      <c r="L122">
        <f>VLOOKUP(C122,'2018'!$B$2:$AJ$543,35,0)</f>
        <v>33591258219</v>
      </c>
      <c r="P122">
        <f>VLOOKUP(C122,'2018'!$B$2:$AJ$543,25,0)</f>
        <v>-1419760050865.8999</v>
      </c>
    </row>
    <row r="123" spans="2:16" x14ac:dyDescent="0.25">
      <c r="B123" s="66" t="s">
        <v>322</v>
      </c>
      <c r="C123" t="s">
        <v>321</v>
      </c>
      <c r="D123">
        <f>VLOOKUP(C123,'2018'!$B$2:$F$543,5,0)</f>
        <v>80350157713.589996</v>
      </c>
      <c r="H123">
        <f>VLOOKUP(C123,'2018'!$B$2:$G$543,6,0)</f>
        <v>9021329822.7399998</v>
      </c>
      <c r="L123">
        <f>VLOOKUP(C123,'2018'!$B$2:$AJ$543,35,0)</f>
        <v>40443023804</v>
      </c>
      <c r="P123">
        <f>VLOOKUP(C123,'2018'!$B$2:$AJ$543,25,0)</f>
        <v>-1571954629244.04</v>
      </c>
    </row>
    <row r="124" spans="2:16" x14ac:dyDescent="0.25">
      <c r="B124" s="66" t="s">
        <v>324</v>
      </c>
      <c r="C124" t="s">
        <v>323</v>
      </c>
      <c r="D124">
        <f>VLOOKUP(C124,'2018'!$B$2:$F$543,5,0)</f>
        <v>319534947210.04004</v>
      </c>
      <c r="H124">
        <f>VLOOKUP(C124,'2018'!$B$2:$G$543,6,0)</f>
        <v>8826410171.6499996</v>
      </c>
      <c r="L124">
        <f>VLOOKUP(C124,'2018'!$B$2:$AJ$543,35,0)</f>
        <v>286672461136.10999</v>
      </c>
      <c r="P124">
        <f>VLOOKUP(C124,'2018'!$B$2:$AJ$543,25,0)</f>
        <v>-1559173208371.0701</v>
      </c>
    </row>
    <row r="125" spans="2:16" x14ac:dyDescent="0.25">
      <c r="B125" s="66" t="s">
        <v>326</v>
      </c>
      <c r="C125" t="s">
        <v>325</v>
      </c>
      <c r="D125">
        <f>VLOOKUP(C125,'2018'!$B$2:$F$543,5,0)</f>
        <v>187584420717.03</v>
      </c>
      <c r="H125">
        <f>VLOOKUP(C125,'2018'!$B$2:$G$543,6,0)</f>
        <v>85589435528.050003</v>
      </c>
      <c r="L125">
        <f>VLOOKUP(C125,'2018'!$B$2:$AJ$543,35,0)</f>
        <v>24671025176.389999</v>
      </c>
      <c r="P125">
        <f>VLOOKUP(C125,'2018'!$B$2:$AJ$543,25,0)</f>
        <v>-908554515978.60266</v>
      </c>
    </row>
    <row r="126" spans="2:16" x14ac:dyDescent="0.25">
      <c r="B126" s="66" t="s">
        <v>328</v>
      </c>
      <c r="C126" t="s">
        <v>327</v>
      </c>
      <c r="D126">
        <f>VLOOKUP(C126,'2018'!$B$2:$F$543,5,0)</f>
        <v>66991303667.520004</v>
      </c>
      <c r="H126">
        <f>VLOOKUP(C126,'2018'!$B$2:$G$543,6,0)</f>
        <v>3767144524.0799999</v>
      </c>
      <c r="L126">
        <f>VLOOKUP(C126,'2018'!$B$2:$AJ$543,35,0)</f>
        <v>28585456465</v>
      </c>
      <c r="P126">
        <f>VLOOKUP(C126,'2018'!$B$2:$AJ$543,25,0)</f>
        <v>-651489238726.52002</v>
      </c>
    </row>
    <row r="127" spans="2:16" x14ac:dyDescent="0.25">
      <c r="B127" s="66" t="s">
        <v>330</v>
      </c>
      <c r="C127" t="s">
        <v>329</v>
      </c>
      <c r="D127">
        <f>VLOOKUP(C127,'2018'!$B$2:$F$543,5,0)</f>
        <v>89851066771.091003</v>
      </c>
      <c r="H127">
        <f>VLOOKUP(C127,'2018'!$B$2:$G$543,6,0)</f>
        <v>33994635665.750999</v>
      </c>
      <c r="L127">
        <f>VLOOKUP(C127,'2018'!$B$2:$AJ$543,35,0)</f>
        <v>20382323993.77</v>
      </c>
      <c r="P127">
        <f>VLOOKUP(C127,'2018'!$B$2:$AJ$543,25,0)</f>
        <v>-619524448043.43994</v>
      </c>
    </row>
    <row r="128" spans="2:16" x14ac:dyDescent="0.25">
      <c r="B128" s="66" t="s">
        <v>332</v>
      </c>
      <c r="C128" t="s">
        <v>331</v>
      </c>
      <c r="D128">
        <f>VLOOKUP(C128,'2018'!$B$2:$F$543,5,0)</f>
        <v>199825468134.42001</v>
      </c>
      <c r="H128">
        <f>VLOOKUP(C128,'2018'!$B$2:$G$543,6,0)</f>
        <v>114415462326.25999</v>
      </c>
      <c r="L128">
        <f>VLOOKUP(C128,'2018'!$B$2:$AJ$543,35,0)</f>
        <v>34519019632.520004</v>
      </c>
      <c r="P128">
        <f>VLOOKUP(C128,'2018'!$B$2:$AJ$543,25,0)</f>
        <v>-396588028488.15997</v>
      </c>
    </row>
    <row r="129" spans="2:16" x14ac:dyDescent="0.25">
      <c r="B129" s="66" t="s">
        <v>334</v>
      </c>
      <c r="C129" t="s">
        <v>333</v>
      </c>
      <c r="D129">
        <f>VLOOKUP(C129,'2018'!$B$2:$F$543,5,0)</f>
        <v>77214381175.716003</v>
      </c>
      <c r="H129">
        <f>VLOOKUP(C129,'2018'!$B$2:$G$543,6,0)</f>
        <v>25490768770.259998</v>
      </c>
      <c r="L129">
        <f>VLOOKUP(C129,'2018'!$B$2:$AJ$543,35,0)</f>
        <v>67887918299.32</v>
      </c>
      <c r="P129">
        <f>VLOOKUP(C129,'2018'!$B$2:$AJ$543,25,0)</f>
        <v>-632978707465</v>
      </c>
    </row>
    <row r="130" spans="2:16" x14ac:dyDescent="0.25">
      <c r="B130" s="66" t="s">
        <v>336</v>
      </c>
      <c r="C130" t="s">
        <v>335</v>
      </c>
      <c r="D130">
        <f>VLOOKUP(C130,'2018'!$B$2:$F$543,5,0)</f>
        <v>101189152645.53299</v>
      </c>
      <c r="H130">
        <f>VLOOKUP(C130,'2018'!$B$2:$G$543,6,0)</f>
        <v>59407730161.892998</v>
      </c>
      <c r="L130">
        <f>VLOOKUP(C130,'2018'!$B$2:$AJ$543,35,0)</f>
        <v>60619721058.779999</v>
      </c>
      <c r="P130">
        <f>VLOOKUP(C130,'2018'!$B$2:$AJ$543,25,0)</f>
        <v>-423401551590</v>
      </c>
    </row>
    <row r="131" spans="2:16" x14ac:dyDescent="0.25">
      <c r="B131" s="66" t="s">
        <v>1161</v>
      </c>
      <c r="C131" t="s">
        <v>337</v>
      </c>
      <c r="D131">
        <f>VLOOKUP(C131,'2018'!$B$2:$F$543,5,0)</f>
        <v>22088118960796</v>
      </c>
      <c r="H131">
        <f>VLOOKUP(C131,'2018'!$B$2:$G$543,6,0)</f>
        <v>9756644970273</v>
      </c>
      <c r="L131">
        <f>VLOOKUP(C131,'2018'!$B$2:$AJ$543,35,0)</f>
        <v>1414286893989</v>
      </c>
      <c r="P131">
        <f>VLOOKUP(C131,'2018'!$B$2:$AJ$543,25,0)</f>
        <v>-51432766003051</v>
      </c>
    </row>
    <row r="132" spans="2:16" x14ac:dyDescent="0.25">
      <c r="B132" s="66" t="s">
        <v>1162</v>
      </c>
      <c r="C132" t="s">
        <v>338</v>
      </c>
      <c r="D132">
        <f>VLOOKUP(C132,'2018'!$B$2:$F$543,5,0)</f>
        <v>3698028268028.6499</v>
      </c>
      <c r="H132">
        <f>VLOOKUP(C132,'2018'!$B$2:$G$543,6,0)</f>
        <v>3058703487666</v>
      </c>
      <c r="L132">
        <f>VLOOKUP(C132,'2018'!$B$2:$AJ$543,35,0)</f>
        <v>412395718371.46002</v>
      </c>
      <c r="P132">
        <f>VLOOKUP(C132,'2018'!$B$2:$AJ$543,25,0)</f>
        <v>-10866545619576.4</v>
      </c>
    </row>
    <row r="133" spans="2:16" x14ac:dyDescent="0.25">
      <c r="B133" s="66" t="s">
        <v>340</v>
      </c>
      <c r="C133" t="s">
        <v>339</v>
      </c>
      <c r="D133">
        <f>VLOOKUP(C133,'2018'!$B$2:$F$543,5,0)</f>
        <v>1002480317507.4301</v>
      </c>
      <c r="H133">
        <f>VLOOKUP(C133,'2018'!$B$2:$G$543,6,0)</f>
        <v>709427895085.09998</v>
      </c>
      <c r="L133">
        <f>VLOOKUP(C133,'2018'!$B$2:$AJ$543,35,0)</f>
        <v>73618485195.470001</v>
      </c>
      <c r="P133">
        <f>VLOOKUP(C133,'2018'!$B$2:$AJ$543,25,0)</f>
        <v>-3201693067536</v>
      </c>
    </row>
    <row r="134" spans="2:16" x14ac:dyDescent="0.25">
      <c r="B134" s="66" t="s">
        <v>342</v>
      </c>
      <c r="C134" t="s">
        <v>341</v>
      </c>
      <c r="D134">
        <f>VLOOKUP(C134,'2018'!$B$2:$F$543,5,0)</f>
        <v>1396665110101.02</v>
      </c>
      <c r="H134">
        <f>VLOOKUP(C134,'2018'!$B$2:$G$543,6,0)</f>
        <v>1029219164179</v>
      </c>
      <c r="L134">
        <f>VLOOKUP(C134,'2018'!$B$2:$AJ$543,35,0)</f>
        <v>49934766029.259995</v>
      </c>
      <c r="P134">
        <f>VLOOKUP(C134,'2018'!$B$2:$AJ$543,25,0)</f>
        <v>-3912368087804.79</v>
      </c>
    </row>
    <row r="135" spans="2:16" x14ac:dyDescent="0.25">
      <c r="B135" s="66" t="s">
        <v>344</v>
      </c>
      <c r="C135" t="s">
        <v>343</v>
      </c>
      <c r="D135">
        <f>VLOOKUP(C135,'2018'!$B$2:$F$543,5,0)</f>
        <v>2122125036105.1702</v>
      </c>
      <c r="H135">
        <f>VLOOKUP(C135,'2018'!$B$2:$G$543,6,0)</f>
        <v>848602931060.96997</v>
      </c>
      <c r="L135">
        <f>VLOOKUP(C135,'2018'!$B$2:$AJ$543,35,0)</f>
        <v>219143283772.48999</v>
      </c>
      <c r="P135">
        <f>VLOOKUP(C135,'2018'!$B$2:$AJ$543,25,0)</f>
        <v>-5343060275992.8604</v>
      </c>
    </row>
    <row r="136" spans="2:16" x14ac:dyDescent="0.25">
      <c r="B136" s="66" t="s">
        <v>346</v>
      </c>
      <c r="C136" t="s">
        <v>345</v>
      </c>
      <c r="D136">
        <f>VLOOKUP(C136,'2018'!$B$2:$F$543,5,0)</f>
        <v>85888363118.160004</v>
      </c>
      <c r="H136">
        <f>VLOOKUP(C136,'2018'!$B$2:$G$543,6,0)</f>
        <v>7121270115.1599998</v>
      </c>
      <c r="L136">
        <f>VLOOKUP(C136,'2018'!$B$2:$AJ$543,35,0)</f>
        <v>78633162781</v>
      </c>
      <c r="P136">
        <f>VLOOKUP(C136,'2018'!$B$2:$AJ$543,25,0)</f>
        <v>-2215043159370</v>
      </c>
    </row>
    <row r="137" spans="2:16" x14ac:dyDescent="0.25">
      <c r="B137" s="66" t="s">
        <v>348</v>
      </c>
      <c r="C137" t="s">
        <v>347</v>
      </c>
      <c r="D137">
        <f>VLOOKUP(C137,'2018'!$B$2:$F$543,5,0)</f>
        <v>420234664576.42993</v>
      </c>
      <c r="H137">
        <f>VLOOKUP(C137,'2018'!$B$2:$G$543,6,0)</f>
        <v>209790276287.07999</v>
      </c>
      <c r="L137">
        <f>VLOOKUP(C137,'2018'!$B$2:$AJ$543,35,0)</f>
        <v>103399402482.2</v>
      </c>
      <c r="P137">
        <f>VLOOKUP(C137,'2018'!$B$2:$AJ$543,25,0)</f>
        <v>-1946734577271.488</v>
      </c>
    </row>
    <row r="138" spans="2:16" x14ac:dyDescent="0.25">
      <c r="B138" s="66" t="s">
        <v>350</v>
      </c>
      <c r="C138" t="s">
        <v>349</v>
      </c>
      <c r="D138">
        <f>VLOOKUP(C138,'2018'!$B$2:$F$543,5,0)</f>
        <v>501904625473.85004</v>
      </c>
      <c r="H138">
        <f>VLOOKUP(C138,'2018'!$B$2:$G$543,6,0)</f>
        <v>300120443501.72998</v>
      </c>
      <c r="L138">
        <f>VLOOKUP(C138,'2018'!$B$2:$AJ$543,35,0)</f>
        <v>75157759326.12001</v>
      </c>
      <c r="P138">
        <f>VLOOKUP(C138,'2018'!$B$2:$AJ$543,25,0)</f>
        <v>-2002436290125.5701</v>
      </c>
    </row>
    <row r="139" spans="2:16" x14ac:dyDescent="0.25">
      <c r="B139" s="66" t="s">
        <v>352</v>
      </c>
      <c r="C139" t="s">
        <v>351</v>
      </c>
      <c r="D139">
        <f>VLOOKUP(C139,'2018'!$B$2:$F$543,5,0)</f>
        <v>453833404523.21002</v>
      </c>
      <c r="H139">
        <f>VLOOKUP(C139,'2018'!$B$2:$G$543,6,0)</f>
        <v>210087653923</v>
      </c>
      <c r="L139">
        <f>VLOOKUP(C139,'2018'!$B$2:$AJ$543,35,0)</f>
        <v>74266948448.830002</v>
      </c>
      <c r="P139">
        <f>VLOOKUP(C139,'2018'!$B$2:$AJ$543,25,0)</f>
        <v>-1069789750719.62</v>
      </c>
    </row>
    <row r="140" spans="2:16" x14ac:dyDescent="0.25">
      <c r="B140" s="66" t="s">
        <v>354</v>
      </c>
      <c r="C140" t="s">
        <v>353</v>
      </c>
      <c r="D140">
        <f>VLOOKUP(C140,'2018'!$B$2:$F$543,5,0)</f>
        <v>234115648231.82004</v>
      </c>
      <c r="H140">
        <f>VLOOKUP(C140,'2018'!$B$2:$G$543,6,0)</f>
        <v>79707865597</v>
      </c>
      <c r="L140">
        <f>VLOOKUP(C140,'2018'!$B$2:$AJ$543,35,0)</f>
        <v>95151354683.894394</v>
      </c>
      <c r="P140">
        <f>VLOOKUP(C140,'2018'!$B$2:$AJ$543,25,0)</f>
        <v>-2867988746895.3398</v>
      </c>
    </row>
    <row r="141" spans="2:16" x14ac:dyDescent="0.25">
      <c r="B141" s="66" t="s">
        <v>356</v>
      </c>
      <c r="C141" t="s">
        <v>355</v>
      </c>
      <c r="D141">
        <f>VLOOKUP(C141,'2018'!$B$2:$F$543,5,0)</f>
        <v>435890679614.34003</v>
      </c>
      <c r="H141">
        <f>VLOOKUP(C141,'2018'!$B$2:$G$543,6,0)</f>
        <v>168954111764.82001</v>
      </c>
      <c r="L141">
        <f>VLOOKUP(C141,'2018'!$B$2:$AJ$543,35,0)</f>
        <v>76564794368.160004</v>
      </c>
      <c r="P141">
        <f>VLOOKUP(C141,'2018'!$B$2:$AJ$543,25,0)</f>
        <v>-2889331057212.2002</v>
      </c>
    </row>
    <row r="142" spans="2:16" x14ac:dyDescent="0.25">
      <c r="B142" s="66" t="s">
        <v>358</v>
      </c>
      <c r="C142" t="s">
        <v>357</v>
      </c>
      <c r="D142">
        <f>VLOOKUP(C142,'2018'!$B$2:$F$543,5,0)</f>
        <v>106050232961</v>
      </c>
      <c r="H142">
        <f>VLOOKUP(C142,'2018'!$B$2:$G$543,6,0)</f>
        <v>34478547930</v>
      </c>
      <c r="L142">
        <f>VLOOKUP(C142,'2018'!$B$2:$AJ$543,35,0)</f>
        <v>94548690578</v>
      </c>
      <c r="P142">
        <f>VLOOKUP(C142,'2018'!$B$2:$AJ$543,25,0)</f>
        <v>-2192513814398.29</v>
      </c>
    </row>
    <row r="143" spans="2:16" x14ac:dyDescent="0.25">
      <c r="B143" s="66" t="s">
        <v>360</v>
      </c>
      <c r="C143" t="s">
        <v>359</v>
      </c>
      <c r="D143">
        <f>VLOOKUP(C143,'2018'!$B$2:$F$543,5,0)</f>
        <v>292532301873.63</v>
      </c>
      <c r="H143">
        <f>VLOOKUP(C143,'2018'!$B$2:$G$543,6,0)</f>
        <v>159116192126.14999</v>
      </c>
      <c r="L143">
        <f>VLOOKUP(C143,'2018'!$B$2:$AJ$543,35,0)</f>
        <v>123176289629.39999</v>
      </c>
      <c r="P143">
        <f>VLOOKUP(C143,'2018'!$B$2:$AJ$543,25,0)</f>
        <v>-1275706388053.3</v>
      </c>
    </row>
    <row r="144" spans="2:16" x14ac:dyDescent="0.25">
      <c r="B144" s="66" t="s">
        <v>362</v>
      </c>
      <c r="C144" t="s">
        <v>361</v>
      </c>
      <c r="D144">
        <f>VLOOKUP(C144,'2018'!$B$2:$F$543,5,0)</f>
        <v>262997756900</v>
      </c>
      <c r="H144">
        <f>VLOOKUP(C144,'2018'!$B$2:$G$543,6,0)</f>
        <v>155397144853</v>
      </c>
      <c r="L144">
        <f>VLOOKUP(C144,'2018'!$B$2:$AJ$543,35,0)</f>
        <v>126908825022</v>
      </c>
      <c r="P144">
        <f>VLOOKUP(C144,'2018'!$B$2:$AJ$543,25,0)</f>
        <v>-1109601999536</v>
      </c>
    </row>
    <row r="145" spans="2:16" x14ac:dyDescent="0.25">
      <c r="B145" s="66" t="s">
        <v>364</v>
      </c>
      <c r="C145" t="s">
        <v>363</v>
      </c>
      <c r="D145">
        <f>VLOOKUP(C145,'2018'!$B$2:$F$543,5,0)</f>
        <v>196682616458.44</v>
      </c>
      <c r="H145">
        <f>VLOOKUP(C145,'2018'!$B$2:$G$543,6,0)</f>
        <v>27191753073</v>
      </c>
      <c r="L145">
        <f>VLOOKUP(C145,'2018'!$B$2:$AJ$543,35,0)</f>
        <v>40359811922.370003</v>
      </c>
      <c r="P145">
        <f>VLOOKUP(C145,'2018'!$B$2:$AJ$543,25,0)</f>
        <v>-1214330380050.4299</v>
      </c>
    </row>
    <row r="146" spans="2:16" x14ac:dyDescent="0.25">
      <c r="B146" s="66" t="s">
        <v>366</v>
      </c>
      <c r="C146" t="s">
        <v>365</v>
      </c>
      <c r="D146">
        <f>VLOOKUP(C146,'2018'!$B$2:$F$543,5,0)</f>
        <v>383616354103.64001</v>
      </c>
      <c r="H146">
        <f>VLOOKUP(C146,'2018'!$B$2:$G$543,6,0)</f>
        <v>254499143294.73001</v>
      </c>
      <c r="L146">
        <f>VLOOKUP(C146,'2018'!$B$2:$AJ$543,35,0)</f>
        <v>70755031869.080002</v>
      </c>
      <c r="P146">
        <f>VLOOKUP(C146,'2018'!$B$2:$AJ$543,25,0)</f>
        <v>-2376196118293.2998</v>
      </c>
    </row>
    <row r="147" spans="2:16" x14ac:dyDescent="0.25">
      <c r="B147" s="66" t="s">
        <v>368</v>
      </c>
      <c r="C147" t="s">
        <v>367</v>
      </c>
      <c r="D147">
        <f>VLOOKUP(C147,'2018'!$B$2:$F$543,5,0)</f>
        <v>205862740452.47998</v>
      </c>
      <c r="H147">
        <f>VLOOKUP(C147,'2018'!$B$2:$G$543,6,0)</f>
        <v>83359289589.850006</v>
      </c>
      <c r="L147">
        <f>VLOOKUP(C147,'2018'!$B$2:$AJ$543,35,0)</f>
        <v>103585032149</v>
      </c>
      <c r="P147">
        <f>VLOOKUP(C147,'2018'!$B$2:$AJ$543,25,0)</f>
        <v>-2066150423192</v>
      </c>
    </row>
    <row r="148" spans="2:16" x14ac:dyDescent="0.25">
      <c r="B148" s="66" t="s">
        <v>370</v>
      </c>
      <c r="C148" t="s">
        <v>369</v>
      </c>
      <c r="D148">
        <f>VLOOKUP(C148,'2018'!$B$2:$F$543,5,0)</f>
        <v>234952937000.45001</v>
      </c>
      <c r="H148">
        <f>VLOOKUP(C148,'2018'!$B$2:$G$543,6,0)</f>
        <v>178383015220.45001</v>
      </c>
      <c r="L148">
        <f>VLOOKUP(C148,'2018'!$B$2:$AJ$543,35,0)</f>
        <v>33104385373.639999</v>
      </c>
      <c r="P148">
        <f>VLOOKUP(C148,'2018'!$B$2:$AJ$543,25,0)</f>
        <v>-1619614760574.3601</v>
      </c>
    </row>
    <row r="149" spans="2:16" x14ac:dyDescent="0.25">
      <c r="B149" s="66" t="s">
        <v>372</v>
      </c>
      <c r="C149" t="s">
        <v>371</v>
      </c>
      <c r="D149">
        <f>VLOOKUP(C149,'2018'!$B$2:$F$543,5,0)</f>
        <v>867302020806.74988</v>
      </c>
      <c r="H149">
        <f>VLOOKUP(C149,'2018'!$B$2:$G$543,6,0)</f>
        <v>234387373529.70001</v>
      </c>
      <c r="L149">
        <f>VLOOKUP(C149,'2018'!$B$2:$AJ$543,35,0)</f>
        <v>299711259934.65002</v>
      </c>
      <c r="P149">
        <f>VLOOKUP(C149,'2018'!$B$2:$AJ$543,25,0)</f>
        <v>-3150303715862.6001</v>
      </c>
    </row>
    <row r="150" spans="2:16" x14ac:dyDescent="0.25">
      <c r="B150" s="66" t="s">
        <v>374</v>
      </c>
      <c r="C150" t="s">
        <v>373</v>
      </c>
      <c r="D150">
        <f>VLOOKUP(C150,'2018'!$B$2:$F$543,5,0)</f>
        <v>675702677336.33008</v>
      </c>
      <c r="H150">
        <f>VLOOKUP(C150,'2018'!$B$2:$G$543,6,0)</f>
        <v>99502538249</v>
      </c>
      <c r="L150">
        <f>VLOOKUP(C150,'2018'!$B$2:$AJ$543,35,0)</f>
        <v>575803341697.72998</v>
      </c>
      <c r="P150">
        <f>VLOOKUP(C150,'2018'!$B$2:$AJ$543,25,0)</f>
        <v>-3731099304089.46</v>
      </c>
    </row>
    <row r="151" spans="2:16" x14ac:dyDescent="0.25">
      <c r="B151" s="66" t="s">
        <v>376</v>
      </c>
      <c r="C151" t="s">
        <v>375</v>
      </c>
      <c r="D151">
        <f>VLOOKUP(C151,'2018'!$B$2:$F$543,5,0)</f>
        <v>597909309350.40833</v>
      </c>
      <c r="H151">
        <f>VLOOKUP(C151,'2018'!$B$2:$G$543,6,0)</f>
        <v>256864207166.5206</v>
      </c>
      <c r="L151">
        <f>VLOOKUP(C151,'2018'!$B$2:$AJ$543,35,0)</f>
        <v>33042922985.826004</v>
      </c>
      <c r="P151">
        <f>VLOOKUP(C151,'2018'!$B$2:$AJ$543,25,0)</f>
        <v>-1608771628636.8926</v>
      </c>
    </row>
    <row r="152" spans="2:16" x14ac:dyDescent="0.25">
      <c r="B152" s="66" t="s">
        <v>378</v>
      </c>
      <c r="C152" t="s">
        <v>377</v>
      </c>
      <c r="D152">
        <f>VLOOKUP(C152,'2018'!$B$2:$F$543,5,0)</f>
        <v>219975445985.67996</v>
      </c>
      <c r="H152">
        <f>VLOOKUP(C152,'2018'!$B$2:$G$543,6,0)</f>
        <v>73756338442</v>
      </c>
      <c r="L152">
        <f>VLOOKUP(C152,'2018'!$B$2:$AJ$543,35,0)</f>
        <v>55720734247.269997</v>
      </c>
      <c r="P152">
        <f>VLOOKUP(C152,'2018'!$B$2:$AJ$543,25,0)</f>
        <v>-1137775468470.2</v>
      </c>
    </row>
    <row r="153" spans="2:16" x14ac:dyDescent="0.25">
      <c r="B153" s="66" t="s">
        <v>380</v>
      </c>
      <c r="C153" t="s">
        <v>379</v>
      </c>
      <c r="D153">
        <f>VLOOKUP(C153,'2018'!$B$2:$F$543,5,0)</f>
        <v>1283858080241.72</v>
      </c>
      <c r="H153">
        <f>VLOOKUP(C153,'2018'!$B$2:$G$543,6,0)</f>
        <v>765647579351.55005</v>
      </c>
      <c r="L153">
        <f>VLOOKUP(C153,'2018'!$B$2:$AJ$543,35,0)</f>
        <v>19292900888.02</v>
      </c>
      <c r="P153">
        <f>VLOOKUP(C153,'2018'!$B$2:$AJ$543,25,0)</f>
        <v>-3410972699503.6201</v>
      </c>
    </row>
    <row r="154" spans="2:16" x14ac:dyDescent="0.25">
      <c r="B154" s="66" t="s">
        <v>382</v>
      </c>
      <c r="C154" t="s">
        <v>381</v>
      </c>
      <c r="D154">
        <f>VLOOKUP(C154,'2018'!$B$2:$F$543,5,0)</f>
        <v>245755244501</v>
      </c>
      <c r="H154">
        <f>VLOOKUP(C154,'2018'!$B$2:$G$543,6,0)</f>
        <v>166327962490</v>
      </c>
      <c r="L154">
        <f>VLOOKUP(C154,'2018'!$B$2:$AJ$543,35,0)</f>
        <v>16126767521</v>
      </c>
      <c r="P154">
        <f>VLOOKUP(C154,'2018'!$B$2:$AJ$543,25,0)</f>
        <v>-883748680434</v>
      </c>
    </row>
    <row r="155" spans="2:16" x14ac:dyDescent="0.25">
      <c r="B155" s="66" t="s">
        <v>384</v>
      </c>
      <c r="C155" t="s">
        <v>383</v>
      </c>
      <c r="D155">
        <f>VLOOKUP(C155,'2018'!$B$2:$F$543,5,0)</f>
        <v>103292895888.69998</v>
      </c>
      <c r="H155">
        <f>VLOOKUP(C155,'2018'!$B$2:$G$543,6,0)</f>
        <v>16356675978.76</v>
      </c>
      <c r="L155">
        <f>VLOOKUP(C155,'2018'!$B$2:$AJ$543,35,0)</f>
        <v>102479679047.58</v>
      </c>
      <c r="P155">
        <f>VLOOKUP(C155,'2018'!$B$2:$AJ$543,25,0)</f>
        <v>-1914709216348.25</v>
      </c>
    </row>
    <row r="156" spans="2:16" x14ac:dyDescent="0.25">
      <c r="B156" s="66" t="s">
        <v>386</v>
      </c>
      <c r="C156" t="s">
        <v>385</v>
      </c>
      <c r="D156">
        <f>VLOOKUP(C156,'2018'!$B$2:$F$543,5,0)</f>
        <v>263105359608.14001</v>
      </c>
      <c r="H156">
        <f>VLOOKUP(C156,'2018'!$B$2:$G$543,6,0)</f>
        <v>166922701217.92999</v>
      </c>
      <c r="L156">
        <f>VLOOKUP(C156,'2018'!$B$2:$AJ$543,35,0)</f>
        <v>30141653222.57</v>
      </c>
      <c r="P156">
        <f>VLOOKUP(C156,'2018'!$B$2:$AJ$543,25,0)</f>
        <v>-859722400863.40002</v>
      </c>
    </row>
    <row r="157" spans="2:16" x14ac:dyDescent="0.25">
      <c r="B157" s="66" t="s">
        <v>388</v>
      </c>
      <c r="C157" t="s">
        <v>387</v>
      </c>
      <c r="D157">
        <f>VLOOKUP(C157,'2018'!$B$2:$F$543,5,0)</f>
        <v>111259966590.3</v>
      </c>
      <c r="H157">
        <f>VLOOKUP(C157,'2018'!$B$2:$G$543,6,0)</f>
        <v>53587827935</v>
      </c>
      <c r="L157">
        <f>VLOOKUP(C157,'2018'!$B$2:$AJ$543,35,0)</f>
        <v>7953055875.2799997</v>
      </c>
      <c r="P157">
        <f>VLOOKUP(C157,'2018'!$B$2:$AJ$543,25,0)</f>
        <v>-839843070250.06006</v>
      </c>
    </row>
    <row r="158" spans="2:16" x14ac:dyDescent="0.25">
      <c r="B158" s="66" t="s">
        <v>390</v>
      </c>
      <c r="C158" t="s">
        <v>389</v>
      </c>
      <c r="D158">
        <f>VLOOKUP(C158,'2018'!$B$2:$F$543,5,0)</f>
        <v>494338187098.79004</v>
      </c>
      <c r="H158">
        <f>VLOOKUP(C158,'2018'!$B$2:$G$543,6,0)</f>
        <v>272297180621.17999</v>
      </c>
      <c r="L158">
        <f>VLOOKUP(C158,'2018'!$B$2:$AJ$543,35,0)</f>
        <v>7556317910</v>
      </c>
      <c r="P158">
        <f>VLOOKUP(C158,'2018'!$B$2:$AJ$543,25,0)</f>
        <v>-1137343366760.3799</v>
      </c>
    </row>
    <row r="159" spans="2:16" x14ac:dyDescent="0.25">
      <c r="B159" s="66" t="s">
        <v>392</v>
      </c>
      <c r="C159" t="s">
        <v>391</v>
      </c>
      <c r="D159">
        <f>VLOOKUP(C159,'2018'!$B$2:$F$543,5,0)</f>
        <v>260945375811.76669</v>
      </c>
      <c r="H159">
        <f>VLOOKUP(C159,'2018'!$B$2:$G$543,6,0)</f>
        <v>153177905145.79999</v>
      </c>
      <c r="L159">
        <f>VLOOKUP(C159,'2018'!$B$2:$AJ$543,35,0)</f>
        <v>27710409762.43</v>
      </c>
      <c r="P159">
        <f>VLOOKUP(C159,'2018'!$B$2:$AJ$543,25,0)</f>
        <v>-1387149544556.3999</v>
      </c>
    </row>
    <row r="160" spans="2:16" x14ac:dyDescent="0.25">
      <c r="B160" s="66" t="s">
        <v>1163</v>
      </c>
      <c r="C160" t="s">
        <v>393</v>
      </c>
      <c r="D160">
        <f>VLOOKUP(C160,'2018'!$B$2:$F$543,5,0)</f>
        <v>4075221853382.4302</v>
      </c>
      <c r="H160">
        <f>VLOOKUP(C160,'2018'!$B$2:$G$543,6,0)</f>
        <v>1615363817893.54</v>
      </c>
      <c r="L160">
        <f>VLOOKUP(C160,'2018'!$B$2:$AJ$543,35,0)</f>
        <v>470345881167.59003</v>
      </c>
      <c r="P160">
        <f>VLOOKUP(C160,'2018'!$B$2:$AJ$543,25,0)</f>
        <v>-11412798518733.9</v>
      </c>
    </row>
    <row r="161" spans="2:16" x14ac:dyDescent="0.25">
      <c r="B161" s="66" t="s">
        <v>397</v>
      </c>
      <c r="C161" t="s">
        <v>396</v>
      </c>
      <c r="D161">
        <f>VLOOKUP(C161,'2018'!$B$2:$F$543,5,0)</f>
        <v>421131968060.97998</v>
      </c>
      <c r="H161">
        <f>VLOOKUP(C161,'2018'!$B$2:$G$543,6,0)</f>
        <v>291001753539.22998</v>
      </c>
      <c r="L161">
        <f>VLOOKUP(C161,'2018'!$B$2:$AJ$543,35,0)</f>
        <v>47584450428</v>
      </c>
      <c r="P161">
        <f>VLOOKUP(C161,'2018'!$B$2:$AJ$543,25,0)</f>
        <v>-2206253734580.4502</v>
      </c>
    </row>
    <row r="162" spans="2:16" x14ac:dyDescent="0.25">
      <c r="B162" s="66" t="s">
        <v>401</v>
      </c>
      <c r="C162" t="s">
        <v>400</v>
      </c>
      <c r="D162">
        <f>VLOOKUP(C162,'2018'!$B$2:$F$543,5,0)</f>
        <v>129012517080.24001</v>
      </c>
      <c r="H162">
        <f>VLOOKUP(C162,'2018'!$B$2:$G$543,6,0)</f>
        <v>34015737698</v>
      </c>
      <c r="L162">
        <f>VLOOKUP(C162,'2018'!$B$2:$AJ$543,35,0)</f>
        <v>26045021906.93</v>
      </c>
      <c r="P162">
        <f>VLOOKUP(C162,'2018'!$B$2:$AJ$543,25,0)</f>
        <v>-1255882732505.98</v>
      </c>
    </row>
    <row r="163" spans="2:16" x14ac:dyDescent="0.25">
      <c r="B163" s="66" t="s">
        <v>405</v>
      </c>
      <c r="C163" t="s">
        <v>404</v>
      </c>
      <c r="D163">
        <f>VLOOKUP(C163,'2018'!$B$2:$F$543,5,0)</f>
        <v>279046310011.51404</v>
      </c>
      <c r="H163">
        <f>VLOOKUP(C163,'2018'!$B$2:$G$543,6,0)</f>
        <v>178361046906.38</v>
      </c>
      <c r="L163">
        <f>VLOOKUP(C163,'2018'!$B$2:$AJ$543,35,0)</f>
        <v>61148270093.550003</v>
      </c>
      <c r="P163">
        <f>VLOOKUP(C163,'2018'!$B$2:$AJ$543,25,0)</f>
        <v>-1526879322826.9951</v>
      </c>
    </row>
    <row r="164" spans="2:16" x14ac:dyDescent="0.25">
      <c r="B164" s="66" t="s">
        <v>407</v>
      </c>
      <c r="C164" t="s">
        <v>406</v>
      </c>
      <c r="D164">
        <f>VLOOKUP(C164,'2018'!$B$2:$F$543,5,0)</f>
        <v>413925927200.76001</v>
      </c>
      <c r="H164">
        <f>VLOOKUP(C164,'2018'!$B$2:$G$543,6,0)</f>
        <v>302541148811.23999</v>
      </c>
      <c r="L164">
        <f>VLOOKUP(C164,'2018'!$B$2:$AJ$543,35,0)</f>
        <v>39611320460.292999</v>
      </c>
      <c r="P164">
        <f>VLOOKUP(C164,'2018'!$B$2:$AJ$543,25,0)</f>
        <v>-1412922567993.1001</v>
      </c>
    </row>
    <row r="165" spans="2:16" x14ac:dyDescent="0.25">
      <c r="B165" s="66" t="s">
        <v>409</v>
      </c>
      <c r="C165" t="s">
        <v>408</v>
      </c>
      <c r="D165">
        <f>VLOOKUP(C165,'2018'!$B$2:$F$543,5,0)</f>
        <v>292043912645.31995</v>
      </c>
      <c r="H165">
        <f>VLOOKUP(C165,'2018'!$B$2:$G$543,6,0)</f>
        <v>200348559413</v>
      </c>
      <c r="L165">
        <f>VLOOKUP(C165,'2018'!$B$2:$AJ$543,35,0)</f>
        <v>23193060087.989998</v>
      </c>
      <c r="P165">
        <f>VLOOKUP(C165,'2018'!$B$2:$AJ$543,25,0)</f>
        <v>-1024916180842.3092</v>
      </c>
    </row>
    <row r="166" spans="2:16" x14ac:dyDescent="0.25">
      <c r="B166" s="66" t="s">
        <v>411</v>
      </c>
      <c r="C166" t="s">
        <v>410</v>
      </c>
      <c r="D166">
        <f>VLOOKUP(C166,'2018'!$B$2:$F$543,5,0)</f>
        <v>239846054980.17001</v>
      </c>
      <c r="H166">
        <f>VLOOKUP(C166,'2018'!$B$2:$G$543,6,0)</f>
        <v>164793162040</v>
      </c>
      <c r="L166">
        <f>VLOOKUP(C166,'2018'!$B$2:$AJ$543,35,0)</f>
        <v>77601047261</v>
      </c>
      <c r="P166">
        <f>VLOOKUP(C166,'2018'!$B$2:$AJ$543,25,0)</f>
        <v>-1664412550955.3999</v>
      </c>
    </row>
    <row r="167" spans="2:16" x14ac:dyDescent="0.25">
      <c r="B167" s="66" t="s">
        <v>413</v>
      </c>
      <c r="C167" t="s">
        <v>412</v>
      </c>
      <c r="D167">
        <f>VLOOKUP(C167,'2018'!$B$2:$F$543,5,0)</f>
        <v>200267395913</v>
      </c>
      <c r="H167">
        <f>VLOOKUP(C167,'2018'!$B$2:$G$543,6,0)</f>
        <v>107321717699</v>
      </c>
      <c r="L167">
        <f>VLOOKUP(C167,'2018'!$B$2:$AJ$543,35,0)</f>
        <v>48907644897.190002</v>
      </c>
      <c r="P167">
        <f>VLOOKUP(C167,'2018'!$B$2:$AJ$543,25,0)</f>
        <v>-1020890842570</v>
      </c>
    </row>
    <row r="168" spans="2:16" x14ac:dyDescent="0.25">
      <c r="B168" s="66" t="s">
        <v>415</v>
      </c>
      <c r="C168" t="s">
        <v>414</v>
      </c>
      <c r="D168">
        <f>VLOOKUP(C168,'2018'!$B$2:$F$543,5,0)</f>
        <v>309834047091.96997</v>
      </c>
      <c r="H168">
        <f>VLOOKUP(C168,'2018'!$B$2:$G$543,6,0)</f>
        <v>221829405728</v>
      </c>
      <c r="L168">
        <f>VLOOKUP(C168,'2018'!$B$2:$AJ$543,35,0)</f>
        <v>12567654586.42</v>
      </c>
      <c r="P168">
        <f>VLOOKUP(C168,'2018'!$B$2:$AJ$543,25,0)</f>
        <v>-898191875112</v>
      </c>
    </row>
    <row r="169" spans="2:16" x14ac:dyDescent="0.25">
      <c r="B169" s="66" t="s">
        <v>417</v>
      </c>
      <c r="C169" t="s">
        <v>416</v>
      </c>
      <c r="D169">
        <f>VLOOKUP(C169,'2018'!$B$2:$F$543,5,0)</f>
        <v>296960356916.29999</v>
      </c>
      <c r="H169">
        <f>VLOOKUP(C169,'2018'!$B$2:$G$543,6,0)</f>
        <v>202091148192.5</v>
      </c>
      <c r="L169">
        <f>VLOOKUP(C169,'2018'!$B$2:$AJ$543,35,0)</f>
        <v>19470388884.169998</v>
      </c>
      <c r="P169">
        <f>VLOOKUP(C169,'2018'!$B$2:$AJ$543,25,0)</f>
        <v>-1397328749056.53</v>
      </c>
    </row>
    <row r="170" spans="2:16" x14ac:dyDescent="0.25">
      <c r="B170" s="66" t="s">
        <v>419</v>
      </c>
      <c r="C170" t="s">
        <v>418</v>
      </c>
      <c r="D170">
        <f>VLOOKUP(C170,'2018'!$B$2:$F$543,5,0)</f>
        <v>295700898822.79999</v>
      </c>
      <c r="H170">
        <f>VLOOKUP(C170,'2018'!$B$2:$G$543,6,0)</f>
        <v>212529458677</v>
      </c>
      <c r="L170">
        <f>VLOOKUP(C170,'2018'!$B$2:$AJ$543,35,0)</f>
        <v>22583391149</v>
      </c>
      <c r="P170">
        <f>VLOOKUP(C170,'2018'!$B$2:$AJ$543,25,0)</f>
        <v>-1390064460644.5901</v>
      </c>
    </row>
    <row r="171" spans="2:16" x14ac:dyDescent="0.25">
      <c r="B171" s="66" t="s">
        <v>421</v>
      </c>
      <c r="C171" t="s">
        <v>420</v>
      </c>
      <c r="D171">
        <f>VLOOKUP(C171,'2018'!$B$2:$F$543,5,0)</f>
        <v>535978337508.05701</v>
      </c>
      <c r="H171">
        <f>VLOOKUP(C171,'2018'!$B$2:$G$543,6,0)</f>
        <v>396452845568.29999</v>
      </c>
      <c r="L171">
        <f>VLOOKUP(C171,'2018'!$B$2:$AJ$543,35,0)</f>
        <v>14184935215.779999</v>
      </c>
      <c r="P171">
        <f>VLOOKUP(C171,'2018'!$B$2:$AJ$543,25,0)</f>
        <v>-1317875713172</v>
      </c>
    </row>
    <row r="172" spans="2:16" x14ac:dyDescent="0.25">
      <c r="B172" s="66" t="s">
        <v>423</v>
      </c>
      <c r="C172" t="s">
        <v>422</v>
      </c>
      <c r="D172">
        <f>VLOOKUP(C172,'2018'!$B$2:$F$543,5,0)</f>
        <v>221682784535.5</v>
      </c>
      <c r="H172">
        <f>VLOOKUP(C172,'2018'!$B$2:$G$543,6,0)</f>
        <v>169679195012</v>
      </c>
      <c r="L172">
        <f>VLOOKUP(C172,'2018'!$B$2:$AJ$543,35,0)</f>
        <v>26884809344.959999</v>
      </c>
      <c r="P172">
        <f>VLOOKUP(C172,'2018'!$B$2:$AJ$543,25,0)</f>
        <v>-1667807144546.46</v>
      </c>
    </row>
    <row r="173" spans="2:16" x14ac:dyDescent="0.25">
      <c r="B173" s="66" t="s">
        <v>425</v>
      </c>
      <c r="C173" t="s">
        <v>424</v>
      </c>
      <c r="D173">
        <f>VLOOKUP(C173,'2018'!$B$2:$F$543,5,0)</f>
        <v>314935347535.33997</v>
      </c>
      <c r="H173">
        <f>VLOOKUP(C173,'2018'!$B$2:$G$543,6,0)</f>
        <v>142624358745</v>
      </c>
      <c r="L173">
        <f>VLOOKUP(C173,'2018'!$B$2:$AJ$543,35,0)</f>
        <v>19717148141.040001</v>
      </c>
      <c r="P173">
        <f>VLOOKUP(C173,'2018'!$B$2:$AJ$543,25,0)</f>
        <v>-1668332032603.3601</v>
      </c>
    </row>
    <row r="174" spans="2:16" x14ac:dyDescent="0.25">
      <c r="B174" s="66" t="s">
        <v>427</v>
      </c>
      <c r="C174" t="s">
        <v>426</v>
      </c>
      <c r="D174">
        <f>VLOOKUP(C174,'2018'!$B$2:$F$543,5,0)</f>
        <v>318893254654.70099</v>
      </c>
      <c r="H174">
        <f>VLOOKUP(C174,'2018'!$B$2:$G$543,6,0)</f>
        <v>252398941500</v>
      </c>
      <c r="L174">
        <f>VLOOKUP(C174,'2018'!$B$2:$AJ$543,35,0)</f>
        <v>15271698380</v>
      </c>
      <c r="P174">
        <f>VLOOKUP(C174,'2018'!$B$2:$AJ$543,25,0)</f>
        <v>-1031885541618.6</v>
      </c>
    </row>
    <row r="175" spans="2:16" x14ac:dyDescent="0.25">
      <c r="B175" s="66" t="s">
        <v>429</v>
      </c>
      <c r="C175" t="s">
        <v>428</v>
      </c>
      <c r="D175">
        <f>VLOOKUP(C175,'2018'!$B$2:$F$543,5,0)</f>
        <v>309179045819.23999</v>
      </c>
      <c r="H175">
        <f>VLOOKUP(C175,'2018'!$B$2:$G$543,6,0)</f>
        <v>170885143205.71002</v>
      </c>
      <c r="L175">
        <f>VLOOKUP(C175,'2018'!$B$2:$AJ$543,35,0)</f>
        <v>27308927798.84</v>
      </c>
      <c r="P175">
        <f>VLOOKUP(C175,'2018'!$B$2:$AJ$543,25,0)</f>
        <v>-1141867458424.53</v>
      </c>
    </row>
    <row r="176" spans="2:16" x14ac:dyDescent="0.25">
      <c r="B176" s="66" t="s">
        <v>433</v>
      </c>
      <c r="C176" t="s">
        <v>432</v>
      </c>
      <c r="D176">
        <f>VLOOKUP(C176,'2018'!$B$2:$F$543,5,0)</f>
        <v>192845080668.32001</v>
      </c>
      <c r="H176">
        <f>VLOOKUP(C176,'2018'!$B$2:$G$543,6,0)</f>
        <v>125537651307</v>
      </c>
      <c r="L176">
        <f>VLOOKUP(C176,'2018'!$B$2:$AJ$543,35,0)</f>
        <v>34660582668.470001</v>
      </c>
      <c r="P176">
        <f>VLOOKUP(C176,'2018'!$B$2:$AJ$543,25,0)</f>
        <v>-1078430370957.65</v>
      </c>
    </row>
    <row r="177" spans="2:16" x14ac:dyDescent="0.25">
      <c r="B177" s="66" t="s">
        <v>435</v>
      </c>
      <c r="C177" t="s">
        <v>434</v>
      </c>
      <c r="D177">
        <f>VLOOKUP(C177,'2018'!$B$2:$F$543,5,0)</f>
        <v>158090200050.59</v>
      </c>
      <c r="H177">
        <f>VLOOKUP(C177,'2018'!$B$2:$G$543,6,0)</f>
        <v>107135545936</v>
      </c>
      <c r="L177">
        <f>VLOOKUP(C177,'2018'!$B$2:$AJ$543,35,0)</f>
        <v>22869355629.919998</v>
      </c>
      <c r="P177">
        <f>VLOOKUP(C177,'2018'!$B$2:$AJ$543,25,0)</f>
        <v>-962700005963.31006</v>
      </c>
    </row>
    <row r="178" spans="2:16" x14ac:dyDescent="0.25">
      <c r="B178" s="66" t="s">
        <v>437</v>
      </c>
      <c r="C178" t="s">
        <v>436</v>
      </c>
      <c r="D178">
        <f>VLOOKUP(C178,'2018'!$B$2:$F$543,5,0)</f>
        <v>157249790862.17999</v>
      </c>
      <c r="H178">
        <f>VLOOKUP(C178,'2018'!$B$2:$G$543,6,0)</f>
        <v>75744231617.190002</v>
      </c>
      <c r="L178">
        <f>VLOOKUP(C178,'2018'!$B$2:$AJ$543,35,0)</f>
        <v>46403704421.770004</v>
      </c>
      <c r="P178">
        <f>VLOOKUP(C178,'2018'!$B$2:$AJ$543,25,0)</f>
        <v>-949487218632</v>
      </c>
    </row>
    <row r="179" spans="2:16" x14ac:dyDescent="0.25">
      <c r="B179" s="66" t="s">
        <v>439</v>
      </c>
      <c r="C179" t="s">
        <v>438</v>
      </c>
      <c r="D179">
        <f>VLOOKUP(C179,'2018'!$B$2:$F$543,5,0)</f>
        <v>276378919311.71997</v>
      </c>
      <c r="H179">
        <f>VLOOKUP(C179,'2018'!$B$2:$G$543,6,0)</f>
        <v>181107080844.10999</v>
      </c>
      <c r="L179">
        <f>VLOOKUP(C179,'2018'!$B$2:$AJ$543,35,0)</f>
        <v>24307170656.32</v>
      </c>
      <c r="P179">
        <f>VLOOKUP(C179,'2018'!$B$2:$AJ$543,25,0)</f>
        <v>-1500173431798.51</v>
      </c>
    </row>
    <row r="180" spans="2:16" x14ac:dyDescent="0.25">
      <c r="B180" s="66" t="s">
        <v>441</v>
      </c>
      <c r="C180" t="s">
        <v>440</v>
      </c>
      <c r="D180">
        <f>VLOOKUP(C180,'2018'!$B$2:$F$543,5,0)</f>
        <v>380305067367.84998</v>
      </c>
      <c r="H180">
        <f>VLOOKUP(C180,'2018'!$B$2:$G$543,6,0)</f>
        <v>277949959568</v>
      </c>
      <c r="L180">
        <f>VLOOKUP(C180,'2018'!$B$2:$AJ$543,35,0)</f>
        <v>128369401858.34</v>
      </c>
      <c r="P180">
        <f>VLOOKUP(C180,'2018'!$B$2:$AJ$543,25,0)</f>
        <v>-1116124775584.5</v>
      </c>
    </row>
    <row r="181" spans="2:16" x14ac:dyDescent="0.25">
      <c r="B181" s="66" t="s">
        <v>443</v>
      </c>
      <c r="C181" t="s">
        <v>442</v>
      </c>
      <c r="D181">
        <f>VLOOKUP(C181,'2018'!$B$2:$F$543,5,0)</f>
        <v>375089038615.33002</v>
      </c>
      <c r="H181">
        <f>VLOOKUP(C181,'2018'!$B$2:$G$543,6,0)</f>
        <v>310292544018</v>
      </c>
      <c r="L181">
        <f>VLOOKUP(C181,'2018'!$B$2:$AJ$543,35,0)</f>
        <v>12842782453.389999</v>
      </c>
      <c r="P181">
        <f>VLOOKUP(C181,'2018'!$B$2:$AJ$543,25,0)</f>
        <v>-1091665339632</v>
      </c>
    </row>
    <row r="182" spans="2:16" x14ac:dyDescent="0.25">
      <c r="B182" s="66" t="s">
        <v>445</v>
      </c>
      <c r="C182" t="s">
        <v>444</v>
      </c>
      <c r="D182">
        <f>VLOOKUP(C182,'2018'!$B$2:$F$543,5,0)</f>
        <v>166808184481.03</v>
      </c>
      <c r="H182">
        <f>VLOOKUP(C182,'2018'!$B$2:$G$543,6,0)</f>
        <v>60075671865.82</v>
      </c>
      <c r="L182">
        <f>VLOOKUP(C182,'2018'!$B$2:$AJ$543,35,0)</f>
        <v>32495011851</v>
      </c>
      <c r="P182">
        <f>VLOOKUP(C182,'2018'!$B$2:$AJ$543,25,0)</f>
        <v>-1584783318412.54</v>
      </c>
    </row>
    <row r="183" spans="2:16" x14ac:dyDescent="0.25">
      <c r="B183" s="66" t="s">
        <v>447</v>
      </c>
      <c r="C183" t="s">
        <v>446</v>
      </c>
      <c r="D183">
        <f>VLOOKUP(C183,'2018'!$B$2:$F$543,5,0)</f>
        <v>160350219370.19</v>
      </c>
      <c r="H183">
        <f>VLOOKUP(C183,'2018'!$B$2:$G$543,6,0)</f>
        <v>85363703430</v>
      </c>
      <c r="L183">
        <f>VLOOKUP(C183,'2018'!$B$2:$AJ$543,35,0)</f>
        <v>52839051280.529999</v>
      </c>
      <c r="P183">
        <f>VLOOKUP(C183,'2018'!$B$2:$AJ$543,25,0)</f>
        <v>-1430617545909.6899</v>
      </c>
    </row>
    <row r="184" spans="2:16" x14ac:dyDescent="0.25">
      <c r="B184" s="66" t="s">
        <v>449</v>
      </c>
      <c r="C184" t="s">
        <v>448</v>
      </c>
      <c r="D184">
        <f>VLOOKUP(C184,'2018'!$B$2:$F$543,5,0)</f>
        <v>300645140043.21997</v>
      </c>
      <c r="H184">
        <f>VLOOKUP(C184,'2018'!$B$2:$G$543,6,0)</f>
        <v>241185355400</v>
      </c>
      <c r="L184">
        <f>VLOOKUP(C184,'2018'!$B$2:$AJ$543,35,0)</f>
        <v>82106190017.889999</v>
      </c>
      <c r="P184">
        <f>VLOOKUP(C184,'2018'!$B$2:$AJ$543,25,0)</f>
        <v>-1471553888033.5701</v>
      </c>
    </row>
    <row r="185" spans="2:16" x14ac:dyDescent="0.25">
      <c r="B185" s="66" t="s">
        <v>451</v>
      </c>
      <c r="C185" t="s">
        <v>450</v>
      </c>
      <c r="D185">
        <f>VLOOKUP(C185,'2018'!$B$2:$F$543,5,0)</f>
        <v>314116577233.28668</v>
      </c>
      <c r="H185">
        <f>VLOOKUP(C185,'2018'!$B$2:$G$543,6,0)</f>
        <v>256043108229</v>
      </c>
      <c r="L185">
        <f>VLOOKUP(C185,'2018'!$B$2:$AJ$543,35,0)</f>
        <v>9985534071</v>
      </c>
      <c r="P185">
        <f>VLOOKUP(C185,'2018'!$B$2:$AJ$543,25,0)</f>
        <v>-1639089348373.9971</v>
      </c>
    </row>
    <row r="186" spans="2:16" x14ac:dyDescent="0.25">
      <c r="B186" s="66" t="s">
        <v>453</v>
      </c>
      <c r="C186" t="s">
        <v>452</v>
      </c>
      <c r="D186">
        <f>VLOOKUP(C186,'2018'!$B$2:$F$543,5,0)</f>
        <v>175098679790.25998</v>
      </c>
      <c r="H186">
        <f>VLOOKUP(C186,'2018'!$B$2:$G$543,6,0)</f>
        <v>134423794329</v>
      </c>
      <c r="L186">
        <f>VLOOKUP(C186,'2018'!$B$2:$AJ$543,35,0)</f>
        <v>2062128961</v>
      </c>
      <c r="P186">
        <f>VLOOKUP(C186,'2018'!$B$2:$AJ$543,25,0)</f>
        <v>-1135441215039.5259</v>
      </c>
    </row>
    <row r="187" spans="2:16" x14ac:dyDescent="0.25">
      <c r="B187" s="66" t="s">
        <v>455</v>
      </c>
      <c r="C187" t="s">
        <v>454</v>
      </c>
      <c r="D187">
        <f>VLOOKUP(C187,'2018'!$B$2:$F$543,5,0)</f>
        <v>130001862131.85999</v>
      </c>
      <c r="H187">
        <f>VLOOKUP(C187,'2018'!$B$2:$G$543,6,0)</f>
        <v>87929717631</v>
      </c>
      <c r="L187">
        <f>VLOOKUP(C187,'2018'!$B$2:$AJ$543,35,0)</f>
        <v>15542034640.67</v>
      </c>
      <c r="P187">
        <f>VLOOKUP(C187,'2018'!$B$2:$AJ$543,25,0)</f>
        <v>-825678670095.08997</v>
      </c>
    </row>
    <row r="188" spans="2:16" x14ac:dyDescent="0.25">
      <c r="B188" s="66" t="s">
        <v>457</v>
      </c>
      <c r="C188" t="s">
        <v>456</v>
      </c>
      <c r="D188">
        <f>VLOOKUP(C188,'2018'!$B$2:$F$543,5,0)</f>
        <v>341883477720.41003</v>
      </c>
      <c r="H188">
        <f>VLOOKUP(C188,'2018'!$B$2:$G$543,6,0)</f>
        <v>259812533085</v>
      </c>
      <c r="L188">
        <f>VLOOKUP(C188,'2018'!$B$2:$AJ$543,35,0)</f>
        <v>24337998030.670002</v>
      </c>
      <c r="P188">
        <f>VLOOKUP(C188,'2018'!$B$2:$AJ$543,25,0)</f>
        <v>-771286535093.16003</v>
      </c>
    </row>
    <row r="189" spans="2:16" x14ac:dyDescent="0.25">
      <c r="B189" s="66" t="s">
        <v>459</v>
      </c>
      <c r="C189" t="s">
        <v>458</v>
      </c>
      <c r="D189">
        <f>VLOOKUP(C189,'2018'!$B$2:$F$543,5,0)</f>
        <v>633610855728</v>
      </c>
      <c r="H189">
        <f>VLOOKUP(C189,'2018'!$B$2:$G$543,6,0)</f>
        <v>180633549049</v>
      </c>
      <c r="L189">
        <f>VLOOKUP(C189,'2018'!$B$2:$AJ$543,35,0)</f>
        <v>67711365633</v>
      </c>
      <c r="P189">
        <f>VLOOKUP(C189,'2018'!$B$2:$AJ$543,25,0)</f>
        <v>-3184692073682</v>
      </c>
    </row>
    <row r="190" spans="2:16" x14ac:dyDescent="0.25">
      <c r="B190" s="66" t="s">
        <v>463</v>
      </c>
      <c r="C190" t="s">
        <v>462</v>
      </c>
      <c r="D190">
        <f>VLOOKUP(C190,'2018'!$B$2:$F$543,5,0)</f>
        <v>340693928805.89313</v>
      </c>
      <c r="H190">
        <f>VLOOKUP(C190,'2018'!$B$2:$G$543,6,0)</f>
        <v>165566574307.41</v>
      </c>
      <c r="L190">
        <f>VLOOKUP(C190,'2018'!$B$2:$AJ$543,35,0)</f>
        <v>46855414772.639999</v>
      </c>
      <c r="P190">
        <f>VLOOKUP(C190,'2018'!$B$2:$AJ$543,25,0)</f>
        <v>-676554354253.05005</v>
      </c>
    </row>
    <row r="191" spans="2:16" x14ac:dyDescent="0.25">
      <c r="B191" s="66" t="s">
        <v>1164</v>
      </c>
      <c r="C191" t="s">
        <v>464</v>
      </c>
      <c r="D191">
        <f>VLOOKUP(C191,'2018'!$B$2:$F$543,5,0)</f>
        <v>660001855845.06006</v>
      </c>
      <c r="H191">
        <f>VLOOKUP(C191,'2018'!$B$2:$G$543,6,0)</f>
        <v>474856235612.94</v>
      </c>
      <c r="L191">
        <f>VLOOKUP(C191,'2018'!$B$2:$AJ$543,35,0)</f>
        <v>39281990195.660004</v>
      </c>
      <c r="P191">
        <f>VLOOKUP(C191,'2018'!$B$2:$AJ$543,25,0)</f>
        <v>-2923220699015.23</v>
      </c>
    </row>
    <row r="192" spans="2:16" x14ac:dyDescent="0.25">
      <c r="B192" s="66" t="s">
        <v>466</v>
      </c>
      <c r="C192" t="s">
        <v>465</v>
      </c>
      <c r="D192">
        <f>VLOOKUP(C192,'2018'!$B$2:$F$543,5,0)</f>
        <v>381698011024.14001</v>
      </c>
      <c r="H192">
        <f>VLOOKUP(C192,'2018'!$B$2:$G$543,6,0)</f>
        <v>279201069180.40002</v>
      </c>
      <c r="L192">
        <f>VLOOKUP(C192,'2018'!$B$2:$AJ$543,35,0)</f>
        <v>32990815170.099998</v>
      </c>
      <c r="P192">
        <f>VLOOKUP(C192,'2018'!$B$2:$AJ$543,25,0)</f>
        <v>-2068002225875.6899</v>
      </c>
    </row>
    <row r="193" spans="2:16" x14ac:dyDescent="0.25">
      <c r="B193" s="66" t="s">
        <v>468</v>
      </c>
      <c r="C193" t="s">
        <v>467</v>
      </c>
      <c r="D193">
        <f>VLOOKUP(C193,'2018'!$B$2:$F$543,5,0)</f>
        <v>320711459290.77997</v>
      </c>
      <c r="H193">
        <f>VLOOKUP(C193,'2018'!$B$2:$G$543,6,0)</f>
        <v>226758195207.15997</v>
      </c>
      <c r="L193">
        <f>VLOOKUP(C193,'2018'!$B$2:$AJ$543,35,0)</f>
        <v>17964073548.549999</v>
      </c>
      <c r="P193">
        <f>VLOOKUP(C193,'2018'!$B$2:$AJ$543,25,0)</f>
        <v>-841387958731.04004</v>
      </c>
    </row>
    <row r="194" spans="2:16" x14ac:dyDescent="0.25">
      <c r="B194" s="66" t="s">
        <v>470</v>
      </c>
      <c r="C194" t="s">
        <v>469</v>
      </c>
      <c r="D194">
        <f>VLOOKUP(C194,'2018'!$B$2:$F$543,5,0)</f>
        <v>168135288004.49097</v>
      </c>
      <c r="H194">
        <f>VLOOKUP(C194,'2018'!$B$2:$G$543,6,0)</f>
        <v>118990970004.44099</v>
      </c>
      <c r="L194">
        <f>VLOOKUP(C194,'2018'!$B$2:$AJ$543,35,0)</f>
        <v>16312785465.369999</v>
      </c>
      <c r="P194">
        <f>VLOOKUP(C194,'2018'!$B$2:$AJ$543,25,0)</f>
        <v>-1007940223309</v>
      </c>
    </row>
    <row r="195" spans="2:16" x14ac:dyDescent="0.25">
      <c r="B195" s="66" t="s">
        <v>472</v>
      </c>
      <c r="C195" t="s">
        <v>471</v>
      </c>
      <c r="D195">
        <f>VLOOKUP(C195,'2018'!$B$2:$F$543,5,0)</f>
        <v>579076086426.29993</v>
      </c>
      <c r="H195">
        <f>VLOOKUP(C195,'2018'!$B$2:$G$543,6,0)</f>
        <v>403129600887.14996</v>
      </c>
      <c r="L195">
        <f>VLOOKUP(C195,'2018'!$B$2:$AJ$543,35,0)</f>
        <v>12376336408.91</v>
      </c>
      <c r="P195">
        <f>VLOOKUP(C195,'2018'!$B$2:$AJ$543,25,0)</f>
        <v>-1211755245744.2002</v>
      </c>
    </row>
    <row r="196" spans="2:16" x14ac:dyDescent="0.25">
      <c r="B196" s="66" t="s">
        <v>474</v>
      </c>
      <c r="C196" t="s">
        <v>473</v>
      </c>
      <c r="D196">
        <f>VLOOKUP(C196,'2018'!$B$2:$F$543,5,0)</f>
        <v>352474029248.18005</v>
      </c>
      <c r="H196">
        <f>VLOOKUP(C196,'2018'!$B$2:$G$543,6,0)</f>
        <v>230211000497.52002</v>
      </c>
      <c r="L196">
        <f>VLOOKUP(C196,'2018'!$B$2:$AJ$543,35,0)</f>
        <v>17581629867.309998</v>
      </c>
      <c r="P196">
        <f>VLOOKUP(C196,'2018'!$B$2:$AJ$543,25,0)</f>
        <v>-2373370499192.8701</v>
      </c>
    </row>
    <row r="197" spans="2:16" x14ac:dyDescent="0.25">
      <c r="B197" s="66" t="s">
        <v>1165</v>
      </c>
      <c r="C197" t="s">
        <v>475</v>
      </c>
      <c r="D197">
        <f>VLOOKUP(C197,'2018'!$B$2:$F$543,5,0)</f>
        <v>5610393667613.458</v>
      </c>
      <c r="H197">
        <f>VLOOKUP(C197,'2018'!$B$2:$G$543,6,0)</f>
        <v>4565658507516.9404</v>
      </c>
      <c r="L197">
        <f>VLOOKUP(C197,'2018'!$B$2:$AJ$543,35,0)</f>
        <v>1424953792885.717</v>
      </c>
      <c r="P197">
        <f>VLOOKUP(C197,'2018'!$B$2:$AJ$543,25,0)</f>
        <v>-17390664486437</v>
      </c>
    </row>
    <row r="198" spans="2:16" x14ac:dyDescent="0.25">
      <c r="B198" s="66" t="s">
        <v>477</v>
      </c>
      <c r="C198" t="s">
        <v>476</v>
      </c>
      <c r="D198">
        <f>VLOOKUP(C198,'2018'!$B$2:$F$543,5,0)</f>
        <v>240092396256.92001</v>
      </c>
      <c r="H198">
        <f>VLOOKUP(C198,'2018'!$B$2:$G$543,6,0)</f>
        <v>136867501746.49001</v>
      </c>
      <c r="L198">
        <f>VLOOKUP(C198,'2018'!$B$2:$AJ$543,35,0)</f>
        <v>66473922920.100006</v>
      </c>
      <c r="P198">
        <f>VLOOKUP(C198,'2018'!$B$2:$AJ$543,25,0)</f>
        <v>-1973908089057.02</v>
      </c>
    </row>
    <row r="199" spans="2:16" x14ac:dyDescent="0.25">
      <c r="B199" s="66" t="s">
        <v>479</v>
      </c>
      <c r="C199" t="s">
        <v>478</v>
      </c>
      <c r="D199">
        <f>VLOOKUP(C199,'2018'!$B$2:$F$543,5,0)</f>
        <v>198952948786.39001</v>
      </c>
      <c r="H199">
        <f>VLOOKUP(C199,'2018'!$B$2:$G$543,6,0)</f>
        <v>66207713271.830002</v>
      </c>
      <c r="L199">
        <f>VLOOKUP(C199,'2018'!$B$2:$AJ$543,35,0)</f>
        <v>45044146711.320007</v>
      </c>
      <c r="P199">
        <f>VLOOKUP(C199,'2018'!$B$2:$AJ$543,25,0)</f>
        <v>-3923869980046.5898</v>
      </c>
    </row>
    <row r="200" spans="2:16" x14ac:dyDescent="0.25">
      <c r="B200" s="66" t="s">
        <v>481</v>
      </c>
      <c r="C200" t="s">
        <v>480</v>
      </c>
      <c r="D200">
        <f>VLOOKUP(C200,'2018'!$B$2:$F$543,5,0)</f>
        <v>326619148801.95001</v>
      </c>
      <c r="H200">
        <f>VLOOKUP(C200,'2018'!$B$2:$G$543,6,0)</f>
        <v>237738611473.26001</v>
      </c>
      <c r="L200">
        <f>VLOOKUP(C200,'2018'!$B$2:$AJ$543,35,0)</f>
        <v>17761295977.75</v>
      </c>
      <c r="P200">
        <f>VLOOKUP(C200,'2018'!$B$2:$AJ$543,25,0)</f>
        <v>-1608375725881.4299</v>
      </c>
    </row>
    <row r="201" spans="2:16" x14ac:dyDescent="0.25">
      <c r="B201" s="66" t="s">
        <v>483</v>
      </c>
      <c r="C201" t="s">
        <v>482</v>
      </c>
      <c r="D201">
        <f>VLOOKUP(C201,'2018'!$B$2:$F$543,5,0)</f>
        <v>2131805865777.5696</v>
      </c>
      <c r="H201">
        <f>VLOOKUP(C201,'2018'!$B$2:$G$543,6,0)</f>
        <v>2017402123680.1497</v>
      </c>
      <c r="L201">
        <f>VLOOKUP(C201,'2018'!$B$2:$AJ$543,35,0)</f>
        <v>106002499299.34999</v>
      </c>
      <c r="P201">
        <f>VLOOKUP(C201,'2018'!$B$2:$AJ$543,25,0)</f>
        <v>-2311839135337</v>
      </c>
    </row>
    <row r="202" spans="2:16" x14ac:dyDescent="0.25">
      <c r="B202" s="66" t="s">
        <v>485</v>
      </c>
      <c r="C202" t="s">
        <v>484</v>
      </c>
      <c r="D202">
        <f>VLOOKUP(C202,'2018'!$B$2:$F$543,5,0)</f>
        <v>269371139814.82004</v>
      </c>
      <c r="H202">
        <f>VLOOKUP(C202,'2018'!$B$2:$G$543,6,0)</f>
        <v>201882818999.18002</v>
      </c>
      <c r="L202">
        <f>VLOOKUP(C202,'2018'!$B$2:$AJ$543,35,0)</f>
        <v>11928240057.18</v>
      </c>
      <c r="P202">
        <f>VLOOKUP(C202,'2018'!$B$2:$AJ$543,25,0)</f>
        <v>-1258872262856.7</v>
      </c>
    </row>
    <row r="203" spans="2:16" x14ac:dyDescent="0.25">
      <c r="B203" s="66" t="s">
        <v>487</v>
      </c>
      <c r="C203" t="s">
        <v>486</v>
      </c>
      <c r="D203">
        <f>VLOOKUP(C203,'2018'!$B$2:$F$543,5,0)</f>
        <v>486232888643.96997</v>
      </c>
      <c r="H203">
        <f>VLOOKUP(C203,'2018'!$B$2:$G$543,6,0)</f>
        <v>362527244404.96002</v>
      </c>
      <c r="L203">
        <f>VLOOKUP(C203,'2018'!$B$2:$AJ$543,35,0)</f>
        <v>48294595143.669998</v>
      </c>
      <c r="P203">
        <f>VLOOKUP(C203,'2018'!$B$2:$AJ$543,25,0)</f>
        <v>-3249363760672.8198</v>
      </c>
    </row>
    <row r="204" spans="2:16" x14ac:dyDescent="0.25">
      <c r="B204" s="66" t="s">
        <v>489</v>
      </c>
      <c r="C204" t="s">
        <v>488</v>
      </c>
      <c r="D204">
        <f>VLOOKUP(C204,'2018'!$B$2:$F$543,5,0)</f>
        <v>932513370527.13281</v>
      </c>
      <c r="H204">
        <f>VLOOKUP(C204,'2018'!$B$2:$G$543,6,0)</f>
        <v>728803493569.18298</v>
      </c>
      <c r="L204">
        <f>VLOOKUP(C204,'2018'!$B$2:$AJ$543,35,0)</f>
        <v>125223266800.60001</v>
      </c>
      <c r="P204">
        <f>VLOOKUP(C204,'2018'!$B$2:$AJ$543,25,0)</f>
        <v>-3352248043372.98</v>
      </c>
    </row>
    <row r="205" spans="2:16" x14ac:dyDescent="0.25">
      <c r="B205" s="66" t="s">
        <v>491</v>
      </c>
      <c r="C205" t="s">
        <v>490</v>
      </c>
      <c r="D205">
        <f>VLOOKUP(C205,'2018'!$B$2:$F$543,5,0)</f>
        <v>579361554492.34009</v>
      </c>
      <c r="H205">
        <f>VLOOKUP(C205,'2018'!$B$2:$G$543,6,0)</f>
        <v>502217817665.31006</v>
      </c>
      <c r="L205">
        <f>VLOOKUP(C205,'2018'!$B$2:$AJ$543,35,0)</f>
        <v>28651460298.370003</v>
      </c>
      <c r="P205">
        <f>VLOOKUP(C205,'2018'!$B$2:$AJ$543,25,0)</f>
        <v>-2882125880915.6602</v>
      </c>
    </row>
    <row r="206" spans="2:16" x14ac:dyDescent="0.25">
      <c r="B206" s="66" t="s">
        <v>493</v>
      </c>
      <c r="C206" t="s">
        <v>492</v>
      </c>
      <c r="D206">
        <f>VLOOKUP(C206,'2018'!$B$2:$F$543,5,0)</f>
        <v>636417669017.38</v>
      </c>
      <c r="H206">
        <f>VLOOKUP(C206,'2018'!$B$2:$G$543,6,0)</f>
        <v>556405063397.80994</v>
      </c>
      <c r="L206">
        <f>VLOOKUP(C206,'2018'!$B$2:$AJ$543,35,0)</f>
        <v>8852194986.2099991</v>
      </c>
      <c r="P206">
        <f>VLOOKUP(C206,'2018'!$B$2:$AJ$543,25,0)</f>
        <v>-1781501792025.3999</v>
      </c>
    </row>
    <row r="207" spans="2:16" x14ac:dyDescent="0.25">
      <c r="B207" s="66" t="s">
        <v>495</v>
      </c>
      <c r="C207" t="s">
        <v>494</v>
      </c>
      <c r="D207">
        <f>VLOOKUP(C207,'2018'!$B$2:$F$543,5,0)</f>
        <v>202925785575.73001</v>
      </c>
      <c r="H207">
        <f>VLOOKUP(C207,'2018'!$B$2:$G$543,6,0)</f>
        <v>43227321267.509995</v>
      </c>
      <c r="L207">
        <f>VLOOKUP(C207,'2018'!$B$2:$AJ$543,35,0)</f>
        <v>30286487323.18</v>
      </c>
      <c r="P207">
        <f>VLOOKUP(C207,'2018'!$B$2:$AJ$543,25,0)</f>
        <v>-2105000356509.1399</v>
      </c>
    </row>
    <row r="208" spans="2:16" x14ac:dyDescent="0.25">
      <c r="B208" s="66" t="s">
        <v>497</v>
      </c>
      <c r="C208" t="s">
        <v>496</v>
      </c>
      <c r="D208">
        <f>VLOOKUP(C208,'2018'!$B$2:$F$543,5,0)</f>
        <v>252206344422.64001</v>
      </c>
      <c r="H208">
        <f>VLOOKUP(C208,'2018'!$B$2:$G$543,6,0)</f>
        <v>141024677582.32999</v>
      </c>
      <c r="L208">
        <f>VLOOKUP(C208,'2018'!$B$2:$AJ$543,35,0)</f>
        <v>30134238578</v>
      </c>
      <c r="P208">
        <f>VLOOKUP(C208,'2018'!$B$2:$AJ$543,25,0)</f>
        <v>-1383222107719.22</v>
      </c>
    </row>
    <row r="209" spans="2:16" x14ac:dyDescent="0.25">
      <c r="B209" s="66" t="s">
        <v>499</v>
      </c>
      <c r="C209" t="s">
        <v>498</v>
      </c>
      <c r="D209">
        <f>VLOOKUP(C209,'2018'!$B$2:$F$543,5,0)</f>
        <v>243451735930.06998</v>
      </c>
      <c r="H209">
        <f>VLOOKUP(C209,'2018'!$B$2:$G$543,6,0)</f>
        <v>173422943250.69998</v>
      </c>
      <c r="L209">
        <f>VLOOKUP(C209,'2018'!$B$2:$AJ$543,35,0)</f>
        <v>15026793486.389999</v>
      </c>
      <c r="P209">
        <f>VLOOKUP(C209,'2018'!$B$2:$AJ$543,25,0)</f>
        <v>-2977312060670.7002</v>
      </c>
    </row>
    <row r="210" spans="2:16" x14ac:dyDescent="0.25">
      <c r="B210" s="66" t="s">
        <v>501</v>
      </c>
      <c r="C210" t="s">
        <v>500</v>
      </c>
      <c r="D210">
        <f>VLOOKUP(C210,'2018'!$B$2:$F$543,5,0)</f>
        <v>341284320748.56995</v>
      </c>
      <c r="H210">
        <f>VLOOKUP(C210,'2018'!$B$2:$G$543,6,0)</f>
        <v>292007313253.10999</v>
      </c>
      <c r="L210">
        <f>VLOOKUP(C210,'2018'!$B$2:$AJ$543,35,0)</f>
        <v>9861709149.7399998</v>
      </c>
      <c r="P210">
        <f>VLOOKUP(C210,'2018'!$B$2:$AJ$543,25,0)</f>
        <v>-1825671359909</v>
      </c>
    </row>
    <row r="211" spans="2:16" x14ac:dyDescent="0.25">
      <c r="B211" s="66" t="s">
        <v>503</v>
      </c>
      <c r="C211" t="s">
        <v>502</v>
      </c>
      <c r="D211">
        <f>VLOOKUP(C211,'2018'!$B$2:$F$543,5,0)</f>
        <v>527956993266.98004</v>
      </c>
      <c r="H211">
        <f>VLOOKUP(C211,'2018'!$B$2:$G$543,6,0)</f>
        <v>425329208568.25</v>
      </c>
      <c r="L211">
        <f>VLOOKUP(C211,'2018'!$B$2:$AJ$543,35,0)</f>
        <v>39095722895.020004</v>
      </c>
      <c r="P211">
        <f>VLOOKUP(C211,'2018'!$B$2:$AJ$543,25,0)</f>
        <v>-3344670561768.5801</v>
      </c>
    </row>
    <row r="212" spans="2:16" x14ac:dyDescent="0.25">
      <c r="B212" s="66" t="s">
        <v>505</v>
      </c>
      <c r="C212" t="s">
        <v>504</v>
      </c>
      <c r="D212">
        <f>VLOOKUP(C212,'2018'!$B$2:$F$543,5,0)</f>
        <v>490771110250.90991</v>
      </c>
      <c r="H212">
        <f>VLOOKUP(C212,'2018'!$B$2:$G$543,6,0)</f>
        <v>339619158325.43994</v>
      </c>
      <c r="L212">
        <f>VLOOKUP(C212,'2018'!$B$2:$AJ$543,35,0)</f>
        <v>30550552802.919998</v>
      </c>
      <c r="P212">
        <f>VLOOKUP(C212,'2018'!$B$2:$AJ$543,25,0)</f>
        <v>-1862023580708.3101</v>
      </c>
    </row>
    <row r="213" spans="2:16" x14ac:dyDescent="0.25">
      <c r="B213" s="66" t="s">
        <v>507</v>
      </c>
      <c r="C213" t="s">
        <v>506</v>
      </c>
      <c r="D213">
        <f>VLOOKUP(C213,'2018'!$B$2:$F$543,5,0)</f>
        <v>423341277991.58997</v>
      </c>
      <c r="H213">
        <f>VLOOKUP(C213,'2018'!$B$2:$G$543,6,0)</f>
        <v>361114264126.70001</v>
      </c>
      <c r="L213">
        <f>VLOOKUP(C213,'2018'!$B$2:$AJ$543,35,0)</f>
        <v>30638475936.359997</v>
      </c>
      <c r="P213">
        <f>VLOOKUP(C213,'2018'!$B$2:$AJ$543,25,0)</f>
        <v>-2081294263391.3899</v>
      </c>
    </row>
    <row r="214" spans="2:16" x14ac:dyDescent="0.25">
      <c r="B214" s="66" t="s">
        <v>509</v>
      </c>
      <c r="C214" t="s">
        <v>508</v>
      </c>
      <c r="D214">
        <f>VLOOKUP(C214,'2018'!$B$2:$F$543,5,0)</f>
        <v>268966850602.70999</v>
      </c>
      <c r="H214">
        <f>VLOOKUP(C214,'2018'!$B$2:$G$543,6,0)</f>
        <v>232364748030.01001</v>
      </c>
      <c r="L214">
        <f>VLOOKUP(C214,'2018'!$B$2:$AJ$543,35,0)</f>
        <v>2981166365.6999998</v>
      </c>
      <c r="P214">
        <f>VLOOKUP(C214,'2018'!$B$2:$AJ$543,25,0)</f>
        <v>-1271064731732.9399</v>
      </c>
    </row>
    <row r="215" spans="2:16" x14ac:dyDescent="0.25">
      <c r="B215" s="66" t="s">
        <v>511</v>
      </c>
      <c r="C215" t="s">
        <v>510</v>
      </c>
      <c r="D215">
        <f>VLOOKUP(C215,'2018'!$B$2:$F$543,5,0)</f>
        <v>282489615704.53998</v>
      </c>
      <c r="H215">
        <f>VLOOKUP(C215,'2018'!$B$2:$G$543,6,0)</f>
        <v>245543698525.66998</v>
      </c>
      <c r="L215">
        <f>VLOOKUP(C215,'2018'!$B$2:$AJ$543,35,0)</f>
        <v>5040375758.8800001</v>
      </c>
      <c r="P215">
        <f>VLOOKUP(C215,'2018'!$B$2:$AJ$543,25,0)</f>
        <v>-1255521426816.1702</v>
      </c>
    </row>
    <row r="216" spans="2:16" x14ac:dyDescent="0.25">
      <c r="B216" s="66" t="s">
        <v>513</v>
      </c>
      <c r="C216" t="s">
        <v>512</v>
      </c>
      <c r="D216">
        <f>VLOOKUP(C216,'2018'!$B$2:$F$543,5,0)</f>
        <v>572142302186.85986</v>
      </c>
      <c r="H216">
        <f>VLOOKUP(C216,'2018'!$B$2:$G$543,6,0)</f>
        <v>511465651952.19995</v>
      </c>
      <c r="L216">
        <f>VLOOKUP(C216,'2018'!$B$2:$AJ$543,35,0)</f>
        <v>13669362419.27</v>
      </c>
      <c r="P216">
        <f>VLOOKUP(C216,'2018'!$B$2:$AJ$543,25,0)</f>
        <v>-1254206790649.0801</v>
      </c>
    </row>
    <row r="217" spans="2:16" x14ac:dyDescent="0.25">
      <c r="B217" s="66" t="s">
        <v>515</v>
      </c>
      <c r="C217" t="s">
        <v>514</v>
      </c>
      <c r="D217">
        <f>VLOOKUP(C217,'2018'!$B$2:$F$543,5,0)</f>
        <v>342418580689.06006</v>
      </c>
      <c r="H217">
        <f>VLOOKUP(C217,'2018'!$B$2:$G$543,6,0)</f>
        <v>178121228156.39001</v>
      </c>
      <c r="L217">
        <f>VLOOKUP(C217,'2018'!$B$2:$AJ$543,35,0)</f>
        <v>21618909495.969997</v>
      </c>
      <c r="P217">
        <f>VLOOKUP(C217,'2018'!$B$2:$AJ$543,25,0)</f>
        <v>-2010099528301.6299</v>
      </c>
    </row>
    <row r="218" spans="2:16" x14ac:dyDescent="0.25">
      <c r="B218" s="66" t="s">
        <v>517</v>
      </c>
      <c r="C218" t="s">
        <v>516</v>
      </c>
      <c r="D218">
        <f>VLOOKUP(C218,'2018'!$B$2:$F$543,5,0)</f>
        <v>179328454723.13995</v>
      </c>
      <c r="H218">
        <f>VLOOKUP(C218,'2018'!$B$2:$G$543,6,0)</f>
        <v>133637331125.48999</v>
      </c>
      <c r="L218">
        <f>VLOOKUP(C218,'2018'!$B$2:$AJ$543,35,0)</f>
        <v>9558886398.5799999</v>
      </c>
      <c r="P218">
        <f>VLOOKUP(C218,'2018'!$B$2:$AJ$543,25,0)</f>
        <v>-1571965767133.3911</v>
      </c>
    </row>
    <row r="219" spans="2:16" x14ac:dyDescent="0.25">
      <c r="B219" s="66" t="s">
        <v>519</v>
      </c>
      <c r="C219" t="s">
        <v>518</v>
      </c>
      <c r="D219">
        <f>VLOOKUP(C219,'2018'!$B$2:$F$543,5,0)</f>
        <v>267443021831.88004</v>
      </c>
      <c r="H219">
        <f>VLOOKUP(C219,'2018'!$B$2:$G$543,6,0)</f>
        <v>187786745710.72</v>
      </c>
      <c r="L219">
        <f>VLOOKUP(C219,'2018'!$B$2:$AJ$543,35,0)</f>
        <v>25213321384.549999</v>
      </c>
      <c r="P219">
        <f>VLOOKUP(C219,'2018'!$B$2:$AJ$543,25,0)</f>
        <v>-1799808758620.8201</v>
      </c>
    </row>
    <row r="220" spans="2:16" x14ac:dyDescent="0.25">
      <c r="B220" s="66" t="s">
        <v>521</v>
      </c>
      <c r="C220" t="s">
        <v>520</v>
      </c>
      <c r="D220">
        <f>VLOOKUP(C220,'2018'!$B$2:$F$543,5,0)</f>
        <v>203312862659.36996</v>
      </c>
      <c r="H220">
        <f>VLOOKUP(C220,'2018'!$B$2:$G$543,6,0)</f>
        <v>130790553236.67</v>
      </c>
      <c r="L220">
        <f>VLOOKUP(C220,'2018'!$B$2:$AJ$543,35,0)</f>
        <v>15726881997.91</v>
      </c>
      <c r="P220">
        <f>VLOOKUP(C220,'2018'!$B$2:$AJ$543,25,0)</f>
        <v>-1692024927310.5601</v>
      </c>
    </row>
    <row r="221" spans="2:16" x14ac:dyDescent="0.25">
      <c r="B221" s="66" t="s">
        <v>523</v>
      </c>
      <c r="C221" t="s">
        <v>522</v>
      </c>
      <c r="D221">
        <f>VLOOKUP(C221,'2018'!$B$2:$F$543,5,0)</f>
        <v>1353850275099.7598</v>
      </c>
      <c r="H221">
        <f>VLOOKUP(C221,'2018'!$B$2:$G$543,6,0)</f>
        <v>1028129009620.2799</v>
      </c>
      <c r="L221">
        <f>VLOOKUP(C221,'2018'!$B$2:$AJ$543,35,0)</f>
        <v>73148175290.899994</v>
      </c>
      <c r="P221">
        <f>VLOOKUP(C221,'2018'!$B$2:$AJ$543,25,0)</f>
        <v>-4378341020049.9502</v>
      </c>
    </row>
    <row r="222" spans="2:16" x14ac:dyDescent="0.25">
      <c r="B222" s="66" t="s">
        <v>525</v>
      </c>
      <c r="C222" t="s">
        <v>524</v>
      </c>
      <c r="D222">
        <f>VLOOKUP(C222,'2018'!$B$2:$F$543,5,0)</f>
        <v>213339472876.29633</v>
      </c>
      <c r="H222">
        <f>VLOOKUP(C222,'2018'!$B$2:$G$543,6,0)</f>
        <v>144846728583.76093</v>
      </c>
      <c r="L222">
        <f>VLOOKUP(C222,'2018'!$B$2:$AJ$543,35,0)</f>
        <v>14443687274.499166</v>
      </c>
      <c r="P222">
        <f>VLOOKUP(C222,'2018'!$B$2:$AJ$543,25,0)</f>
        <v>-1394977886678.1799</v>
      </c>
    </row>
    <row r="223" spans="2:16" x14ac:dyDescent="0.25">
      <c r="B223" s="66" t="s">
        <v>527</v>
      </c>
      <c r="C223" t="s">
        <v>526</v>
      </c>
      <c r="D223">
        <f>VLOOKUP(C223,'2018'!$B$2:$F$543,5,0)</f>
        <v>571508033414.52002</v>
      </c>
      <c r="H223">
        <f>VLOOKUP(C223,'2018'!$B$2:$G$543,6,0)</f>
        <v>419559885315.94</v>
      </c>
      <c r="L223">
        <f>VLOOKUP(C223,'2018'!$B$2:$AJ$543,35,0)</f>
        <v>18597232969.779999</v>
      </c>
      <c r="P223">
        <f>VLOOKUP(C223,'2018'!$B$2:$AJ$543,25,0)</f>
        <v>-1618396311178.1399</v>
      </c>
    </row>
    <row r="224" spans="2:16" x14ac:dyDescent="0.25">
      <c r="B224" s="66" t="s">
        <v>529</v>
      </c>
      <c r="C224" t="s">
        <v>528</v>
      </c>
      <c r="D224">
        <f>VLOOKUP(C224,'2018'!$B$2:$F$543,5,0)</f>
        <v>305242939245.36798</v>
      </c>
      <c r="H224">
        <f>VLOOKUP(C224,'2018'!$B$2:$G$543,6,0)</f>
        <v>239883956428.30798</v>
      </c>
      <c r="L224">
        <f>VLOOKUP(C224,'2018'!$B$2:$AJ$543,35,0)</f>
        <v>13431132152.42</v>
      </c>
      <c r="P224">
        <f>VLOOKUP(C224,'2018'!$B$2:$AJ$543,25,0)</f>
        <v>-1559358621742.2</v>
      </c>
    </row>
    <row r="225" spans="2:16" x14ac:dyDescent="0.25">
      <c r="B225" s="66" t="s">
        <v>531</v>
      </c>
      <c r="C225" t="s">
        <v>530</v>
      </c>
      <c r="D225">
        <f>VLOOKUP(C225,'2018'!$B$2:$F$543,5,0)</f>
        <v>399303470093.7901</v>
      </c>
      <c r="H225">
        <f>VLOOKUP(C225,'2018'!$B$2:$G$543,6,0)</f>
        <v>311617007742.40002</v>
      </c>
      <c r="L225">
        <f>VLOOKUP(C225,'2018'!$B$2:$AJ$543,35,0)</f>
        <v>26849582640.029999</v>
      </c>
      <c r="P225">
        <f>VLOOKUP(C225,'2018'!$B$2:$AJ$543,25,0)</f>
        <v>-2312517518285.4199</v>
      </c>
    </row>
    <row r="226" spans="2:16" x14ac:dyDescent="0.25">
      <c r="B226" s="66" t="s">
        <v>533</v>
      </c>
      <c r="C226" t="s">
        <v>532</v>
      </c>
      <c r="D226">
        <f>VLOOKUP(C226,'2018'!$B$2:$F$543,5,0)</f>
        <v>439086898325.01996</v>
      </c>
      <c r="H226">
        <f>VLOOKUP(C226,'2018'!$B$2:$G$543,6,0)</f>
        <v>340351921115.71002</v>
      </c>
      <c r="L226">
        <f>VLOOKUP(C226,'2018'!$B$2:$AJ$543,35,0)</f>
        <v>23923144764.869999</v>
      </c>
      <c r="P226">
        <f>VLOOKUP(C226,'2018'!$B$2:$AJ$543,25,0)</f>
        <v>-1374520258364.46</v>
      </c>
    </row>
    <row r="227" spans="2:16" x14ac:dyDescent="0.25">
      <c r="B227" s="66" t="s">
        <v>535</v>
      </c>
      <c r="C227" t="s">
        <v>534</v>
      </c>
      <c r="D227">
        <f>VLOOKUP(C227,'2018'!$B$2:$F$543,5,0)</f>
        <v>265737476324.29999</v>
      </c>
      <c r="H227">
        <f>VLOOKUP(C227,'2018'!$B$2:$G$543,6,0)</f>
        <v>211349783921</v>
      </c>
      <c r="L227">
        <f>VLOOKUP(C227,'2018'!$B$2:$AJ$543,35,0)</f>
        <v>22933527356.700001</v>
      </c>
      <c r="P227">
        <f>VLOOKUP(C227,'2018'!$B$2:$AJ$543,25,0)</f>
        <v>-850000395485.57996</v>
      </c>
    </row>
    <row r="228" spans="2:16" x14ac:dyDescent="0.25">
      <c r="B228" s="66" t="s">
        <v>537</v>
      </c>
      <c r="C228" t="s">
        <v>536</v>
      </c>
      <c r="D228">
        <f>VLOOKUP(C228,'2018'!$B$2:$F$543,5,0)</f>
        <v>284068088714.64001</v>
      </c>
      <c r="H228">
        <f>VLOOKUP(C228,'2018'!$B$2:$G$543,6,0)</f>
        <v>240844234442.28</v>
      </c>
      <c r="L228">
        <f>VLOOKUP(C228,'2018'!$B$2:$AJ$543,35,0)</f>
        <v>21369823924.869999</v>
      </c>
      <c r="P228">
        <f>VLOOKUP(C228,'2018'!$B$2:$AJ$543,25,0)</f>
        <v>-960867652727.70801</v>
      </c>
    </row>
    <row r="229" spans="2:16" x14ac:dyDescent="0.25">
      <c r="B229" s="66" t="s">
        <v>1230</v>
      </c>
      <c r="C229" t="s">
        <v>538</v>
      </c>
      <c r="D229">
        <f>VLOOKUP(C229,'2018'!$B$2:$F$543,5,0)</f>
        <v>329308640433.34998</v>
      </c>
      <c r="H229">
        <f>VLOOKUP(C229,'2018'!$B$2:$G$543,6,0)</f>
        <v>279549705532.71997</v>
      </c>
      <c r="L229">
        <f>VLOOKUP(C229,'2018'!$B$2:$AJ$543,35,0)</f>
        <v>14759899497.48</v>
      </c>
      <c r="P229">
        <f>VLOOKUP(C229,'2018'!$B$2:$AJ$543,25,0)</f>
        <v>-954180667656.45996</v>
      </c>
    </row>
    <row r="230" spans="2:16" x14ac:dyDescent="0.25">
      <c r="B230" s="66" t="s">
        <v>541</v>
      </c>
      <c r="C230" t="s">
        <v>540</v>
      </c>
      <c r="D230">
        <f>VLOOKUP(C230,'2018'!$B$2:$F$543,5,0)</f>
        <v>597996156213.47998</v>
      </c>
      <c r="H230">
        <f>VLOOKUP(C230,'2018'!$B$2:$G$543,6,0)</f>
        <v>490019264691.99005</v>
      </c>
      <c r="L230">
        <f>VLOOKUP(C230,'2018'!$B$2:$AJ$543,35,0)</f>
        <v>13915474059.940001</v>
      </c>
      <c r="P230">
        <f>VLOOKUP(C230,'2018'!$B$2:$AJ$543,25,0)</f>
        <v>-2359198132227.4399</v>
      </c>
    </row>
    <row r="231" spans="2:16" x14ac:dyDescent="0.25">
      <c r="B231" s="66" t="s">
        <v>543</v>
      </c>
      <c r="C231" t="s">
        <v>542</v>
      </c>
      <c r="D231">
        <f>VLOOKUP(C231,'2018'!$B$2:$F$543,5,0)</f>
        <v>199779726044.30103</v>
      </c>
      <c r="H231">
        <f>VLOOKUP(C231,'2018'!$B$2:$G$543,6,0)</f>
        <v>153863614546.95099</v>
      </c>
      <c r="L231">
        <f>VLOOKUP(C231,'2018'!$B$2:$AJ$543,35,0)</f>
        <v>21977364887.809998</v>
      </c>
      <c r="P231">
        <f>VLOOKUP(C231,'2018'!$B$2:$AJ$543,25,0)</f>
        <v>-682220254072</v>
      </c>
    </row>
    <row r="232" spans="2:16" x14ac:dyDescent="0.25">
      <c r="B232" s="66" t="s">
        <v>545</v>
      </c>
      <c r="C232" t="s">
        <v>544</v>
      </c>
      <c r="D232">
        <f>VLOOKUP(C232,'2018'!$B$2:$F$543,5,0)</f>
        <v>248643112780.81</v>
      </c>
      <c r="H232">
        <f>VLOOKUP(C232,'2018'!$B$2:$G$543,6,0)</f>
        <v>216036213640.50998</v>
      </c>
      <c r="L232">
        <f>VLOOKUP(C232,'2018'!$B$2:$AJ$543,35,0)</f>
        <v>9819437793.4799995</v>
      </c>
      <c r="P232">
        <f>VLOOKUP(C232,'2018'!$B$2:$AJ$543,25,0)</f>
        <v>-663767181754.12</v>
      </c>
    </row>
    <row r="233" spans="2:16" x14ac:dyDescent="0.25">
      <c r="B233" s="66" t="s">
        <v>547</v>
      </c>
      <c r="C233" t="s">
        <v>546</v>
      </c>
      <c r="D233">
        <f>VLOOKUP(C233,'2018'!$B$2:$F$543,5,0)</f>
        <v>306902726825.54004</v>
      </c>
      <c r="H233">
        <f>VLOOKUP(C233,'2018'!$B$2:$G$543,6,0)</f>
        <v>266464280015.86005</v>
      </c>
      <c r="L233">
        <f>VLOOKUP(C233,'2018'!$B$2:$AJ$543,35,0)</f>
        <v>13059407482.060013</v>
      </c>
      <c r="P233">
        <f>VLOOKUP(C233,'2018'!$B$2:$AJ$543,25,0)</f>
        <v>-890699770687.01941</v>
      </c>
    </row>
    <row r="234" spans="2:16" x14ac:dyDescent="0.25">
      <c r="B234" s="66" t="s">
        <v>549</v>
      </c>
      <c r="C234" t="s">
        <v>548</v>
      </c>
      <c r="D234">
        <f>VLOOKUP(C234,'2018'!$B$2:$F$543,5,0)</f>
        <v>1824279769774.71</v>
      </c>
      <c r="H234">
        <f>VLOOKUP(C234,'2018'!$B$2:$G$543,6,0)</f>
        <v>1224368972765.6802</v>
      </c>
      <c r="L234">
        <f>VLOOKUP(C234,'2018'!$B$2:$AJ$543,35,0)</f>
        <v>568167840958.92004</v>
      </c>
      <c r="P234">
        <f>VLOOKUP(C234,'2018'!$B$2:$AJ$543,25,0)</f>
        <v>-5132403255428.8096</v>
      </c>
    </row>
    <row r="235" spans="2:16" x14ac:dyDescent="0.25">
      <c r="B235" s="66" t="s">
        <v>1166</v>
      </c>
      <c r="C235" t="s">
        <v>552</v>
      </c>
      <c r="D235">
        <f>VLOOKUP(C235,'2018'!$B$2:$F$543,5,0)</f>
        <v>566183504393.54993</v>
      </c>
      <c r="H235">
        <f>VLOOKUP(C235,'2018'!$B$2:$G$543,6,0)</f>
        <v>214915540048.77002</v>
      </c>
      <c r="L235">
        <f>VLOOKUP(C235,'2018'!$B$2:$AJ$543,35,0)</f>
        <v>230869494030.32999</v>
      </c>
      <c r="P235">
        <f>VLOOKUP(C235,'2018'!$B$2:$AJ$543,25,0)</f>
        <v>-2570385177846.96</v>
      </c>
    </row>
    <row r="236" spans="2:16" x14ac:dyDescent="0.25">
      <c r="B236" s="66" t="s">
        <v>554</v>
      </c>
      <c r="C236" t="s">
        <v>553</v>
      </c>
      <c r="D236">
        <f>VLOOKUP(C236,'2018'!$B$2:$F$543,5,0)</f>
        <v>35966692459.529999</v>
      </c>
      <c r="H236">
        <f>VLOOKUP(C236,'2018'!$B$2:$G$543,6,0)</f>
        <v>5497336384.71</v>
      </c>
      <c r="L236">
        <f>VLOOKUP(C236,'2018'!$B$2:$AJ$543,35,0)</f>
        <v>14801882460.41</v>
      </c>
      <c r="P236">
        <f>VLOOKUP(C236,'2018'!$B$2:$AJ$543,25,0)</f>
        <v>-1092928065955.1</v>
      </c>
    </row>
    <row r="237" spans="2:16" x14ac:dyDescent="0.25">
      <c r="B237" s="66" t="s">
        <v>556</v>
      </c>
      <c r="C237" t="s">
        <v>555</v>
      </c>
      <c r="D237">
        <f>VLOOKUP(C237,'2018'!$B$2:$F$543,5,0)</f>
        <v>147272576119.72</v>
      </c>
      <c r="H237">
        <f>VLOOKUP(C237,'2018'!$B$2:$G$543,6,0)</f>
        <v>65591391388.630005</v>
      </c>
      <c r="L237">
        <f>VLOOKUP(C237,'2018'!$B$2:$AJ$543,35,0)</f>
        <v>5470920806.6000004</v>
      </c>
      <c r="P237">
        <f>VLOOKUP(C237,'2018'!$B$2:$AJ$543,25,0)</f>
        <v>-1479589980274.4399</v>
      </c>
    </row>
    <row r="238" spans="2:16" x14ac:dyDescent="0.25">
      <c r="B238" s="66" t="s">
        <v>562</v>
      </c>
      <c r="C238" t="s">
        <v>561</v>
      </c>
      <c r="D238">
        <f>VLOOKUP(C238,'2018'!$B$2:$F$543,5,0)</f>
        <v>103768514429.73511</v>
      </c>
      <c r="H238">
        <f>VLOOKUP(C238,'2018'!$B$2:$G$543,6,0)</f>
        <v>44345268902.689995</v>
      </c>
      <c r="L238">
        <f>VLOOKUP(C238,'2018'!$B$2:$AJ$543,35,0)</f>
        <v>3497127139.6199999</v>
      </c>
      <c r="P238">
        <f>VLOOKUP(C238,'2018'!$B$2:$AJ$543,25,0)</f>
        <v>-1057690010136.98</v>
      </c>
    </row>
    <row r="239" spans="2:16" x14ac:dyDescent="0.25">
      <c r="B239" s="66" t="s">
        <v>564</v>
      </c>
      <c r="C239" t="s">
        <v>563</v>
      </c>
      <c r="D239">
        <f>VLOOKUP(C239,'2018'!$B$2:$F$543,5,0)</f>
        <v>113396323030.84999</v>
      </c>
      <c r="H239">
        <f>VLOOKUP(C239,'2018'!$B$2:$G$543,6,0)</f>
        <v>44202323032.860001</v>
      </c>
      <c r="L239">
        <f>VLOOKUP(C239,'2018'!$B$2:$AJ$543,35,0)</f>
        <v>121952025577.35001</v>
      </c>
      <c r="P239">
        <f>VLOOKUP(C239,'2018'!$B$2:$AJ$543,25,0)</f>
        <v>-1216151745216.5801</v>
      </c>
    </row>
    <row r="240" spans="2:16" x14ac:dyDescent="0.25">
      <c r="B240" s="66" t="s">
        <v>572</v>
      </c>
      <c r="C240" t="s">
        <v>571</v>
      </c>
      <c r="D240">
        <f>VLOOKUP(C240,'2018'!$B$2:$F$543,5,0)</f>
        <v>114356994863.40001</v>
      </c>
      <c r="H240">
        <f>VLOOKUP(C240,'2018'!$B$2:$G$543,6,0)</f>
        <v>44517657137.589996</v>
      </c>
      <c r="L240">
        <f>VLOOKUP(C240,'2018'!$B$2:$AJ$543,35,0)</f>
        <v>26318094005.75</v>
      </c>
      <c r="P240">
        <f>VLOOKUP(C240,'2018'!$B$2:$AJ$543,25,0)</f>
        <v>-1132654757763.3601</v>
      </c>
    </row>
    <row r="241" spans="2:16" x14ac:dyDescent="0.25">
      <c r="B241" s="66" t="s">
        <v>574</v>
      </c>
      <c r="C241" t="s">
        <v>573</v>
      </c>
      <c r="D241">
        <f>VLOOKUP(C241,'2018'!$B$2:$F$543,5,0)</f>
        <v>78990309741</v>
      </c>
      <c r="H241">
        <f>VLOOKUP(C241,'2018'!$B$2:$G$543,6,0)</f>
        <v>45262308020</v>
      </c>
      <c r="L241">
        <f>VLOOKUP(C241,'2018'!$B$2:$AJ$543,35,0)</f>
        <v>2862403544</v>
      </c>
      <c r="P241">
        <f>VLOOKUP(C241,'2018'!$B$2:$AJ$543,25,0)</f>
        <v>-853117078096</v>
      </c>
    </row>
    <row r="242" spans="2:16" x14ac:dyDescent="0.25">
      <c r="B242" s="66" t="s">
        <v>576</v>
      </c>
      <c r="C242" t="s">
        <v>575</v>
      </c>
      <c r="D242">
        <f>VLOOKUP(C242,'2018'!$B$2:$F$543,5,0)</f>
        <v>131220481517.41</v>
      </c>
      <c r="H242">
        <f>VLOOKUP(C242,'2018'!$B$2:$G$543,6,0)</f>
        <v>78015038993.009995</v>
      </c>
      <c r="L242">
        <f>VLOOKUP(C242,'2018'!$B$2:$AJ$543,35,0)</f>
        <v>29940543701.02</v>
      </c>
      <c r="P242">
        <f>VLOOKUP(C242,'2018'!$B$2:$AJ$543,25,0)</f>
        <v>-990431366164.94995</v>
      </c>
    </row>
    <row r="243" spans="2:16" x14ac:dyDescent="0.25">
      <c r="B243" s="66" t="s">
        <v>578</v>
      </c>
      <c r="C243" t="s">
        <v>577</v>
      </c>
      <c r="D243">
        <f>VLOOKUP(C243,'2018'!$B$2:$F$543,5,0)</f>
        <v>46798342508.820007</v>
      </c>
      <c r="H243">
        <f>VLOOKUP(C243,'2018'!$B$2:$G$543,6,0)</f>
        <v>35093003089.190002</v>
      </c>
      <c r="L243">
        <f>VLOOKUP(C243,'2018'!$B$2:$AJ$543,35,0)</f>
        <v>883433904.40999997</v>
      </c>
      <c r="P243">
        <f>VLOOKUP(C243,'2018'!$B$2:$AJ$543,25,0)</f>
        <v>-300726834144.15997</v>
      </c>
    </row>
    <row r="244" spans="2:16" x14ac:dyDescent="0.25">
      <c r="B244" s="66" t="s">
        <v>580</v>
      </c>
      <c r="C244" t="s">
        <v>579</v>
      </c>
      <c r="D244">
        <f>VLOOKUP(C244,'2018'!$B$2:$F$543,5,0)</f>
        <v>189580914145.88</v>
      </c>
      <c r="H244">
        <f>VLOOKUP(C244,'2018'!$B$2:$G$543,6,0)</f>
        <v>112980461266.48</v>
      </c>
      <c r="L244">
        <f>VLOOKUP(C244,'2018'!$B$2:$AJ$543,35,0)</f>
        <v>15770946062.83</v>
      </c>
      <c r="P244">
        <f>VLOOKUP(C244,'2018'!$B$2:$AJ$543,25,0)</f>
        <v>-586530998367.97998</v>
      </c>
    </row>
    <row r="245" spans="2:16" x14ac:dyDescent="0.25">
      <c r="B245" s="66" t="s">
        <v>1167</v>
      </c>
      <c r="C245" t="s">
        <v>581</v>
      </c>
      <c r="D245">
        <f>VLOOKUP(C245,'2018'!$B$2:$F$543,5,0)</f>
        <v>1343446461865.252</v>
      </c>
      <c r="H245">
        <f>VLOOKUP(C245,'2018'!$B$2:$G$543,6,0)</f>
        <v>689807969848.72192</v>
      </c>
      <c r="L245">
        <f>VLOOKUP(C245,'2018'!$B$2:$AJ$543,35,0)</f>
        <v>260379769789.74002</v>
      </c>
      <c r="P245">
        <f>VLOOKUP(C245,'2018'!$B$2:$AJ$543,25,0)</f>
        <v>-4302106313803.8979</v>
      </c>
    </row>
    <row r="246" spans="2:16" x14ac:dyDescent="0.25">
      <c r="B246" s="66" t="s">
        <v>583</v>
      </c>
      <c r="C246" t="s">
        <v>582</v>
      </c>
      <c r="D246">
        <f>VLOOKUP(C246,'2018'!$B$2:$F$543,5,0)</f>
        <v>131384782478.8</v>
      </c>
      <c r="H246">
        <f>VLOOKUP(C246,'2018'!$B$2:$G$543,6,0)</f>
        <v>96153231603.850006</v>
      </c>
      <c r="L246">
        <f>VLOOKUP(C246,'2018'!$B$2:$AJ$543,35,0)</f>
        <v>20564839408.540001</v>
      </c>
      <c r="P246">
        <f>VLOOKUP(C246,'2018'!$B$2:$AJ$543,25,0)</f>
        <v>-607222020017.23999</v>
      </c>
    </row>
    <row r="247" spans="2:16" x14ac:dyDescent="0.25">
      <c r="B247" s="66" t="s">
        <v>585</v>
      </c>
      <c r="C247" t="s">
        <v>584</v>
      </c>
      <c r="D247">
        <f>VLOOKUP(C247,'2018'!$B$2:$F$543,5,0)</f>
        <v>245318218195.66</v>
      </c>
      <c r="H247">
        <f>VLOOKUP(C247,'2018'!$B$2:$G$543,6,0)</f>
        <v>195255887280.5</v>
      </c>
      <c r="L247">
        <f>VLOOKUP(C247,'2018'!$B$2:$AJ$543,35,0)</f>
        <v>10534959651</v>
      </c>
      <c r="P247">
        <f>VLOOKUP(C247,'2018'!$B$2:$AJ$543,25,0)</f>
        <v>-1009439115180</v>
      </c>
    </row>
    <row r="248" spans="2:16" x14ac:dyDescent="0.25">
      <c r="B248" s="66" t="s">
        <v>587</v>
      </c>
      <c r="C248" t="s">
        <v>586</v>
      </c>
      <c r="D248">
        <f>VLOOKUP(C248,'2018'!$B$2:$F$543,5,0)</f>
        <v>171595105781.97003</v>
      </c>
      <c r="H248">
        <f>VLOOKUP(C248,'2018'!$B$2:$G$543,6,0)</f>
        <v>106105160415.83002</v>
      </c>
      <c r="L248">
        <f>VLOOKUP(C248,'2018'!$B$2:$AJ$543,35,0)</f>
        <v>82761086188.899994</v>
      </c>
      <c r="P248">
        <f>VLOOKUP(C248,'2018'!$B$2:$AJ$543,25,0)</f>
        <v>-1541204770948.55</v>
      </c>
    </row>
    <row r="249" spans="2:16" x14ac:dyDescent="0.25">
      <c r="B249" s="66" t="s">
        <v>589</v>
      </c>
      <c r="C249" t="s">
        <v>588</v>
      </c>
      <c r="D249">
        <f>VLOOKUP(C249,'2018'!$B$2:$F$543,5,0)</f>
        <v>141759319453.46002</v>
      </c>
      <c r="H249">
        <f>VLOOKUP(C249,'2018'!$B$2:$G$543,6,0)</f>
        <v>62299306462.950005</v>
      </c>
      <c r="L249">
        <f>VLOOKUP(C249,'2018'!$B$2:$AJ$543,35,0)</f>
        <v>48109435764.279999</v>
      </c>
      <c r="P249">
        <f>VLOOKUP(C249,'2018'!$B$2:$AJ$543,25,0)</f>
        <v>-2024531912874.25</v>
      </c>
    </row>
    <row r="250" spans="2:16" x14ac:dyDescent="0.25">
      <c r="B250" s="66" t="s">
        <v>591</v>
      </c>
      <c r="C250" t="s">
        <v>590</v>
      </c>
      <c r="D250">
        <f>VLOOKUP(C250,'2018'!$B$2:$F$543,5,0)</f>
        <v>443824998789.08008</v>
      </c>
      <c r="H250">
        <f>VLOOKUP(C250,'2018'!$B$2:$G$543,6,0)</f>
        <v>355761698085.17004</v>
      </c>
      <c r="L250">
        <f>VLOOKUP(C250,'2018'!$B$2:$AJ$543,35,0)</f>
        <v>14509977311</v>
      </c>
      <c r="P250">
        <f>VLOOKUP(C250,'2018'!$B$2:$AJ$543,25,0)</f>
        <v>-1310834750510.48</v>
      </c>
    </row>
    <row r="251" spans="2:16" x14ac:dyDescent="0.25">
      <c r="B251" s="66" t="s">
        <v>593</v>
      </c>
      <c r="C251" t="s">
        <v>592</v>
      </c>
      <c r="D251">
        <f>VLOOKUP(C251,'2018'!$B$2:$F$543,5,0)</f>
        <v>272397578745</v>
      </c>
      <c r="H251">
        <f>VLOOKUP(C251,'2018'!$B$2:$G$543,6,0)</f>
        <v>77336859592.979996</v>
      </c>
      <c r="L251">
        <f>VLOOKUP(C251,'2018'!$B$2:$AJ$543,35,0)</f>
        <v>7846630203.8800001</v>
      </c>
      <c r="P251">
        <f>VLOOKUP(C251,'2018'!$B$2:$AJ$543,25,0)</f>
        <v>-1214355447278.3</v>
      </c>
    </row>
    <row r="252" spans="2:16" x14ac:dyDescent="0.25">
      <c r="B252" s="66" t="s">
        <v>595</v>
      </c>
      <c r="C252" t="s">
        <v>594</v>
      </c>
      <c r="D252">
        <f>VLOOKUP(C252,'2018'!$B$2:$F$543,5,0)</f>
        <v>112369054979.64999</v>
      </c>
      <c r="H252">
        <f>VLOOKUP(C252,'2018'!$B$2:$G$543,6,0)</f>
        <v>63072770636.849998</v>
      </c>
      <c r="L252">
        <f>VLOOKUP(C252,'2018'!$B$2:$AJ$543,35,0)</f>
        <v>7927502399.7200003</v>
      </c>
      <c r="P252">
        <f>VLOOKUP(C252,'2018'!$B$2:$AJ$543,25,0)</f>
        <v>-1372846157012.4299</v>
      </c>
    </row>
    <row r="253" spans="2:16" x14ac:dyDescent="0.25">
      <c r="B253" s="66" t="s">
        <v>597</v>
      </c>
      <c r="C253" t="s">
        <v>596</v>
      </c>
      <c r="D253">
        <f>VLOOKUP(C253,'2018'!$B$2:$F$543,5,0)</f>
        <v>416013054308.57996</v>
      </c>
      <c r="H253">
        <f>VLOOKUP(C253,'2018'!$B$2:$G$543,6,0)</f>
        <v>363037975277.92999</v>
      </c>
      <c r="L253">
        <f>VLOOKUP(C253,'2018'!$B$2:$AJ$543,35,0)</f>
        <v>18876412345.049999</v>
      </c>
      <c r="P253">
        <f>VLOOKUP(C253,'2018'!$B$2:$AJ$543,25,0)</f>
        <v>-1281033948580</v>
      </c>
    </row>
    <row r="254" spans="2:16" x14ac:dyDescent="0.25">
      <c r="B254" s="66" t="s">
        <v>599</v>
      </c>
      <c r="C254" t="s">
        <v>598</v>
      </c>
      <c r="D254">
        <f>VLOOKUP(C254,'2018'!$B$2:$F$543,5,0)</f>
        <v>92790052056.360001</v>
      </c>
      <c r="H254">
        <f>VLOOKUP(C254,'2018'!$B$2:$G$543,6,0)</f>
        <v>75751235779.040009</v>
      </c>
      <c r="L254">
        <f>VLOOKUP(C254,'2018'!$B$2:$AJ$543,35,0)</f>
        <v>3471306622.9499998</v>
      </c>
      <c r="P254">
        <f>VLOOKUP(C254,'2018'!$B$2:$AJ$543,25,0)</f>
        <v>-1094612609819.6</v>
      </c>
    </row>
    <row r="255" spans="2:16" x14ac:dyDescent="0.25">
      <c r="B255" s="66" t="s">
        <v>601</v>
      </c>
      <c r="C255" t="s">
        <v>600</v>
      </c>
      <c r="D255">
        <f>VLOOKUP(C255,'2018'!$B$2:$F$543,5,0)</f>
        <v>82955568125.360001</v>
      </c>
      <c r="H255">
        <f>VLOOKUP(C255,'2018'!$B$2:$G$543,6,0)</f>
        <v>41795821981.169998</v>
      </c>
      <c r="L255">
        <f>VLOOKUP(C255,'2018'!$B$2:$AJ$543,35,0)</f>
        <v>23513855746.5</v>
      </c>
      <c r="P255">
        <f>VLOOKUP(C255,'2018'!$B$2:$AJ$543,25,0)</f>
        <v>-1262038765319.4399</v>
      </c>
    </row>
    <row r="256" spans="2:16" x14ac:dyDescent="0.25">
      <c r="B256" s="66" t="s">
        <v>603</v>
      </c>
      <c r="C256" t="s">
        <v>602</v>
      </c>
      <c r="D256">
        <f>VLOOKUP(C256,'2018'!$B$2:$F$543,5,0)</f>
        <v>41894605661.792</v>
      </c>
      <c r="H256">
        <f>VLOOKUP(C256,'2018'!$B$2:$G$543,6,0)</f>
        <v>9501126584.7420006</v>
      </c>
      <c r="L256">
        <f>VLOOKUP(C256,'2018'!$B$2:$AJ$543,35,0)</f>
        <v>28657882020.5</v>
      </c>
      <c r="P256">
        <f>VLOOKUP(C256,'2018'!$B$2:$AJ$543,25,0)</f>
        <v>-1181246582296.4399</v>
      </c>
    </row>
    <row r="257" spans="2:16" x14ac:dyDescent="0.25">
      <c r="B257" s="66" t="s">
        <v>605</v>
      </c>
      <c r="C257" t="s">
        <v>604</v>
      </c>
      <c r="D257">
        <f>VLOOKUP(C257,'2018'!$B$2:$F$543,5,0)</f>
        <v>102041736857.89999</v>
      </c>
      <c r="H257">
        <f>VLOOKUP(C257,'2018'!$B$2:$G$543,6,0)</f>
        <v>47440712634.880005</v>
      </c>
      <c r="L257">
        <f>VLOOKUP(C257,'2018'!$B$2:$AJ$543,35,0)</f>
        <v>13252303645</v>
      </c>
      <c r="P257">
        <f>VLOOKUP(C257,'2018'!$B$2:$AJ$543,25,0)</f>
        <v>-1841887982104.3601</v>
      </c>
    </row>
    <row r="258" spans="2:16" x14ac:dyDescent="0.25">
      <c r="B258" s="66" t="s">
        <v>607</v>
      </c>
      <c r="C258" t="s">
        <v>606</v>
      </c>
      <c r="D258">
        <f>VLOOKUP(C258,'2018'!$B$2:$F$543,5,0)</f>
        <v>133378930398.85001</v>
      </c>
      <c r="H258">
        <f>VLOOKUP(C258,'2018'!$B$2:$G$543,6,0)</f>
        <v>74882941366.5</v>
      </c>
      <c r="L258">
        <f>VLOOKUP(C258,'2018'!$B$2:$AJ$543,35,0)</f>
        <v>11360255539.33</v>
      </c>
      <c r="P258">
        <f>VLOOKUP(C258,'2018'!$B$2:$AJ$543,25,0)</f>
        <v>-1169378003696.02</v>
      </c>
    </row>
    <row r="259" spans="2:16" x14ac:dyDescent="0.25">
      <c r="B259" s="66" t="s">
        <v>609</v>
      </c>
      <c r="C259" t="s">
        <v>608</v>
      </c>
      <c r="D259">
        <f>VLOOKUP(C259,'2018'!$B$2:$F$543,5,0)</f>
        <v>61245729477.791</v>
      </c>
      <c r="H259">
        <f>VLOOKUP(C259,'2018'!$B$2:$G$543,6,0)</f>
        <v>30090534555.621002</v>
      </c>
      <c r="L259">
        <f>VLOOKUP(C259,'2018'!$B$2:$AJ$543,35,0)</f>
        <v>13345403499</v>
      </c>
      <c r="P259">
        <f>VLOOKUP(C259,'2018'!$B$2:$AJ$543,25,0)</f>
        <v>-450780912628.89001</v>
      </c>
    </row>
    <row r="260" spans="2:16" x14ac:dyDescent="0.25">
      <c r="B260" s="66" t="s">
        <v>612</v>
      </c>
      <c r="C260" t="s">
        <v>611</v>
      </c>
      <c r="D260">
        <f>VLOOKUP(C260,'2018'!$B$2:$F$543,5,0)</f>
        <v>290340199086.08997</v>
      </c>
      <c r="H260">
        <f>VLOOKUP(C260,'2018'!$B$2:$G$543,6,0)</f>
        <v>190151868668.90002</v>
      </c>
      <c r="L260">
        <f>VLOOKUP(C260,'2018'!$B$2:$AJ$543,35,0)</f>
        <v>17966715391.349998</v>
      </c>
      <c r="P260">
        <f>VLOOKUP(C260,'2018'!$B$2:$AJ$543,25,0)</f>
        <v>-1450417306530.1001</v>
      </c>
    </row>
    <row r="261" spans="2:16" x14ac:dyDescent="0.25">
      <c r="B261" s="66" t="s">
        <v>614</v>
      </c>
      <c r="C261" t="s">
        <v>613</v>
      </c>
      <c r="D261">
        <f>VLOOKUP(C261,'2018'!$B$2:$F$543,5,0)</f>
        <v>206262952549.14001</v>
      </c>
      <c r="H261">
        <f>VLOOKUP(C261,'2018'!$B$2:$G$543,6,0)</f>
        <v>155938025577.65002</v>
      </c>
      <c r="L261">
        <f>VLOOKUP(C261,'2018'!$B$2:$AJ$543,35,0)</f>
        <v>45602674624</v>
      </c>
      <c r="P261">
        <f>VLOOKUP(C261,'2018'!$B$2:$AJ$543,25,0)</f>
        <v>-1578055881195.3601</v>
      </c>
    </row>
    <row r="262" spans="2:16" x14ac:dyDescent="0.25">
      <c r="B262" s="66" t="s">
        <v>616</v>
      </c>
      <c r="C262" t="s">
        <v>615</v>
      </c>
      <c r="D262">
        <f>VLOOKUP(C262,'2018'!$B$2:$F$543,5,0)</f>
        <v>335400078992.75006</v>
      </c>
      <c r="H262">
        <f>VLOOKUP(C262,'2018'!$B$2:$G$543,6,0)</f>
        <v>187254516234.38</v>
      </c>
      <c r="L262">
        <f>VLOOKUP(C262,'2018'!$B$2:$AJ$543,35,0)</f>
        <v>108124446648</v>
      </c>
      <c r="P262">
        <f>VLOOKUP(C262,'2018'!$B$2:$AJ$543,25,0)</f>
        <v>-981981446154.62</v>
      </c>
    </row>
    <row r="263" spans="2:16" x14ac:dyDescent="0.25">
      <c r="B263" s="66" t="s">
        <v>620</v>
      </c>
      <c r="C263" t="s">
        <v>619</v>
      </c>
      <c r="D263">
        <f>VLOOKUP(C263,'2018'!$B$2:$F$543,5,0)</f>
        <v>245340224587.28998</v>
      </c>
      <c r="H263">
        <f>VLOOKUP(C263,'2018'!$B$2:$G$543,6,0)</f>
        <v>171452114760.91</v>
      </c>
      <c r="L263">
        <f>VLOOKUP(C263,'2018'!$B$2:$AJ$543,35,0)</f>
        <v>56209745983</v>
      </c>
      <c r="P263">
        <f>VLOOKUP(C263,'2018'!$B$2:$AJ$543,25,0)</f>
        <v>-827083781027.27002</v>
      </c>
    </row>
    <row r="264" spans="2:16" x14ac:dyDescent="0.25">
      <c r="B264" s="66" t="s">
        <v>622</v>
      </c>
      <c r="C264" t="s">
        <v>621</v>
      </c>
      <c r="D264">
        <f>VLOOKUP(C264,'2018'!$B$2:$F$543,5,0)</f>
        <v>150526460720.79999</v>
      </c>
      <c r="H264">
        <f>VLOOKUP(C264,'2018'!$B$2:$G$543,6,0)</f>
        <v>10267751524.82</v>
      </c>
      <c r="L264">
        <f>VLOOKUP(C264,'2018'!$B$2:$AJ$543,35,0)</f>
        <v>36493103581</v>
      </c>
      <c r="P264">
        <f>VLOOKUP(C264,'2018'!$B$2:$AJ$543,25,0)</f>
        <v>-1972345946213</v>
      </c>
    </row>
    <row r="265" spans="2:16" x14ac:dyDescent="0.25">
      <c r="B265" s="66" t="s">
        <v>624</v>
      </c>
      <c r="C265" t="s">
        <v>623</v>
      </c>
      <c r="D265">
        <f>VLOOKUP(C265,'2018'!$B$2:$F$543,5,0)</f>
        <v>146939701966.88998</v>
      </c>
      <c r="H265">
        <f>VLOOKUP(C265,'2018'!$B$2:$G$543,6,0)</f>
        <v>116009007626.05</v>
      </c>
      <c r="L265">
        <f>VLOOKUP(C265,'2018'!$B$2:$AJ$543,35,0)</f>
        <v>13997942106.959999</v>
      </c>
      <c r="P265">
        <f>VLOOKUP(C265,'2018'!$B$2:$AJ$543,25,0)</f>
        <v>-1164012817734</v>
      </c>
    </row>
    <row r="266" spans="2:16" x14ac:dyDescent="0.25">
      <c r="B266" s="66" t="s">
        <v>626</v>
      </c>
      <c r="C266" t="s">
        <v>625</v>
      </c>
      <c r="D266">
        <f>VLOOKUP(C266,'2018'!$B$2:$F$543,5,0)</f>
        <v>657616629306.06995</v>
      </c>
      <c r="H266">
        <f>VLOOKUP(C266,'2018'!$B$2:$G$543,6,0)</f>
        <v>581707591194.57996</v>
      </c>
      <c r="L266">
        <f>VLOOKUP(C266,'2018'!$B$2:$AJ$543,35,0)</f>
        <v>194396386818.60001</v>
      </c>
      <c r="P266">
        <f>VLOOKUP(C266,'2018'!$B$2:$AJ$543,25,0)</f>
        <v>-982163847642.08997</v>
      </c>
    </row>
    <row r="267" spans="2:16" x14ac:dyDescent="0.25">
      <c r="B267" s="66" t="s">
        <v>628</v>
      </c>
      <c r="C267" t="s">
        <v>627</v>
      </c>
      <c r="D267">
        <f>VLOOKUP(C267,'2018'!$B$2:$F$543,5,0)</f>
        <v>153653968919.18997</v>
      </c>
      <c r="H267">
        <f>VLOOKUP(C267,'2018'!$B$2:$G$543,6,0)</f>
        <v>93109231806.610001</v>
      </c>
      <c r="L267">
        <f>VLOOKUP(C267,'2018'!$B$2:$AJ$543,35,0)</f>
        <v>3984762367.1100001</v>
      </c>
      <c r="P267">
        <f>VLOOKUP(C267,'2018'!$B$2:$AJ$543,25,0)</f>
        <v>-1306532864577.01</v>
      </c>
    </row>
    <row r="268" spans="2:16" x14ac:dyDescent="0.25">
      <c r="B268" s="66" t="s">
        <v>632</v>
      </c>
      <c r="C268" t="s">
        <v>631</v>
      </c>
      <c r="D268">
        <f>VLOOKUP(C268,'2018'!$B$2:$F$543,5,0)</f>
        <v>568354587585.11011</v>
      </c>
      <c r="H268">
        <f>VLOOKUP(C268,'2018'!$B$2:$G$543,6,0)</f>
        <v>381398875125.29004</v>
      </c>
      <c r="L268">
        <f>VLOOKUP(C268,'2018'!$B$2:$AJ$543,35,0)</f>
        <v>15501418202</v>
      </c>
      <c r="P268">
        <f>VLOOKUP(C268,'2018'!$B$2:$AJ$543,25,0)</f>
        <v>-1395182485914.5701</v>
      </c>
    </row>
    <row r="269" spans="2:16" x14ac:dyDescent="0.25">
      <c r="B269" s="66" t="s">
        <v>634</v>
      </c>
      <c r="C269" t="s">
        <v>633</v>
      </c>
      <c r="D269">
        <f>VLOOKUP(C269,'2018'!$B$2:$F$543,5,0)</f>
        <v>211944708490.80002</v>
      </c>
      <c r="H269">
        <f>VLOOKUP(C269,'2018'!$B$2:$G$543,6,0)</f>
        <v>159678666792.21002</v>
      </c>
      <c r="L269">
        <f>VLOOKUP(C269,'2018'!$B$2:$AJ$543,35,0)</f>
        <v>15467695931.34</v>
      </c>
      <c r="P269">
        <f>VLOOKUP(C269,'2018'!$B$2:$AJ$543,25,0)</f>
        <v>-1242201514248</v>
      </c>
    </row>
    <row r="270" spans="2:16" x14ac:dyDescent="0.25">
      <c r="B270" s="66" t="s">
        <v>636</v>
      </c>
      <c r="C270" t="s">
        <v>635</v>
      </c>
      <c r="D270">
        <f>VLOOKUP(C270,'2018'!$B$2:$F$543,5,0)</f>
        <v>569394677333.55994</v>
      </c>
      <c r="H270">
        <f>VLOOKUP(C270,'2018'!$B$2:$G$543,6,0)</f>
        <v>246301442105.85001</v>
      </c>
      <c r="L270">
        <f>VLOOKUP(C270,'2018'!$B$2:$AJ$543,35,0)</f>
        <v>132047836659.81</v>
      </c>
      <c r="P270">
        <f>VLOOKUP(C270,'2018'!$B$2:$AJ$543,25,0)</f>
        <v>-1373283660684.77</v>
      </c>
    </row>
    <row r="271" spans="2:16" x14ac:dyDescent="0.25">
      <c r="B271" s="66" t="s">
        <v>1169</v>
      </c>
      <c r="C271" t="s">
        <v>637</v>
      </c>
      <c r="D271">
        <f>VLOOKUP(C271,'2018'!$B$2:$F$543,5,0)</f>
        <v>4711582578883.3896</v>
      </c>
      <c r="H271">
        <f>VLOOKUP(C271,'2018'!$B$2:$G$543,6,0)</f>
        <v>1862060553638.4226</v>
      </c>
      <c r="L271">
        <f>VLOOKUP(C271,'2018'!$B$2:$AJ$543,35,0)</f>
        <v>637394054234.97925</v>
      </c>
      <c r="P271">
        <f>VLOOKUP(C271,'2018'!$B$2:$AJ$543,25,0)</f>
        <v>-10383508905885.92</v>
      </c>
    </row>
    <row r="272" spans="2:16" x14ac:dyDescent="0.25">
      <c r="B272" s="66" t="s">
        <v>639</v>
      </c>
      <c r="C272" t="s">
        <v>638</v>
      </c>
      <c r="D272">
        <f>VLOOKUP(C272,'2018'!$B$2:$F$543,5,0)</f>
        <v>924308936330.91992</v>
      </c>
      <c r="H272">
        <f>VLOOKUP(C272,'2018'!$B$2:$G$543,6,0)</f>
        <v>804926065443.71997</v>
      </c>
      <c r="L272">
        <f>VLOOKUP(C272,'2018'!$B$2:$AJ$543,35,0)</f>
        <v>81276946497.050003</v>
      </c>
      <c r="P272">
        <f>VLOOKUP(C272,'2018'!$B$2:$AJ$543,25,0)</f>
        <v>-2314867217849.2402</v>
      </c>
    </row>
    <row r="273" spans="2:16" x14ac:dyDescent="0.25">
      <c r="B273" s="66" t="s">
        <v>641</v>
      </c>
      <c r="C273" t="s">
        <v>640</v>
      </c>
      <c r="D273">
        <f>VLOOKUP(C273,'2018'!$B$2:$F$543,5,0)</f>
        <v>1975076020924.6841</v>
      </c>
      <c r="H273">
        <f>VLOOKUP(C273,'2018'!$B$2:$G$543,6,0)</f>
        <v>593427393401.724</v>
      </c>
      <c r="L273">
        <f>VLOOKUP(C273,'2018'!$B$2:$AJ$543,35,0)</f>
        <v>497460531663.18359</v>
      </c>
      <c r="P273">
        <f>VLOOKUP(C273,'2018'!$B$2:$AJ$543,25,0)</f>
        <v>-9368513499542.9707</v>
      </c>
    </row>
    <row r="274" spans="2:16" x14ac:dyDescent="0.25">
      <c r="B274" s="66" t="s">
        <v>643</v>
      </c>
      <c r="C274" t="s">
        <v>642</v>
      </c>
      <c r="D274">
        <f>VLOOKUP(C274,'2018'!$B$2:$F$543,5,0)</f>
        <v>326151488208.09991</v>
      </c>
      <c r="H274">
        <f>VLOOKUP(C274,'2018'!$B$2:$G$543,6,0)</f>
        <v>228423420998.51999</v>
      </c>
      <c r="L274">
        <f>VLOOKUP(C274,'2018'!$B$2:$AJ$543,35,0)</f>
        <v>156969861617.31</v>
      </c>
      <c r="P274">
        <f>VLOOKUP(C274,'2018'!$B$2:$AJ$543,25,0)</f>
        <v>-3100432024009.5898</v>
      </c>
    </row>
    <row r="275" spans="2:16" x14ac:dyDescent="0.25">
      <c r="B275" s="66" t="s">
        <v>645</v>
      </c>
      <c r="C275" t="s">
        <v>644</v>
      </c>
      <c r="D275">
        <f>VLOOKUP(C275,'2018'!$B$2:$F$543,5,0)</f>
        <v>268578261170.91998</v>
      </c>
      <c r="H275">
        <f>VLOOKUP(C275,'2018'!$B$2:$G$543,6,0)</f>
        <v>25393515386.889999</v>
      </c>
      <c r="L275">
        <f>VLOOKUP(C275,'2018'!$B$2:$AJ$543,35,0)</f>
        <v>721716989967.59009</v>
      </c>
      <c r="P275">
        <f>VLOOKUP(C275,'2018'!$B$2:$AJ$543,25,0)</f>
        <v>-3773770365566.7002</v>
      </c>
    </row>
    <row r="276" spans="2:16" x14ac:dyDescent="0.25">
      <c r="B276" s="66" t="s">
        <v>647</v>
      </c>
      <c r="C276" t="s">
        <v>646</v>
      </c>
      <c r="D276">
        <f>VLOOKUP(C276,'2018'!$B$2:$F$543,5,0)</f>
        <v>462521640024.258</v>
      </c>
      <c r="H276">
        <f>VLOOKUP(C276,'2018'!$B$2:$G$543,6,0)</f>
        <v>318573482564.09998</v>
      </c>
      <c r="L276">
        <f>VLOOKUP(C276,'2018'!$B$2:$AJ$543,35,0)</f>
        <v>8970820641.3052998</v>
      </c>
      <c r="P276">
        <f>VLOOKUP(C276,'2018'!$B$2:$AJ$543,25,0)</f>
        <v>-2896491204364.7998</v>
      </c>
    </row>
    <row r="277" spans="2:16" x14ac:dyDescent="0.25">
      <c r="B277" s="66" t="s">
        <v>649</v>
      </c>
      <c r="C277" t="s">
        <v>648</v>
      </c>
      <c r="D277">
        <f>VLOOKUP(C277,'2018'!$B$2:$F$543,5,0)</f>
        <v>486623509408.25995</v>
      </c>
      <c r="H277">
        <f>VLOOKUP(C277,'2018'!$B$2:$G$543,6,0)</f>
        <v>66635286428.549995</v>
      </c>
      <c r="L277">
        <f>VLOOKUP(C277,'2018'!$B$2:$AJ$543,35,0)</f>
        <v>47292783335.169998</v>
      </c>
      <c r="P277">
        <f>VLOOKUP(C277,'2018'!$B$2:$AJ$543,25,0)</f>
        <v>-2524993839230.3301</v>
      </c>
    </row>
    <row r="278" spans="2:16" x14ac:dyDescent="0.25">
      <c r="B278" s="66" t="s">
        <v>651</v>
      </c>
      <c r="C278" t="s">
        <v>650</v>
      </c>
      <c r="D278">
        <f>VLOOKUP(C278,'2018'!$B$2:$F$543,5,0)</f>
        <v>368333694580.32996</v>
      </c>
      <c r="H278">
        <f>VLOOKUP(C278,'2018'!$B$2:$G$543,6,0)</f>
        <v>257740596573.69</v>
      </c>
      <c r="L278">
        <f>VLOOKUP(C278,'2018'!$B$2:$AJ$543,35,0)</f>
        <v>23785804394.5</v>
      </c>
      <c r="P278">
        <f>VLOOKUP(C278,'2018'!$B$2:$AJ$543,25,0)</f>
        <v>-1964826997414.2</v>
      </c>
    </row>
    <row r="279" spans="2:16" x14ac:dyDescent="0.25">
      <c r="B279" s="66" t="s">
        <v>653</v>
      </c>
      <c r="C279" t="s">
        <v>652</v>
      </c>
      <c r="D279">
        <f>VLOOKUP(C279,'2018'!$B$2:$F$543,5,0)</f>
        <v>548125164532.53003</v>
      </c>
      <c r="H279">
        <f>VLOOKUP(C279,'2018'!$B$2:$G$543,6,0)</f>
        <v>367642485245.59998</v>
      </c>
      <c r="L279">
        <f>VLOOKUP(C279,'2018'!$B$2:$AJ$543,35,0)</f>
        <v>116945415767.51999</v>
      </c>
      <c r="P279">
        <f>VLOOKUP(C279,'2018'!$B$2:$AJ$543,25,0)</f>
        <v>-3359856395467.3999</v>
      </c>
    </row>
    <row r="280" spans="2:16" x14ac:dyDescent="0.25">
      <c r="B280" s="66" t="s">
        <v>655</v>
      </c>
      <c r="C280" t="s">
        <v>654</v>
      </c>
      <c r="D280">
        <f>VLOOKUP(C280,'2018'!$B$2:$F$543,5,0)</f>
        <v>324018263147.34003</v>
      </c>
      <c r="H280">
        <f>VLOOKUP(C280,'2018'!$B$2:$G$543,6,0)</f>
        <v>56994923761.150002</v>
      </c>
      <c r="L280">
        <f>VLOOKUP(C280,'2018'!$B$2:$AJ$543,35,0)</f>
        <v>477918880240.53003</v>
      </c>
      <c r="P280">
        <f>VLOOKUP(C280,'2018'!$B$2:$AJ$543,25,0)</f>
        <v>-2285231151606.9399</v>
      </c>
    </row>
    <row r="281" spans="2:16" x14ac:dyDescent="0.25">
      <c r="B281" s="66" t="s">
        <v>657</v>
      </c>
      <c r="C281" t="s">
        <v>656</v>
      </c>
      <c r="D281">
        <f>VLOOKUP(C281,'2018'!$B$2:$F$543,5,0)</f>
        <v>226130970236.82599</v>
      </c>
      <c r="H281">
        <f>VLOOKUP(C281,'2018'!$B$2:$G$543,6,0)</f>
        <v>54070722850.060005</v>
      </c>
      <c r="L281">
        <f>VLOOKUP(C281,'2018'!$B$2:$AJ$543,35,0)</f>
        <v>16578108242.060001</v>
      </c>
      <c r="P281">
        <f>VLOOKUP(C281,'2018'!$B$2:$AJ$543,25,0)</f>
        <v>-444771359456</v>
      </c>
    </row>
    <row r="282" spans="2:16" x14ac:dyDescent="0.25">
      <c r="B282" s="66" t="s">
        <v>1170</v>
      </c>
      <c r="C282" t="s">
        <v>658</v>
      </c>
      <c r="D282">
        <f>VLOOKUP(C282,'2018'!$B$2:$F$543,5,0)</f>
        <v>492750927538.12994</v>
      </c>
      <c r="H282">
        <f>VLOOKUP(C282,'2018'!$B$2:$G$543,6,0)</f>
        <v>383367308605.70996</v>
      </c>
      <c r="L282">
        <f>VLOOKUP(C282,'2018'!$B$2:$AJ$543,35,0)</f>
        <v>157213816285.69</v>
      </c>
      <c r="P282">
        <f>VLOOKUP(C282,'2018'!$B$2:$AJ$543,25,0)</f>
        <v>-2098807073897.3701</v>
      </c>
    </row>
    <row r="283" spans="2:16" x14ac:dyDescent="0.25">
      <c r="B283" s="66" t="s">
        <v>664</v>
      </c>
      <c r="C283" t="s">
        <v>663</v>
      </c>
      <c r="D283">
        <f>VLOOKUP(C283,'2018'!$B$2:$F$543,5,0)</f>
        <v>66264933463.479996</v>
      </c>
      <c r="H283">
        <f>VLOOKUP(C283,'2018'!$B$2:$G$543,6,0)</f>
        <v>36335047098.940002</v>
      </c>
      <c r="L283">
        <f>VLOOKUP(C283,'2018'!$B$2:$AJ$543,35,0)</f>
        <v>10071017107.51</v>
      </c>
      <c r="P283">
        <f>VLOOKUP(C283,'2018'!$B$2:$AJ$543,25,0)</f>
        <v>-437748429495.84998</v>
      </c>
    </row>
    <row r="284" spans="2:16" x14ac:dyDescent="0.25">
      <c r="B284" s="66" t="s">
        <v>666</v>
      </c>
      <c r="C284" t="s">
        <v>665</v>
      </c>
      <c r="D284">
        <f>VLOOKUP(C284,'2018'!$B$2:$F$543,5,0)</f>
        <v>86572335693.330002</v>
      </c>
      <c r="H284">
        <f>VLOOKUP(C284,'2018'!$B$2:$G$543,6,0)</f>
        <v>56051820044.459999</v>
      </c>
      <c r="L284">
        <f>VLOOKUP(C284,'2018'!$B$2:$AJ$543,35,0)</f>
        <v>2492021209.1700001</v>
      </c>
      <c r="P284">
        <f>VLOOKUP(C284,'2018'!$B$2:$AJ$543,25,0)</f>
        <v>-689664191607.64001</v>
      </c>
    </row>
    <row r="285" spans="2:16" x14ac:dyDescent="0.25">
      <c r="B285" s="66" t="s">
        <v>668</v>
      </c>
      <c r="C285" t="s">
        <v>667</v>
      </c>
      <c r="D285">
        <f>VLOOKUP(C285,'2018'!$B$2:$F$543,5,0)</f>
        <v>313823303564.28003</v>
      </c>
      <c r="H285">
        <f>VLOOKUP(C285,'2018'!$B$2:$G$543,6,0)</f>
        <v>213794709268</v>
      </c>
      <c r="L285">
        <f>VLOOKUP(C285,'2018'!$B$2:$AJ$543,35,0)</f>
        <v>36095794972.120003</v>
      </c>
      <c r="P285">
        <f>VLOOKUP(C285,'2018'!$B$2:$AJ$543,25,0)</f>
        <v>-936482469710.20996</v>
      </c>
    </row>
    <row r="286" spans="2:16" x14ac:dyDescent="0.25">
      <c r="B286" s="66" t="s">
        <v>670</v>
      </c>
      <c r="C286" t="s">
        <v>669</v>
      </c>
      <c r="D286">
        <f>VLOOKUP(C286,'2018'!$B$2:$F$543,5,0)</f>
        <v>44380439902.893005</v>
      </c>
      <c r="H286">
        <f>VLOOKUP(C286,'2018'!$B$2:$G$543,6,0)</f>
        <v>24304350784.880001</v>
      </c>
      <c r="L286">
        <f>VLOOKUP(C286,'2018'!$B$2:$AJ$543,35,0)</f>
        <v>27559413767.919998</v>
      </c>
      <c r="P286">
        <f>VLOOKUP(C286,'2018'!$B$2:$AJ$543,25,0)</f>
        <v>-583824193554.37</v>
      </c>
    </row>
    <row r="287" spans="2:16" x14ac:dyDescent="0.25">
      <c r="B287" s="66" t="s">
        <v>680</v>
      </c>
      <c r="C287" t="s">
        <v>679</v>
      </c>
      <c r="D287">
        <f>VLOOKUP(C287,'2018'!$B$2:$F$543,5,0)</f>
        <v>48358650386.48999</v>
      </c>
      <c r="H287">
        <f>VLOOKUP(C287,'2018'!$B$2:$G$543,6,0)</f>
        <v>21699219301.149998</v>
      </c>
      <c r="L287">
        <f>VLOOKUP(C287,'2018'!$B$2:$AJ$543,35,0)</f>
        <v>26035682029.099998</v>
      </c>
      <c r="P287">
        <f>VLOOKUP(C287,'2018'!$B$2:$AJ$543,25,0)</f>
        <v>-497464876708.19</v>
      </c>
    </row>
    <row r="288" spans="2:16" x14ac:dyDescent="0.25">
      <c r="B288" s="66" t="s">
        <v>682</v>
      </c>
      <c r="C288" t="s">
        <v>681</v>
      </c>
      <c r="D288">
        <f>VLOOKUP(C288,'2018'!$B$2:$F$543,5,0)</f>
        <v>33611192841.510002</v>
      </c>
      <c r="H288">
        <f>VLOOKUP(C288,'2018'!$B$2:$G$543,6,0)</f>
        <v>20925202489.739998</v>
      </c>
      <c r="L288">
        <f>VLOOKUP(C288,'2018'!$B$2:$AJ$543,35,0)</f>
        <v>2056437560.3800001</v>
      </c>
      <c r="P288">
        <f>VLOOKUP(C288,'2018'!$B$2:$AJ$543,25,0)</f>
        <v>-508937582611.62</v>
      </c>
    </row>
    <row r="289" spans="2:16" x14ac:dyDescent="0.25">
      <c r="B289" s="66" t="s">
        <v>686</v>
      </c>
      <c r="C289" t="s">
        <v>685</v>
      </c>
      <c r="D289">
        <f>VLOOKUP(C289,'2018'!$B$2:$F$543,5,0)</f>
        <v>42020341437.324997</v>
      </c>
      <c r="H289">
        <f>VLOOKUP(C289,'2018'!$B$2:$G$543,6,0)</f>
        <v>32031522141</v>
      </c>
      <c r="L289">
        <f>VLOOKUP(C289,'2018'!$B$2:$AJ$543,35,0)</f>
        <v>8617960364</v>
      </c>
      <c r="P289">
        <f>VLOOKUP(C289,'2018'!$B$2:$AJ$543,25,0)</f>
        <v>-637483818024.69995</v>
      </c>
    </row>
    <row r="290" spans="2:16" x14ac:dyDescent="0.25">
      <c r="B290" s="66" t="s">
        <v>1171</v>
      </c>
      <c r="C290" t="s">
        <v>689</v>
      </c>
      <c r="D290">
        <f>VLOOKUP(C290,'2018'!$B$2:$F$543,5,0)</f>
        <v>541135595682.69501</v>
      </c>
      <c r="H290">
        <f>VLOOKUP(C290,'2018'!$B$2:$G$543,6,0)</f>
        <v>439536145306.96997</v>
      </c>
      <c r="L290">
        <f>VLOOKUP(C290,'2018'!$B$2:$AJ$543,35,0)</f>
        <v>63266382356.25</v>
      </c>
      <c r="P290">
        <f>VLOOKUP(C290,'2018'!$B$2:$AJ$543,25,0)</f>
        <v>-2380596623634.2002</v>
      </c>
    </row>
    <row r="291" spans="2:16" x14ac:dyDescent="0.25">
      <c r="B291" s="66" t="s">
        <v>691</v>
      </c>
      <c r="C291" t="s">
        <v>690</v>
      </c>
      <c r="D291">
        <f>VLOOKUP(C291,'2018'!$B$2:$F$543,5,0)</f>
        <v>72510087134.980011</v>
      </c>
      <c r="H291">
        <f>VLOOKUP(C291,'2018'!$B$2:$G$543,6,0)</f>
        <v>18859257555.950001</v>
      </c>
      <c r="L291">
        <f>VLOOKUP(C291,'2018'!$B$2:$AJ$543,35,0)</f>
        <v>101419325033</v>
      </c>
      <c r="P291">
        <f>VLOOKUP(C291,'2018'!$B$2:$AJ$543,25,0)</f>
        <v>-1099978114008.3501</v>
      </c>
    </row>
    <row r="292" spans="2:16" x14ac:dyDescent="0.25">
      <c r="B292" s="66" t="s">
        <v>693</v>
      </c>
      <c r="C292" t="s">
        <v>692</v>
      </c>
      <c r="D292">
        <f>VLOOKUP(C292,'2018'!$B$2:$F$543,5,0)</f>
        <v>58414013740.618004</v>
      </c>
      <c r="H292">
        <f>VLOOKUP(C292,'2018'!$B$2:$G$543,6,0)</f>
        <v>40622193912.800003</v>
      </c>
      <c r="L292">
        <f>VLOOKUP(C292,'2018'!$B$2:$AJ$543,35,0)</f>
        <v>5849770161</v>
      </c>
      <c r="P292">
        <f>VLOOKUP(C292,'2018'!$B$2:$AJ$543,25,0)</f>
        <v>-751291955690.63513</v>
      </c>
    </row>
    <row r="293" spans="2:16" x14ac:dyDescent="0.25">
      <c r="B293" s="66" t="s">
        <v>695</v>
      </c>
      <c r="C293" t="s">
        <v>694</v>
      </c>
      <c r="D293">
        <f>VLOOKUP(C293,'2018'!$B$2:$F$543,5,0)</f>
        <v>39671443254.586594</v>
      </c>
      <c r="H293">
        <f>VLOOKUP(C293,'2018'!$B$2:$G$543,6,0)</f>
        <v>16072267999.3242</v>
      </c>
      <c r="L293">
        <f>VLOOKUP(C293,'2018'!$B$2:$AJ$543,35,0)</f>
        <v>7061606942.908</v>
      </c>
      <c r="P293">
        <f>VLOOKUP(C293,'2018'!$B$2:$AJ$543,25,0)</f>
        <v>-782248017112.08179</v>
      </c>
    </row>
    <row r="294" spans="2:16" x14ac:dyDescent="0.25">
      <c r="B294" s="66" t="s">
        <v>1172</v>
      </c>
      <c r="C294" t="s">
        <v>696</v>
      </c>
      <c r="D294">
        <f>VLOOKUP(C294,'2018'!$B$2:$F$543,5,0)</f>
        <v>47096402773.019997</v>
      </c>
      <c r="H294">
        <f>VLOOKUP(C294,'2018'!$B$2:$G$543,6,0)</f>
        <v>22993276945.190002</v>
      </c>
      <c r="L294">
        <f>VLOOKUP(C294,'2018'!$B$2:$AJ$543,35,0)</f>
        <v>36381897798.580002</v>
      </c>
      <c r="P294">
        <f>VLOOKUP(C294,'2018'!$B$2:$AJ$543,25,0)</f>
        <v>-1363571289179.0791</v>
      </c>
    </row>
    <row r="295" spans="2:16" x14ac:dyDescent="0.25">
      <c r="B295" s="66" t="s">
        <v>701</v>
      </c>
      <c r="C295" t="s">
        <v>700</v>
      </c>
      <c r="D295">
        <f>VLOOKUP(C295,'2018'!$B$2:$F$543,5,0)</f>
        <v>40717863218.839996</v>
      </c>
      <c r="H295">
        <f>VLOOKUP(C295,'2018'!$B$2:$G$543,6,0)</f>
        <v>7325214062.9200001</v>
      </c>
      <c r="L295">
        <f>VLOOKUP(C295,'2018'!$B$2:$AJ$543,35,0)</f>
        <v>183356039058.63</v>
      </c>
      <c r="P295">
        <f>VLOOKUP(C295,'2018'!$B$2:$AJ$543,25,0)</f>
        <v>-574296829174</v>
      </c>
    </row>
    <row r="296" spans="2:16" x14ac:dyDescent="0.25">
      <c r="B296" s="66" t="s">
        <v>705</v>
      </c>
      <c r="C296" t="s">
        <v>704</v>
      </c>
      <c r="D296">
        <f>VLOOKUP(C296,'2018'!$B$2:$F$543,5,0)</f>
        <v>286263150633.03003</v>
      </c>
      <c r="H296">
        <f>VLOOKUP(C296,'2018'!$B$2:$G$543,6,0)</f>
        <v>201276248545.45001</v>
      </c>
      <c r="L296">
        <f>VLOOKUP(C296,'2018'!$B$2:$AJ$543,35,0)</f>
        <v>56781861636.389999</v>
      </c>
      <c r="P296">
        <f>VLOOKUP(C296,'2018'!$B$2:$AJ$543,25,0)</f>
        <v>-789295317700.51001</v>
      </c>
    </row>
    <row r="297" spans="2:16" x14ac:dyDescent="0.25">
      <c r="B297" s="66" t="s">
        <v>707</v>
      </c>
      <c r="C297" t="s">
        <v>706</v>
      </c>
      <c r="D297">
        <f>VLOOKUP(C297,'2018'!$B$2:$F$543,5,0)</f>
        <v>114635517113.67001</v>
      </c>
      <c r="H297">
        <f>VLOOKUP(C297,'2018'!$B$2:$G$543,6,0)</f>
        <v>59655628259.989998</v>
      </c>
      <c r="L297">
        <f>VLOOKUP(C297,'2018'!$B$2:$AJ$543,35,0)</f>
        <v>50262812156.340004</v>
      </c>
      <c r="P297">
        <f>VLOOKUP(C297,'2018'!$B$2:$AJ$543,25,0)</f>
        <v>-904308080807.68005</v>
      </c>
    </row>
    <row r="298" spans="2:16" x14ac:dyDescent="0.25">
      <c r="B298" s="66" t="s">
        <v>709</v>
      </c>
      <c r="C298" t="s">
        <v>708</v>
      </c>
      <c r="D298">
        <f>VLOOKUP(C298,'2018'!$B$2:$F$543,5,0)</f>
        <v>71508159185.070007</v>
      </c>
      <c r="H298">
        <f>VLOOKUP(C298,'2018'!$B$2:$G$543,6,0)</f>
        <v>45930859422.120003</v>
      </c>
      <c r="L298">
        <f>VLOOKUP(C298,'2018'!$B$2:$AJ$543,35,0)</f>
        <v>20895205383.720001</v>
      </c>
      <c r="P298">
        <f>VLOOKUP(C298,'2018'!$B$2:$AJ$543,25,0)</f>
        <v>-873617049549</v>
      </c>
    </row>
    <row r="299" spans="2:16" x14ac:dyDescent="0.25">
      <c r="B299" s="66" t="s">
        <v>711</v>
      </c>
      <c r="C299" t="s">
        <v>710</v>
      </c>
      <c r="D299">
        <f>VLOOKUP(C299,'2018'!$B$2:$F$543,5,0)</f>
        <v>90524766113.400024</v>
      </c>
      <c r="H299">
        <f>VLOOKUP(C299,'2018'!$B$2:$G$543,6,0)</f>
        <v>64546763017.240005</v>
      </c>
      <c r="L299">
        <f>VLOOKUP(C299,'2018'!$B$2:$AJ$543,35,0)</f>
        <v>40363103773.459999</v>
      </c>
      <c r="P299">
        <f>VLOOKUP(C299,'2018'!$B$2:$AJ$543,25,0)</f>
        <v>-679532957253.45996</v>
      </c>
    </row>
    <row r="300" spans="2:16" x14ac:dyDescent="0.25">
      <c r="B300" s="66" t="s">
        <v>713</v>
      </c>
      <c r="C300" t="s">
        <v>712</v>
      </c>
      <c r="D300">
        <f>VLOOKUP(C300,'2018'!$B$2:$F$543,5,0)</f>
        <v>91907250117.655991</v>
      </c>
      <c r="H300">
        <f>VLOOKUP(C300,'2018'!$B$2:$G$543,6,0)</f>
        <v>82905216645.699997</v>
      </c>
      <c r="L300">
        <f>VLOOKUP(C300,'2018'!$B$2:$AJ$543,35,0)</f>
        <v>21606115297</v>
      </c>
      <c r="P300">
        <f>VLOOKUP(C300,'2018'!$B$2:$AJ$543,25,0)</f>
        <v>-253451884351.51099</v>
      </c>
    </row>
    <row r="301" spans="2:16" x14ac:dyDescent="0.25">
      <c r="B301" s="66" t="s">
        <v>1231</v>
      </c>
      <c r="C301" t="s">
        <v>714</v>
      </c>
      <c r="D301">
        <f>VLOOKUP(C301,'2018'!$B$2:$F$543,5,0)</f>
        <v>40270506999.130898</v>
      </c>
      <c r="H301">
        <f>VLOOKUP(C301,'2018'!$B$2:$G$543,6,0)</f>
        <v>18201160269.920898</v>
      </c>
      <c r="L301">
        <f>VLOOKUP(C301,'2018'!$B$2:$AJ$543,35,0)</f>
        <v>330261652</v>
      </c>
      <c r="P301">
        <f>VLOOKUP(C301,'2018'!$B$2:$AJ$543,25,0)</f>
        <v>-460771248472</v>
      </c>
    </row>
    <row r="302" spans="2:16" x14ac:dyDescent="0.25">
      <c r="B302" s="66" t="s">
        <v>1173</v>
      </c>
      <c r="C302" t="s">
        <v>716</v>
      </c>
      <c r="D302">
        <f>VLOOKUP(C302,'2018'!$B$2:$F$543,5,0)</f>
        <v>253738246995.37</v>
      </c>
      <c r="H302">
        <f>VLOOKUP(C302,'2018'!$B$2:$G$543,6,0)</f>
        <v>57397001671.720001</v>
      </c>
      <c r="L302">
        <f>VLOOKUP(C302,'2018'!$B$2:$AJ$543,35,0)</f>
        <v>525398184212.81</v>
      </c>
      <c r="P302">
        <f>VLOOKUP(C302,'2018'!$B$2:$AJ$543,25,0)</f>
        <v>-7217158947155.3799</v>
      </c>
    </row>
    <row r="303" spans="2:16" x14ac:dyDescent="0.25">
      <c r="B303" s="66" t="s">
        <v>718</v>
      </c>
      <c r="C303" t="s">
        <v>717</v>
      </c>
      <c r="D303">
        <f>VLOOKUP(C303,'2018'!$B$2:$F$543,5,0)</f>
        <v>52824458983.840004</v>
      </c>
      <c r="H303">
        <f>VLOOKUP(C303,'2018'!$B$2:$G$543,6,0)</f>
        <v>2428355520.8299999</v>
      </c>
      <c r="L303">
        <f>VLOOKUP(C303,'2018'!$B$2:$AJ$543,35,0)</f>
        <v>103589884675.5</v>
      </c>
      <c r="P303">
        <f>VLOOKUP(C303,'2018'!$B$2:$AJ$543,25,0)</f>
        <v>-938518369645.18994</v>
      </c>
    </row>
    <row r="304" spans="2:16" x14ac:dyDescent="0.25">
      <c r="B304" s="66" t="s">
        <v>720</v>
      </c>
      <c r="C304" t="s">
        <v>719</v>
      </c>
      <c r="D304">
        <f>VLOOKUP(C304,'2018'!$B$2:$F$543,5,0)</f>
        <v>184689395382.95999</v>
      </c>
      <c r="H304">
        <f>VLOOKUP(C304,'2018'!$B$2:$G$543,6,0)</f>
        <v>141476592981.84</v>
      </c>
      <c r="L304">
        <f>VLOOKUP(C304,'2018'!$B$2:$AJ$543,35,0)</f>
        <v>38749726240.43</v>
      </c>
      <c r="P304">
        <f>VLOOKUP(C304,'2018'!$B$2:$AJ$543,25,0)</f>
        <v>-1375977174210.1399</v>
      </c>
    </row>
    <row r="305" spans="2:16" x14ac:dyDescent="0.25">
      <c r="B305" s="66" t="s">
        <v>722</v>
      </c>
      <c r="C305" t="s">
        <v>721</v>
      </c>
      <c r="D305">
        <f>VLOOKUP(C305,'2018'!$B$2:$F$543,5,0)</f>
        <v>209034082292.36996</v>
      </c>
      <c r="H305">
        <f>VLOOKUP(C305,'2018'!$B$2:$G$543,6,0)</f>
        <v>95145661910.429993</v>
      </c>
      <c r="L305">
        <f>VLOOKUP(C305,'2018'!$B$2:$AJ$543,35,0)</f>
        <v>22887631135.16</v>
      </c>
      <c r="P305">
        <f>VLOOKUP(C305,'2018'!$B$2:$AJ$543,25,0)</f>
        <v>-1616738705804.8201</v>
      </c>
    </row>
    <row r="306" spans="2:16" x14ac:dyDescent="0.25">
      <c r="B306" s="66" t="s">
        <v>724</v>
      </c>
      <c r="C306" t="s">
        <v>723</v>
      </c>
      <c r="D306">
        <f>VLOOKUP(C306,'2018'!$B$2:$F$543,5,0)</f>
        <v>92314045296.160004</v>
      </c>
      <c r="H306">
        <f>VLOOKUP(C306,'2018'!$B$2:$G$543,6,0)</f>
        <v>18483549238.360001</v>
      </c>
      <c r="L306">
        <f>VLOOKUP(C306,'2018'!$B$2:$AJ$543,35,0)</f>
        <v>78148289054.290009</v>
      </c>
      <c r="P306">
        <f>VLOOKUP(C306,'2018'!$B$2:$AJ$543,25,0)</f>
        <v>-1612234052010</v>
      </c>
    </row>
    <row r="307" spans="2:16" x14ac:dyDescent="0.25">
      <c r="B307" s="66" t="s">
        <v>726</v>
      </c>
      <c r="C307" t="s">
        <v>725</v>
      </c>
      <c r="D307">
        <f>VLOOKUP(C307,'2018'!$B$2:$F$543,5,0)</f>
        <v>28901754904.68</v>
      </c>
      <c r="H307">
        <f>VLOOKUP(C307,'2018'!$B$2:$G$543,6,0)</f>
        <v>5222203739.9899998</v>
      </c>
      <c r="L307">
        <f>VLOOKUP(C307,'2018'!$B$2:$AJ$543,35,0)</f>
        <v>57400612720.75</v>
      </c>
      <c r="P307">
        <f>VLOOKUP(C307,'2018'!$B$2:$AJ$543,25,0)</f>
        <v>-623517559942.57996</v>
      </c>
    </row>
    <row r="308" spans="2:16" x14ac:dyDescent="0.25">
      <c r="B308" s="66" t="s">
        <v>728</v>
      </c>
      <c r="C308" t="s">
        <v>727</v>
      </c>
      <c r="D308">
        <f>VLOOKUP(C308,'2018'!$B$2:$F$543,5,0)</f>
        <v>167086460589.69189</v>
      </c>
      <c r="H308">
        <f>VLOOKUP(C308,'2018'!$B$2:$G$543,6,0)</f>
        <v>92595402577.910004</v>
      </c>
      <c r="L308">
        <f>VLOOKUP(C308,'2018'!$B$2:$AJ$543,35,0)</f>
        <v>168862072613.21997</v>
      </c>
      <c r="P308">
        <f>VLOOKUP(C308,'2018'!$B$2:$AJ$543,25,0)</f>
        <v>-1590452834426.1584</v>
      </c>
    </row>
    <row r="309" spans="2:16" x14ac:dyDescent="0.25">
      <c r="B309" s="66" t="s">
        <v>730</v>
      </c>
      <c r="C309" t="s">
        <v>729</v>
      </c>
      <c r="D309">
        <f>VLOOKUP(C309,'2018'!$B$2:$F$543,5,0)</f>
        <v>83857363130.75</v>
      </c>
      <c r="H309">
        <f>VLOOKUP(C309,'2018'!$B$2:$G$543,6,0)</f>
        <v>49147165861.900002</v>
      </c>
      <c r="L309">
        <f>VLOOKUP(C309,'2018'!$B$2:$AJ$543,35,0)</f>
        <v>65953705363.199997</v>
      </c>
      <c r="P309">
        <f>VLOOKUP(C309,'2018'!$B$2:$AJ$543,25,0)</f>
        <v>-841138454016.90002</v>
      </c>
    </row>
    <row r="310" spans="2:16" x14ac:dyDescent="0.25">
      <c r="B310" s="66" t="s">
        <v>736</v>
      </c>
      <c r="C310" t="s">
        <v>735</v>
      </c>
      <c r="D310">
        <f>VLOOKUP(C310,'2018'!$B$2:$F$543,5,0)</f>
        <v>166104741991.66998</v>
      </c>
      <c r="H310">
        <f>VLOOKUP(C310,'2018'!$B$2:$G$543,6,0)</f>
        <v>69607551510.610001</v>
      </c>
      <c r="L310">
        <f>VLOOKUP(C310,'2018'!$B$2:$AJ$543,35,0)</f>
        <v>21120998236.330002</v>
      </c>
      <c r="P310">
        <f>VLOOKUP(C310,'2018'!$B$2:$AJ$543,25,0)</f>
        <v>-1234844223007.4609</v>
      </c>
    </row>
    <row r="311" spans="2:16" x14ac:dyDescent="0.25">
      <c r="B311" s="66" t="s">
        <v>742</v>
      </c>
      <c r="C311" t="s">
        <v>741</v>
      </c>
      <c r="D311">
        <f>VLOOKUP(C311,'2018'!$B$2:$F$543,5,0)</f>
        <v>160794069143.94</v>
      </c>
      <c r="H311">
        <f>VLOOKUP(C311,'2018'!$B$2:$G$543,6,0)</f>
        <v>47514271477.700005</v>
      </c>
      <c r="L311">
        <f>VLOOKUP(C311,'2018'!$B$2:$AJ$543,35,0)</f>
        <v>35928676887.389999</v>
      </c>
      <c r="P311">
        <f>VLOOKUP(C311,'2018'!$B$2:$AJ$543,25,0)</f>
        <v>-1387244823203.27</v>
      </c>
    </row>
    <row r="312" spans="2:16" x14ac:dyDescent="0.25">
      <c r="B312" s="66" t="s">
        <v>744</v>
      </c>
      <c r="C312" t="s">
        <v>743</v>
      </c>
      <c r="D312">
        <f>VLOOKUP(C312,'2018'!$B$2:$F$543,5,0)</f>
        <v>121337991290.23</v>
      </c>
      <c r="H312">
        <f>VLOOKUP(C312,'2018'!$B$2:$G$543,6,0)</f>
        <v>53332784013.220001</v>
      </c>
      <c r="L312">
        <f>VLOOKUP(C312,'2018'!$B$2:$AJ$543,35,0)</f>
        <v>27498471956.720001</v>
      </c>
      <c r="P312">
        <f>VLOOKUP(C312,'2018'!$B$2:$AJ$543,25,0)</f>
        <v>-1134949265604.9302</v>
      </c>
    </row>
    <row r="313" spans="2:16" x14ac:dyDescent="0.25">
      <c r="B313" s="66" t="s">
        <v>746</v>
      </c>
      <c r="C313" t="s">
        <v>745</v>
      </c>
      <c r="D313">
        <f>VLOOKUP(C313,'2018'!$B$2:$F$543,5,0)</f>
        <v>93352890406.589996</v>
      </c>
      <c r="H313">
        <f>VLOOKUP(C313,'2018'!$B$2:$G$543,6,0)</f>
        <v>43852915377.43</v>
      </c>
      <c r="L313">
        <f>VLOOKUP(C313,'2018'!$B$2:$AJ$543,35,0)</f>
        <v>17691535859.980003</v>
      </c>
      <c r="P313">
        <f>VLOOKUP(C313,'2018'!$B$2:$AJ$543,25,0)</f>
        <v>-1374882896527</v>
      </c>
    </row>
    <row r="314" spans="2:16" x14ac:dyDescent="0.25">
      <c r="B314" s="66" t="s">
        <v>750</v>
      </c>
      <c r="C314" t="s">
        <v>749</v>
      </c>
      <c r="D314">
        <f>VLOOKUP(C314,'2018'!$B$2:$F$543,5,0)</f>
        <v>64846804268.290001</v>
      </c>
      <c r="H314">
        <f>VLOOKUP(C314,'2018'!$B$2:$G$543,6,0)</f>
        <v>14911190139.280001</v>
      </c>
      <c r="L314">
        <f>VLOOKUP(C314,'2018'!$B$2:$AJ$543,35,0)</f>
        <v>266602420986.04999</v>
      </c>
      <c r="P314">
        <f>VLOOKUP(C314,'2018'!$B$2:$AJ$543,25,0)</f>
        <v>-1566086666557.5</v>
      </c>
    </row>
    <row r="315" spans="2:16" x14ac:dyDescent="0.25">
      <c r="B315" s="66" t="s">
        <v>1232</v>
      </c>
      <c r="C315" t="s">
        <v>751</v>
      </c>
      <c r="D315">
        <f>VLOOKUP(C315,'2018'!$B$2:$F$543,5,0)</f>
        <v>157193474455.64999</v>
      </c>
      <c r="H315">
        <f>VLOOKUP(C315,'2018'!$B$2:$G$543,6,0)</f>
        <v>68524503165.520004</v>
      </c>
      <c r="L315">
        <f>VLOOKUP(C315,'2018'!$B$2:$AJ$543,35,0)</f>
        <v>18654432255.130001</v>
      </c>
      <c r="P315">
        <f>VLOOKUP(C315,'2018'!$B$2:$AJ$543,25,0)</f>
        <v>-1072779715444.6801</v>
      </c>
    </row>
    <row r="316" spans="2:16" x14ac:dyDescent="0.25">
      <c r="B316" s="66" t="s">
        <v>758</v>
      </c>
      <c r="C316" t="s">
        <v>757</v>
      </c>
      <c r="D316">
        <f>VLOOKUP(C316,'2018'!$B$2:$F$543,5,0)</f>
        <v>66880610054.286293</v>
      </c>
      <c r="H316">
        <f>VLOOKUP(C316,'2018'!$B$2:$G$543,6,0)</f>
        <v>6606653575.2672997</v>
      </c>
      <c r="L316">
        <f>VLOOKUP(C316,'2018'!$B$2:$AJ$543,35,0)</f>
        <v>62569118511.888695</v>
      </c>
      <c r="P316">
        <f>VLOOKUP(C316,'2018'!$B$2:$AJ$543,25,0)</f>
        <v>-1556476171026.0471</v>
      </c>
    </row>
    <row r="317" spans="2:16" x14ac:dyDescent="0.25">
      <c r="B317" s="66" t="s">
        <v>762</v>
      </c>
      <c r="C317" t="s">
        <v>761</v>
      </c>
      <c r="D317">
        <f>VLOOKUP(C317,'2018'!$B$2:$F$543,5,0)</f>
        <v>708477735910.65002</v>
      </c>
      <c r="H317">
        <f>VLOOKUP(C317,'2018'!$B$2:$G$543,6,0)</f>
        <v>175186658859.56</v>
      </c>
      <c r="L317">
        <f>VLOOKUP(C317,'2018'!$B$2:$AJ$543,35,0)</f>
        <v>105855971761.72</v>
      </c>
      <c r="P317">
        <f>VLOOKUP(C317,'2018'!$B$2:$AJ$543,25,0)</f>
        <v>-6816932117194.9502</v>
      </c>
    </row>
    <row r="318" spans="2:16" x14ac:dyDescent="0.25">
      <c r="B318" s="66" t="s">
        <v>1176</v>
      </c>
      <c r="C318" t="s">
        <v>765</v>
      </c>
      <c r="D318">
        <f>VLOOKUP(C318,'2018'!$B$2:$F$543,5,0)</f>
        <v>581706609030.11658</v>
      </c>
      <c r="H318">
        <f>VLOOKUP(C318,'2018'!$B$2:$G$543,6,0)</f>
        <v>485194593185.57654</v>
      </c>
      <c r="L318">
        <f>VLOOKUP(C318,'2018'!$B$2:$AJ$543,35,0)</f>
        <v>206230863342.77002</v>
      </c>
      <c r="P318">
        <f>VLOOKUP(C318,'2018'!$B$2:$AJ$543,25,0)</f>
        <v>-1548676353913.6025</v>
      </c>
    </row>
    <row r="319" spans="2:16" x14ac:dyDescent="0.25">
      <c r="B319" s="66" t="s">
        <v>769</v>
      </c>
      <c r="C319" t="s">
        <v>768</v>
      </c>
      <c r="D319">
        <f>VLOOKUP(C319,'2018'!$B$2:$F$543,5,0)</f>
        <v>42112324080.300003</v>
      </c>
      <c r="H319">
        <f>VLOOKUP(C319,'2018'!$B$2:$G$543,6,0)</f>
        <v>4030580855.04</v>
      </c>
      <c r="L319">
        <f>VLOOKUP(C319,'2018'!$B$2:$AJ$543,35,0)</f>
        <v>130910316047.18999</v>
      </c>
      <c r="P319">
        <f>VLOOKUP(C319,'2018'!$B$2:$AJ$543,25,0)</f>
        <v>-681009702344</v>
      </c>
    </row>
    <row r="320" spans="2:16" x14ac:dyDescent="0.25">
      <c r="B320" s="66" t="s">
        <v>775</v>
      </c>
      <c r="C320" t="s">
        <v>774</v>
      </c>
      <c r="D320">
        <f>VLOOKUP(C320,'2018'!$B$2:$F$543,5,0)</f>
        <v>141268676054.69</v>
      </c>
      <c r="H320">
        <f>VLOOKUP(C320,'2018'!$B$2:$G$543,6,0)</f>
        <v>19851097355.870003</v>
      </c>
      <c r="L320">
        <f>VLOOKUP(C320,'2018'!$B$2:$AJ$543,35,0)</f>
        <v>131629444075.09999</v>
      </c>
      <c r="P320">
        <f>VLOOKUP(C320,'2018'!$B$2:$AJ$543,25,0)</f>
        <v>-954642619964.16003</v>
      </c>
    </row>
    <row r="321" spans="2:16" x14ac:dyDescent="0.25">
      <c r="B321" s="66" t="s">
        <v>1177</v>
      </c>
      <c r="C321" t="s">
        <v>776</v>
      </c>
      <c r="D321">
        <f>VLOOKUP(C321,'2018'!$B$2:$F$543,5,0)</f>
        <v>117364680216.44002</v>
      </c>
      <c r="H321">
        <f>VLOOKUP(C321,'2018'!$B$2:$G$543,6,0)</f>
        <v>92127160021.51001</v>
      </c>
      <c r="L321">
        <f>VLOOKUP(C321,'2018'!$B$2:$AJ$543,35,0)</f>
        <v>22488146568.18</v>
      </c>
      <c r="P321">
        <f>VLOOKUP(C321,'2018'!$B$2:$AJ$543,25,0)</f>
        <v>-788055717385.09998</v>
      </c>
    </row>
    <row r="322" spans="2:16" x14ac:dyDescent="0.25">
      <c r="B322" s="66" t="s">
        <v>783</v>
      </c>
      <c r="C322" t="s">
        <v>782</v>
      </c>
      <c r="D322">
        <f>VLOOKUP(C322,'2018'!$B$2:$F$543,5,0)</f>
        <v>60491815038.629997</v>
      </c>
      <c r="H322">
        <f>VLOOKUP(C322,'2018'!$B$2:$G$543,6,0)</f>
        <v>44051241823</v>
      </c>
      <c r="L322">
        <f>VLOOKUP(C322,'2018'!$B$2:$AJ$543,35,0)</f>
        <v>1903746693.4400001</v>
      </c>
      <c r="P322">
        <f>VLOOKUP(C322,'2018'!$B$2:$AJ$543,25,0)</f>
        <v>-831001480333.57996</v>
      </c>
    </row>
    <row r="323" spans="2:16" x14ac:dyDescent="0.25">
      <c r="B323" s="66" t="s">
        <v>789</v>
      </c>
      <c r="C323" t="s">
        <v>788</v>
      </c>
      <c r="D323">
        <f>VLOOKUP(C323,'2018'!$B$2:$F$543,5,0)</f>
        <v>22966306063.719997</v>
      </c>
      <c r="H323">
        <f>VLOOKUP(C323,'2018'!$B$2:$G$543,6,0)</f>
        <v>15452855831.02</v>
      </c>
      <c r="L323">
        <f>VLOOKUP(C323,'2018'!$B$2:$AJ$543,35,0)</f>
        <v>4991954649</v>
      </c>
      <c r="P323">
        <f>VLOOKUP(C323,'2018'!$B$2:$AJ$543,25,0)</f>
        <v>-767022278578.90002</v>
      </c>
    </row>
    <row r="324" spans="2:16" x14ac:dyDescent="0.25">
      <c r="B324" s="66" t="s">
        <v>1233</v>
      </c>
      <c r="C324" t="s">
        <v>790</v>
      </c>
      <c r="D324">
        <f>VLOOKUP(C324,'2018'!$B$2:$F$543,5,0)</f>
        <v>14225678594.379999</v>
      </c>
      <c r="H324">
        <f>VLOOKUP(C324,'2018'!$B$2:$G$543,6,0)</f>
        <v>980435549</v>
      </c>
      <c r="L324">
        <f>VLOOKUP(C324,'2018'!$B$2:$AJ$543,35,0)</f>
        <v>9549168303</v>
      </c>
      <c r="P324">
        <f>VLOOKUP(C324,'2018'!$B$2:$AJ$543,25,0)</f>
        <v>-202777931062.10001</v>
      </c>
    </row>
    <row r="325" spans="2:16" x14ac:dyDescent="0.25">
      <c r="B325" s="66" t="s">
        <v>793</v>
      </c>
      <c r="C325" t="s">
        <v>792</v>
      </c>
      <c r="D325">
        <f>VLOOKUP(C325,'2018'!$B$2:$F$543,5,0)</f>
        <v>49594580136.920006</v>
      </c>
      <c r="H325">
        <f>VLOOKUP(C325,'2018'!$B$2:$G$543,6,0)</f>
        <v>34336448065.029999</v>
      </c>
      <c r="L325">
        <f>VLOOKUP(C325,'2018'!$B$2:$AJ$543,35,0)</f>
        <v>1598146333.4099998</v>
      </c>
      <c r="P325">
        <f>VLOOKUP(C325,'2018'!$B$2:$AJ$543,25,0)</f>
        <v>-257926821172.5</v>
      </c>
    </row>
    <row r="326" spans="2:16" x14ac:dyDescent="0.25">
      <c r="B326" s="66" t="s">
        <v>797</v>
      </c>
      <c r="C326" t="s">
        <v>796</v>
      </c>
      <c r="D326">
        <f>VLOOKUP(C326,'2018'!$B$2:$F$543,5,0)</f>
        <v>81736257738.449997</v>
      </c>
      <c r="H326">
        <f>VLOOKUP(C326,'2018'!$B$2:$G$543,6,0)</f>
        <v>74224121171</v>
      </c>
      <c r="L326">
        <f>VLOOKUP(C326,'2018'!$B$2:$AJ$543,35,0)</f>
        <v>5230158063.8699999</v>
      </c>
      <c r="P326">
        <f>VLOOKUP(C326,'2018'!$B$2:$AJ$543,25,0)</f>
        <v>-307226903208.45001</v>
      </c>
    </row>
    <row r="327" spans="2:16" x14ac:dyDescent="0.25">
      <c r="B327" s="66" t="s">
        <v>1178</v>
      </c>
      <c r="C327" t="s">
        <v>800</v>
      </c>
      <c r="D327">
        <f>VLOOKUP(C327,'2018'!$B$2:$F$543,5,0)</f>
        <v>1035138540288.8099</v>
      </c>
      <c r="H327">
        <f>VLOOKUP(C327,'2018'!$B$2:$G$543,6,0)</f>
        <v>702345385366.46997</v>
      </c>
      <c r="L327">
        <f>VLOOKUP(C327,'2018'!$B$2:$AJ$543,35,0)</f>
        <v>156762314144.17996</v>
      </c>
      <c r="P327">
        <f>VLOOKUP(C327,'2018'!$B$2:$AJ$543,25,0)</f>
        <v>-2807850735470.7598</v>
      </c>
    </row>
    <row r="328" spans="2:16" x14ac:dyDescent="0.25">
      <c r="B328" s="66" t="s">
        <v>802</v>
      </c>
      <c r="C328" t="s">
        <v>801</v>
      </c>
      <c r="D328">
        <f>VLOOKUP(C328,'2018'!$B$2:$F$543,5,0)</f>
        <v>1166731976000.6001</v>
      </c>
      <c r="H328">
        <f>VLOOKUP(C328,'2018'!$B$2:$G$543,6,0)</f>
        <v>221409205719.79001</v>
      </c>
      <c r="L328">
        <f>VLOOKUP(C328,'2018'!$B$2:$AJ$543,35,0)</f>
        <v>734758735930.30005</v>
      </c>
      <c r="P328">
        <f>VLOOKUP(C328,'2018'!$B$2:$AJ$543,25,0)</f>
        <v>-2731739408131.1001</v>
      </c>
    </row>
    <row r="329" spans="2:16" x14ac:dyDescent="0.25">
      <c r="B329" s="66" t="s">
        <v>804</v>
      </c>
      <c r="C329" t="s">
        <v>803</v>
      </c>
      <c r="D329">
        <f>VLOOKUP(C329,'2018'!$B$2:$F$543,5,0)</f>
        <v>78292152739.107986</v>
      </c>
      <c r="H329">
        <f>VLOOKUP(C329,'2018'!$B$2:$G$543,6,0)</f>
        <v>37936616185.248001</v>
      </c>
      <c r="L329">
        <f>VLOOKUP(C329,'2018'!$B$2:$AJ$543,35,0)</f>
        <v>50789133794.290001</v>
      </c>
      <c r="P329">
        <f>VLOOKUP(C329,'2018'!$B$2:$AJ$543,25,0)</f>
        <v>-807330656747.95996</v>
      </c>
    </row>
    <row r="330" spans="2:16" x14ac:dyDescent="0.25">
      <c r="B330" s="66" t="s">
        <v>806</v>
      </c>
      <c r="C330" t="s">
        <v>805</v>
      </c>
      <c r="D330">
        <f>VLOOKUP(C330,'2018'!$B$2:$F$543,5,0)</f>
        <v>183136221174.81</v>
      </c>
      <c r="H330">
        <f>VLOOKUP(C330,'2018'!$B$2:$G$543,6,0)</f>
        <v>56475714227.710007</v>
      </c>
      <c r="L330">
        <f>VLOOKUP(C330,'2018'!$B$2:$AJ$543,35,0)</f>
        <v>12501315690.130001</v>
      </c>
      <c r="P330">
        <f>VLOOKUP(C330,'2018'!$B$2:$AJ$543,25,0)</f>
        <v>-1077216423881.53</v>
      </c>
    </row>
    <row r="331" spans="2:16" x14ac:dyDescent="0.25">
      <c r="B331" s="66" t="s">
        <v>808</v>
      </c>
      <c r="C331" t="s">
        <v>807</v>
      </c>
      <c r="D331">
        <f>VLOOKUP(C331,'2018'!$B$2:$F$543,5,0)</f>
        <v>284056935319.8924</v>
      </c>
      <c r="H331">
        <f>VLOOKUP(C331,'2018'!$B$2:$G$543,6,0)</f>
        <v>52211293200.232399</v>
      </c>
      <c r="L331">
        <f>VLOOKUP(C331,'2018'!$B$2:$AJ$543,35,0)</f>
        <v>59588956863.959999</v>
      </c>
      <c r="P331">
        <f>VLOOKUP(C331,'2018'!$B$2:$AJ$543,25,0)</f>
        <v>-1020301769826.9399</v>
      </c>
    </row>
    <row r="332" spans="2:16" x14ac:dyDescent="0.25">
      <c r="B332" s="66" t="s">
        <v>810</v>
      </c>
      <c r="C332" t="s">
        <v>809</v>
      </c>
      <c r="D332">
        <f>VLOOKUP(C332,'2018'!$B$2:$F$543,5,0)</f>
        <v>147496887920.62003</v>
      </c>
      <c r="H332">
        <f>VLOOKUP(C332,'2018'!$B$2:$G$543,6,0)</f>
        <v>87763866407.130005</v>
      </c>
      <c r="L332">
        <f>VLOOKUP(C332,'2018'!$B$2:$AJ$543,35,0)</f>
        <v>9680147903.6700001</v>
      </c>
      <c r="P332">
        <f>VLOOKUP(C332,'2018'!$B$2:$AJ$543,25,0)</f>
        <v>-745930353207.67004</v>
      </c>
    </row>
    <row r="333" spans="2:16" x14ac:dyDescent="0.25">
      <c r="B333" s="66" t="s">
        <v>812</v>
      </c>
      <c r="C333" t="s">
        <v>811</v>
      </c>
      <c r="D333">
        <f>VLOOKUP(C333,'2018'!$B$2:$F$543,5,0)</f>
        <v>214171033944.22003</v>
      </c>
      <c r="H333">
        <f>VLOOKUP(C333,'2018'!$B$2:$G$543,6,0)</f>
        <v>120826153132.5</v>
      </c>
      <c r="L333">
        <f>VLOOKUP(C333,'2018'!$B$2:$AJ$543,35,0)</f>
        <v>17290484142.290001</v>
      </c>
      <c r="P333">
        <f>VLOOKUP(C333,'2018'!$B$2:$AJ$543,25,0)</f>
        <v>-1455921766973.73</v>
      </c>
    </row>
    <row r="334" spans="2:16" x14ac:dyDescent="0.25">
      <c r="B334" s="66" t="s">
        <v>814</v>
      </c>
      <c r="C334" t="s">
        <v>813</v>
      </c>
      <c r="D334">
        <f>VLOOKUP(C334,'2018'!$B$2:$F$543,5,0)</f>
        <v>78868640499.881989</v>
      </c>
      <c r="H334">
        <f>VLOOKUP(C334,'2018'!$B$2:$G$543,6,0)</f>
        <v>8780897499.7719994</v>
      </c>
      <c r="L334">
        <f>VLOOKUP(C334,'2018'!$B$2:$AJ$543,35,0)</f>
        <v>13008967428.99</v>
      </c>
      <c r="P334">
        <f>VLOOKUP(C334,'2018'!$B$2:$AJ$543,25,0)</f>
        <v>-780606038681.80005</v>
      </c>
    </row>
    <row r="335" spans="2:16" x14ac:dyDescent="0.25">
      <c r="B335" s="66" t="s">
        <v>816</v>
      </c>
      <c r="C335" t="s">
        <v>815</v>
      </c>
      <c r="D335">
        <f>VLOOKUP(C335,'2018'!$B$2:$F$543,5,0)</f>
        <v>90885634638.770004</v>
      </c>
      <c r="H335">
        <f>VLOOKUP(C335,'2018'!$B$2:$G$543,6,0)</f>
        <v>17697644546.82</v>
      </c>
      <c r="L335">
        <f>VLOOKUP(C335,'2018'!$B$2:$AJ$543,35,0)</f>
        <v>49726597940.639999</v>
      </c>
      <c r="P335">
        <f>VLOOKUP(C335,'2018'!$B$2:$AJ$543,25,0)</f>
        <v>-1051938226367.24</v>
      </c>
    </row>
    <row r="336" spans="2:16" x14ac:dyDescent="0.25">
      <c r="B336" s="66" t="s">
        <v>818</v>
      </c>
      <c r="C336" t="s">
        <v>817</v>
      </c>
      <c r="D336">
        <f>VLOOKUP(C336,'2018'!$B$2:$F$543,5,0)</f>
        <v>632032728521.10986</v>
      </c>
      <c r="H336">
        <f>VLOOKUP(C336,'2018'!$B$2:$G$543,6,0)</f>
        <v>323367373097.86993</v>
      </c>
      <c r="L336">
        <f>VLOOKUP(C336,'2018'!$B$2:$AJ$543,35,0)</f>
        <v>22377495370.779999</v>
      </c>
      <c r="P336">
        <f>VLOOKUP(C336,'2018'!$B$2:$AJ$543,25,0)</f>
        <v>-1175968406182.79</v>
      </c>
    </row>
    <row r="337" spans="2:16" x14ac:dyDescent="0.25">
      <c r="B337" s="66" t="s">
        <v>1179</v>
      </c>
      <c r="C337" t="s">
        <v>819</v>
      </c>
      <c r="D337">
        <f>VLOOKUP(C337,'2018'!$B$2:$F$543,5,0)</f>
        <v>187949527867.15002</v>
      </c>
      <c r="H337">
        <f>VLOOKUP(C337,'2018'!$B$2:$G$543,6,0)</f>
        <v>95460021882.242004</v>
      </c>
      <c r="L337">
        <f>VLOOKUP(C337,'2018'!$B$2:$AJ$543,35,0)</f>
        <v>194562284044.327</v>
      </c>
      <c r="P337">
        <f>VLOOKUP(C337,'2018'!$B$2:$AJ$543,25,0)</f>
        <v>-2742061449081.9302</v>
      </c>
    </row>
    <row r="338" spans="2:16" x14ac:dyDescent="0.25">
      <c r="B338" s="66" t="s">
        <v>821</v>
      </c>
      <c r="C338" t="s">
        <v>820</v>
      </c>
      <c r="D338">
        <f>VLOOKUP(C338,'2018'!$B$2:$F$543,5,0)</f>
        <v>118250224060.851</v>
      </c>
      <c r="H338">
        <f>VLOOKUP(C338,'2018'!$B$2:$G$543,6,0)</f>
        <v>66665523146.581001</v>
      </c>
      <c r="L338">
        <f>VLOOKUP(C338,'2018'!$B$2:$AJ$543,35,0)</f>
        <v>1141982386</v>
      </c>
      <c r="P338">
        <f>VLOOKUP(C338,'2018'!$B$2:$AJ$543,25,0)</f>
        <v>-984604461671.37708</v>
      </c>
    </row>
    <row r="339" spans="2:16" x14ac:dyDescent="0.25">
      <c r="B339" s="66" t="s">
        <v>823</v>
      </c>
      <c r="C339" t="s">
        <v>822</v>
      </c>
      <c r="D339">
        <f>VLOOKUP(C339,'2018'!$B$2:$F$543,5,0)</f>
        <v>80392759785.169998</v>
      </c>
      <c r="H339">
        <f>VLOOKUP(C339,'2018'!$B$2:$G$543,6,0)</f>
        <v>46538739952</v>
      </c>
      <c r="L339">
        <f>VLOOKUP(C339,'2018'!$B$2:$AJ$543,35,0)</f>
        <v>12591429268.209999</v>
      </c>
      <c r="P339">
        <f>VLOOKUP(C339,'2018'!$B$2:$AJ$543,25,0)</f>
        <v>-472553617375.07001</v>
      </c>
    </row>
    <row r="340" spans="2:16" x14ac:dyDescent="0.25">
      <c r="B340" s="66" t="s">
        <v>825</v>
      </c>
      <c r="C340" t="s">
        <v>824</v>
      </c>
      <c r="D340">
        <f>VLOOKUP(C340,'2018'!$B$2:$F$543,5,0)</f>
        <v>86063337143.948914</v>
      </c>
      <c r="H340">
        <f>VLOOKUP(C340,'2018'!$B$2:$G$543,6,0)</f>
        <v>14203366886.688898</v>
      </c>
      <c r="L340">
        <f>VLOOKUP(C340,'2018'!$B$2:$AJ$543,35,0)</f>
        <v>59001699735.290001</v>
      </c>
      <c r="P340">
        <f>VLOOKUP(C340,'2018'!$B$2:$AJ$543,25,0)</f>
        <v>-797177588984.06995</v>
      </c>
    </row>
    <row r="341" spans="2:16" x14ac:dyDescent="0.25">
      <c r="B341" s="66" t="s">
        <v>827</v>
      </c>
      <c r="C341" t="s">
        <v>826</v>
      </c>
      <c r="D341">
        <f>VLOOKUP(C341,'2018'!$B$2:$F$543,5,0)</f>
        <v>194736109290.76001</v>
      </c>
      <c r="H341">
        <f>VLOOKUP(C341,'2018'!$B$2:$G$543,6,0)</f>
        <v>58907925406.68</v>
      </c>
      <c r="L341">
        <f>VLOOKUP(C341,'2018'!$B$2:$AJ$543,35,0)</f>
        <v>25980128034.959999</v>
      </c>
      <c r="P341">
        <f>VLOOKUP(C341,'2018'!$B$2:$AJ$543,25,0)</f>
        <v>-1246502651658.72</v>
      </c>
    </row>
    <row r="342" spans="2:16" x14ac:dyDescent="0.25">
      <c r="B342" s="66" t="s">
        <v>831</v>
      </c>
      <c r="C342" t="s">
        <v>830</v>
      </c>
      <c r="D342">
        <f>VLOOKUP(C342,'2018'!$B$2:$F$543,5,0)</f>
        <v>146129842830.97</v>
      </c>
      <c r="H342">
        <f>VLOOKUP(C342,'2018'!$B$2:$G$543,6,0)</f>
        <v>86474965357.639999</v>
      </c>
      <c r="L342">
        <f>VLOOKUP(C342,'2018'!$B$2:$AJ$543,35,0)</f>
        <v>3621957107.3800001</v>
      </c>
      <c r="P342">
        <f>VLOOKUP(C342,'2018'!$B$2:$AJ$543,25,0)</f>
        <v>-932701663180.09998</v>
      </c>
    </row>
    <row r="343" spans="2:16" x14ac:dyDescent="0.25">
      <c r="B343" s="66" t="s">
        <v>833</v>
      </c>
      <c r="C343" t="s">
        <v>832</v>
      </c>
      <c r="D343">
        <f>VLOOKUP(C343,'2018'!$B$2:$F$543,5,0)</f>
        <v>200685548323.86996</v>
      </c>
      <c r="H343">
        <f>VLOOKUP(C343,'2018'!$B$2:$G$543,6,0)</f>
        <v>114483236054.55</v>
      </c>
      <c r="L343">
        <f>VLOOKUP(C343,'2018'!$B$2:$AJ$543,35,0)</f>
        <v>52032969560.5</v>
      </c>
      <c r="P343">
        <f>VLOOKUP(C343,'2018'!$B$2:$AJ$543,25,0)</f>
        <v>-924686612397.43994</v>
      </c>
    </row>
    <row r="344" spans="2:16" x14ac:dyDescent="0.25">
      <c r="B344" s="66" t="s">
        <v>835</v>
      </c>
      <c r="C344" t="s">
        <v>834</v>
      </c>
      <c r="D344">
        <f>VLOOKUP(C344,'2018'!$B$2:$F$543,5,0)</f>
        <v>147767375376.2312</v>
      </c>
      <c r="H344">
        <f>VLOOKUP(C344,'2018'!$B$2:$G$543,6,0)</f>
        <v>115927641885.4012</v>
      </c>
      <c r="L344">
        <f>VLOOKUP(C344,'2018'!$B$2:$AJ$543,35,0)</f>
        <v>1356635754.0799999</v>
      </c>
      <c r="P344">
        <f>VLOOKUP(C344,'2018'!$B$2:$AJ$543,25,0)</f>
        <v>-541827114711.73999</v>
      </c>
    </row>
    <row r="345" spans="2:16" x14ac:dyDescent="0.25">
      <c r="B345" s="66" t="s">
        <v>837</v>
      </c>
      <c r="C345" t="s">
        <v>836</v>
      </c>
      <c r="D345">
        <f>VLOOKUP(C345,'2018'!$B$2:$F$543,5,0)</f>
        <v>136533898413.36</v>
      </c>
      <c r="H345">
        <f>VLOOKUP(C345,'2018'!$B$2:$G$543,6,0)</f>
        <v>98879932464.119995</v>
      </c>
      <c r="L345">
        <f>VLOOKUP(C345,'2018'!$B$2:$AJ$543,35,0)</f>
        <v>2095101303</v>
      </c>
      <c r="P345">
        <f>VLOOKUP(C345,'2018'!$B$2:$AJ$543,25,0)</f>
        <v>-820800124694.58997</v>
      </c>
    </row>
    <row r="346" spans="2:16" x14ac:dyDescent="0.25">
      <c r="B346" s="66" t="s">
        <v>842</v>
      </c>
      <c r="C346" t="s">
        <v>841</v>
      </c>
      <c r="D346">
        <f>VLOOKUP(C346,'2018'!$B$2:$F$543,5,0)</f>
        <v>60465179046.140007</v>
      </c>
      <c r="H346">
        <f>VLOOKUP(C346,'2018'!$B$2:$G$543,6,0)</f>
        <v>38508254424.420006</v>
      </c>
      <c r="L346">
        <f>VLOOKUP(C346,'2018'!$B$2:$AJ$543,35,0)</f>
        <v>6220587097</v>
      </c>
      <c r="P346">
        <f>VLOOKUP(C346,'2018'!$B$2:$AJ$543,25,0)</f>
        <v>-868948529781</v>
      </c>
    </row>
    <row r="347" spans="2:16" x14ac:dyDescent="0.25">
      <c r="B347" s="66" t="s">
        <v>844</v>
      </c>
      <c r="C347" t="s">
        <v>843</v>
      </c>
      <c r="D347">
        <f>VLOOKUP(C347,'2018'!$B$2:$F$543,5,0)</f>
        <v>116407293680.13</v>
      </c>
      <c r="H347">
        <f>VLOOKUP(C347,'2018'!$B$2:$G$543,6,0)</f>
        <v>87871826474.210007</v>
      </c>
      <c r="L347">
        <f>VLOOKUP(C347,'2018'!$B$2:$AJ$543,35,0)</f>
        <v>14311946012</v>
      </c>
      <c r="P347">
        <f>VLOOKUP(C347,'2018'!$B$2:$AJ$543,25,0)</f>
        <v>-603991908180</v>
      </c>
    </row>
    <row r="348" spans="2:16" x14ac:dyDescent="0.25">
      <c r="B348" s="66" t="s">
        <v>852</v>
      </c>
      <c r="C348" t="s">
        <v>851</v>
      </c>
      <c r="D348">
        <f>VLOOKUP(C348,'2018'!$B$2:$F$543,5,0)</f>
        <v>58207184529.980003</v>
      </c>
      <c r="H348">
        <f>VLOOKUP(C348,'2018'!$B$2:$G$543,6,0)</f>
        <v>40744360934.220001</v>
      </c>
      <c r="L348">
        <f>VLOOKUP(C348,'2018'!$B$2:$AJ$543,35,0)</f>
        <v>15163109199.200001</v>
      </c>
      <c r="P348">
        <f>VLOOKUP(C348,'2018'!$B$2:$AJ$543,25,0)</f>
        <v>-657092733492.54004</v>
      </c>
    </row>
    <row r="349" spans="2:16" x14ac:dyDescent="0.25">
      <c r="B349" s="66" t="s">
        <v>854</v>
      </c>
      <c r="C349" t="s">
        <v>853</v>
      </c>
      <c r="D349">
        <f>VLOOKUP(C349,'2018'!$B$2:$F$543,5,0)</f>
        <v>59116455092.819</v>
      </c>
      <c r="H349">
        <f>VLOOKUP(C349,'2018'!$B$2:$G$543,6,0)</f>
        <v>29422916179.119003</v>
      </c>
      <c r="L349">
        <f>VLOOKUP(C349,'2018'!$B$2:$AJ$543,35,0)</f>
        <v>140748872.24900001</v>
      </c>
      <c r="P349">
        <f>VLOOKUP(C349,'2018'!$B$2:$AJ$543,25,0)</f>
        <v>-1130663692483.1201</v>
      </c>
    </row>
    <row r="350" spans="2:16" x14ac:dyDescent="0.25">
      <c r="B350" s="66" t="s">
        <v>856</v>
      </c>
      <c r="C350" t="s">
        <v>855</v>
      </c>
      <c r="D350">
        <f>VLOOKUP(C350,'2018'!$B$2:$F$543,5,0)</f>
        <v>79090265173.460007</v>
      </c>
      <c r="H350">
        <f>VLOOKUP(C350,'2018'!$B$2:$G$543,6,0)</f>
        <v>60492474573.25</v>
      </c>
      <c r="L350">
        <f>VLOOKUP(C350,'2018'!$B$2:$AJ$543,35,0)</f>
        <v>4662766262.1899996</v>
      </c>
      <c r="P350">
        <f>VLOOKUP(C350,'2018'!$B$2:$AJ$543,25,0)</f>
        <v>-748149490661.58997</v>
      </c>
    </row>
    <row r="351" spans="2:16" x14ac:dyDescent="0.25">
      <c r="B351" s="66" t="s">
        <v>858</v>
      </c>
      <c r="C351" t="s">
        <v>857</v>
      </c>
      <c r="D351">
        <f>VLOOKUP(C351,'2018'!$B$2:$F$543,5,0)</f>
        <v>95839397014.932983</v>
      </c>
      <c r="H351">
        <f>VLOOKUP(C351,'2018'!$B$2:$G$543,6,0)</f>
        <v>48018187797.68</v>
      </c>
      <c r="L351">
        <f>VLOOKUP(C351,'2018'!$B$2:$AJ$543,35,0)</f>
        <v>4385196333</v>
      </c>
      <c r="P351">
        <f>VLOOKUP(C351,'2018'!$B$2:$AJ$543,25,0)</f>
        <v>-713579898728.08997</v>
      </c>
    </row>
    <row r="352" spans="2:16" x14ac:dyDescent="0.25">
      <c r="B352" s="66" t="s">
        <v>860</v>
      </c>
      <c r="C352" t="s">
        <v>859</v>
      </c>
      <c r="D352">
        <f>VLOOKUP(C352,'2018'!$B$2:$F$543,5,0)</f>
        <v>79715348271.290009</v>
      </c>
      <c r="H352">
        <f>VLOOKUP(C352,'2018'!$B$2:$G$543,6,0)</f>
        <v>42221990602.350006</v>
      </c>
      <c r="L352">
        <f>VLOOKUP(C352,'2018'!$B$2:$AJ$543,35,0)</f>
        <v>10532190263.969999</v>
      </c>
      <c r="P352">
        <f>VLOOKUP(C352,'2018'!$B$2:$AJ$543,25,0)</f>
        <v>-507695855125.28003</v>
      </c>
    </row>
    <row r="353" spans="2:16" x14ac:dyDescent="0.25">
      <c r="B353" s="66" t="s">
        <v>870</v>
      </c>
      <c r="C353" t="s">
        <v>869</v>
      </c>
      <c r="D353">
        <f>VLOOKUP(C353,'2018'!$B$2:$F$543,5,0)</f>
        <v>79625420979.659988</v>
      </c>
      <c r="H353">
        <f>VLOOKUP(C353,'2018'!$B$2:$G$543,6,0)</f>
        <v>68287889800.010002</v>
      </c>
      <c r="L353">
        <f>VLOOKUP(C353,'2018'!$B$2:$AJ$543,35,0)</f>
        <v>9016867566</v>
      </c>
      <c r="P353">
        <f>VLOOKUP(C353,'2018'!$B$2:$AJ$543,25,0)</f>
        <v>-745285616691.93005</v>
      </c>
    </row>
    <row r="354" spans="2:16" x14ac:dyDescent="0.25">
      <c r="B354" s="66" t="s">
        <v>872</v>
      </c>
      <c r="C354" t="s">
        <v>871</v>
      </c>
      <c r="D354">
        <f>VLOOKUP(C354,'2018'!$B$2:$F$543,5,0)</f>
        <v>120883123254.81</v>
      </c>
      <c r="H354">
        <f>VLOOKUP(C354,'2018'!$B$2:$G$543,6,0)</f>
        <v>73734205104.720001</v>
      </c>
      <c r="L354">
        <f>VLOOKUP(C354,'2018'!$B$2:$AJ$543,35,0)</f>
        <v>669283813.72000003</v>
      </c>
      <c r="P354">
        <f>VLOOKUP(C354,'2018'!$B$2:$AJ$543,25,0)</f>
        <v>-660181056127</v>
      </c>
    </row>
    <row r="355" spans="2:16" x14ac:dyDescent="0.25">
      <c r="B355" s="66" t="s">
        <v>876</v>
      </c>
      <c r="C355" t="s">
        <v>875</v>
      </c>
      <c r="D355">
        <f>VLOOKUP(C355,'2018'!$B$2:$F$543,5,0)</f>
        <v>119162287870.55151</v>
      </c>
      <c r="H355">
        <f>VLOOKUP(C355,'2018'!$B$2:$G$543,6,0)</f>
        <v>96441252166.930008</v>
      </c>
      <c r="L355">
        <f>VLOOKUP(C355,'2018'!$B$2:$AJ$543,35,0)</f>
        <v>17508392987.400002</v>
      </c>
      <c r="P355">
        <f>VLOOKUP(C355,'2018'!$B$2:$AJ$543,25,0)</f>
        <v>-608164836664.32996</v>
      </c>
    </row>
    <row r="356" spans="2:16" x14ac:dyDescent="0.25">
      <c r="B356" s="66" t="s">
        <v>882</v>
      </c>
      <c r="C356" t="s">
        <v>881</v>
      </c>
      <c r="D356">
        <f>VLOOKUP(C356,'2018'!$B$2:$F$543,5,0)</f>
        <v>148449541675.72998</v>
      </c>
      <c r="H356">
        <f>VLOOKUP(C356,'2018'!$B$2:$G$543,6,0)</f>
        <v>125504678906.03999</v>
      </c>
      <c r="L356">
        <f>VLOOKUP(C356,'2018'!$B$2:$AJ$543,35,0)</f>
        <v>890596043</v>
      </c>
      <c r="P356">
        <f>VLOOKUP(C356,'2018'!$B$2:$AJ$543,25,0)</f>
        <v>-241300729028</v>
      </c>
    </row>
    <row r="357" spans="2:16" x14ac:dyDescent="0.25">
      <c r="B357" s="66" t="s">
        <v>1181</v>
      </c>
      <c r="C357" t="s">
        <v>885</v>
      </c>
      <c r="D357">
        <f>VLOOKUP(C357,'2018'!$B$2:$F$543,5,0)</f>
        <v>113839003967.48999</v>
      </c>
      <c r="H357">
        <f>VLOOKUP(C357,'2018'!$B$2:$G$543,6,0)</f>
        <v>29670203787.400002</v>
      </c>
      <c r="L357">
        <f>VLOOKUP(C357,'2018'!$B$2:$AJ$543,35,0)</f>
        <v>290997886016.21997</v>
      </c>
      <c r="P357">
        <f>VLOOKUP(C357,'2018'!$B$2:$AJ$543,25,0)</f>
        <v>-2100460582091.4399</v>
      </c>
    </row>
    <row r="358" spans="2:16" x14ac:dyDescent="0.25">
      <c r="B358" s="66" t="s">
        <v>889</v>
      </c>
      <c r="C358" t="s">
        <v>888</v>
      </c>
      <c r="D358">
        <f>VLOOKUP(C358,'2018'!$B$2:$F$543,5,0)</f>
        <v>122006559351.48</v>
      </c>
      <c r="H358">
        <f>VLOOKUP(C358,'2018'!$B$2:$G$543,6,0)</f>
        <v>96845239542.300003</v>
      </c>
      <c r="L358">
        <f>VLOOKUP(C358,'2018'!$B$2:$AJ$543,35,0)</f>
        <v>1267161834.78</v>
      </c>
      <c r="P358">
        <f>VLOOKUP(C358,'2018'!$B$2:$AJ$543,25,0)</f>
        <v>-1029541400708</v>
      </c>
    </row>
    <row r="359" spans="2:16" x14ac:dyDescent="0.25">
      <c r="B359" s="66" t="s">
        <v>891</v>
      </c>
      <c r="C359" t="s">
        <v>890</v>
      </c>
      <c r="D359">
        <f>VLOOKUP(C359,'2018'!$B$2:$F$543,5,0)</f>
        <v>82166464066.369995</v>
      </c>
      <c r="H359">
        <f>VLOOKUP(C359,'2018'!$B$2:$G$543,6,0)</f>
        <v>52417718670.129997</v>
      </c>
      <c r="L359">
        <f>VLOOKUP(C359,'2018'!$B$2:$AJ$543,35,0)</f>
        <v>5492299846</v>
      </c>
      <c r="P359">
        <f>VLOOKUP(C359,'2018'!$B$2:$AJ$543,25,0)</f>
        <v>-573415611880</v>
      </c>
    </row>
    <row r="360" spans="2:16" x14ac:dyDescent="0.25">
      <c r="B360" s="66" t="s">
        <v>901</v>
      </c>
      <c r="C360" t="s">
        <v>900</v>
      </c>
      <c r="D360">
        <f>VLOOKUP(C360,'2018'!$B$2:$F$543,5,0)</f>
        <v>108389296216.61</v>
      </c>
      <c r="H360">
        <f>VLOOKUP(C360,'2018'!$B$2:$G$543,6,0)</f>
        <v>59647695327.610001</v>
      </c>
      <c r="L360">
        <f>VLOOKUP(C360,'2018'!$B$2:$AJ$543,35,0)</f>
        <v>5938518912.6099997</v>
      </c>
      <c r="P360">
        <f>VLOOKUP(C360,'2018'!$B$2:$AJ$543,25,0)</f>
        <v>-45026440916.360001</v>
      </c>
    </row>
    <row r="361" spans="2:16" x14ac:dyDescent="0.25">
      <c r="B361" s="66" t="s">
        <v>905</v>
      </c>
      <c r="C361" t="s">
        <v>904</v>
      </c>
      <c r="D361">
        <f>VLOOKUP(C361,'2018'!$B$2:$F$543,5,0)</f>
        <v>189733287289.48999</v>
      </c>
      <c r="H361">
        <f>VLOOKUP(C361,'2018'!$B$2:$G$543,6,0)</f>
        <v>135722630487.28</v>
      </c>
      <c r="L361">
        <f>VLOOKUP(C361,'2018'!$B$2:$AJ$543,35,0)</f>
        <v>10296707639.83</v>
      </c>
      <c r="P361">
        <f>VLOOKUP(C361,'2018'!$B$2:$AJ$543,25,0)</f>
        <v>-323081597844.78998</v>
      </c>
    </row>
    <row r="362" spans="2:16" x14ac:dyDescent="0.25">
      <c r="B362" s="66" t="s">
        <v>907</v>
      </c>
      <c r="C362" t="s">
        <v>906</v>
      </c>
      <c r="D362">
        <f>VLOOKUP(C362,'2018'!$B$2:$F$543,5,0)</f>
        <v>24532292003.84</v>
      </c>
      <c r="H362">
        <f>VLOOKUP(C362,'2018'!$B$2:$G$543,6,0)</f>
        <v>18304422204.380001</v>
      </c>
      <c r="L362">
        <f>VLOOKUP(C362,'2018'!$B$2:$AJ$543,35,0)</f>
        <v>12087333429.07</v>
      </c>
      <c r="P362">
        <f>VLOOKUP(C362,'2018'!$B$2:$AJ$543,25,0)</f>
        <v>-409217339907</v>
      </c>
    </row>
    <row r="363" spans="2:16" x14ac:dyDescent="0.25">
      <c r="B363" s="66" t="s">
        <v>910</v>
      </c>
      <c r="C363" t="s">
        <v>909</v>
      </c>
      <c r="D363">
        <f>VLOOKUP(C363,'2018'!$B$2:$F$543,5,0)</f>
        <v>119105079670.76001</v>
      </c>
      <c r="H363">
        <f>VLOOKUP(C363,'2018'!$B$2:$G$543,6,0)</f>
        <v>63297938120.510002</v>
      </c>
      <c r="L363">
        <f>VLOOKUP(C363,'2018'!$B$2:$AJ$543,35,0)</f>
        <v>328114005091.32001</v>
      </c>
      <c r="P363">
        <f>VLOOKUP(C363,'2018'!$B$2:$AJ$543,25,0)</f>
        <v>-991664307710.16003</v>
      </c>
    </row>
    <row r="364" spans="2:16" x14ac:dyDescent="0.25">
      <c r="B364" s="66" t="s">
        <v>914</v>
      </c>
      <c r="C364" t="s">
        <v>913</v>
      </c>
      <c r="D364">
        <f>VLOOKUP(C364,'2018'!$B$2:$F$543,5,0)</f>
        <v>91409819888</v>
      </c>
      <c r="H364">
        <f>VLOOKUP(C364,'2018'!$B$2:$G$543,6,0)</f>
        <v>22414356010</v>
      </c>
      <c r="L364">
        <f>VLOOKUP(C364,'2018'!$B$2:$AJ$543,35,0)</f>
        <v>3747503609</v>
      </c>
      <c r="P364">
        <f>VLOOKUP(C364,'2018'!$B$2:$AJ$543,25,0)</f>
        <v>-1065556280535</v>
      </c>
    </row>
    <row r="365" spans="2:16" x14ac:dyDescent="0.25">
      <c r="B365" s="66" t="s">
        <v>916</v>
      </c>
      <c r="C365" t="s">
        <v>915</v>
      </c>
      <c r="D365">
        <f>VLOOKUP(C365,'2018'!$B$2:$F$543,5,0)</f>
        <v>324215819992.95996</v>
      </c>
      <c r="H365">
        <f>VLOOKUP(C365,'2018'!$B$2:$G$543,6,0)</f>
        <v>231344567205.68997</v>
      </c>
      <c r="L365">
        <f>VLOOKUP(C365,'2018'!$B$2:$AJ$543,35,0)</f>
        <v>27112426141.099998</v>
      </c>
      <c r="P365">
        <f>VLOOKUP(C365,'2018'!$B$2:$AJ$543,25,0)</f>
        <v>-4733252526455.9102</v>
      </c>
    </row>
    <row r="366" spans="2:16" x14ac:dyDescent="0.25">
      <c r="B366" s="66" t="s">
        <v>920</v>
      </c>
      <c r="C366" t="s">
        <v>919</v>
      </c>
      <c r="D366">
        <f>VLOOKUP(C366,'2018'!$B$2:$F$543,5,0)</f>
        <v>129612679935.84001</v>
      </c>
      <c r="H366">
        <f>VLOOKUP(C366,'2018'!$B$2:$G$543,6,0)</f>
        <v>74572577388.960007</v>
      </c>
      <c r="L366">
        <f>VLOOKUP(C366,'2018'!$B$2:$AJ$543,35,0)</f>
        <v>146140764578</v>
      </c>
      <c r="P366">
        <f>VLOOKUP(C366,'2018'!$B$2:$AJ$543,25,0)</f>
        <v>-1262099167601.6001</v>
      </c>
    </row>
    <row r="367" spans="2:16" x14ac:dyDescent="0.25">
      <c r="B367" s="66" t="s">
        <v>922</v>
      </c>
      <c r="C367" t="s">
        <v>921</v>
      </c>
      <c r="D367">
        <f>VLOOKUP(C367,'2018'!$B$2:$F$543,5,0)</f>
        <v>221335647141.02798</v>
      </c>
      <c r="H367">
        <f>VLOOKUP(C367,'2018'!$B$2:$G$543,6,0)</f>
        <v>165626202915.17999</v>
      </c>
      <c r="L367">
        <f>VLOOKUP(C367,'2018'!$B$2:$AJ$543,35,0)</f>
        <v>19266874809.752602</v>
      </c>
      <c r="P367">
        <f>VLOOKUP(C367,'2018'!$B$2:$AJ$543,25,0)</f>
        <v>-1490823040770.7646</v>
      </c>
    </row>
    <row r="368" spans="2:16" x14ac:dyDescent="0.25">
      <c r="B368" s="66" t="s">
        <v>924</v>
      </c>
      <c r="C368" t="s">
        <v>923</v>
      </c>
      <c r="D368">
        <f>VLOOKUP(C368,'2018'!$B$2:$F$543,5,0)</f>
        <v>77356849980.899994</v>
      </c>
      <c r="H368">
        <f>VLOOKUP(C368,'2018'!$B$2:$G$543,6,0)</f>
        <v>56014343902.419998</v>
      </c>
      <c r="L368">
        <f>VLOOKUP(C368,'2018'!$B$2:$AJ$543,35,0)</f>
        <v>44034529055</v>
      </c>
      <c r="P368">
        <f>VLOOKUP(C368,'2018'!$B$2:$AJ$543,25,0)</f>
        <v>-726734854100</v>
      </c>
    </row>
    <row r="369" spans="2:16" x14ac:dyDescent="0.25">
      <c r="B369" s="66" t="s">
        <v>926</v>
      </c>
      <c r="C369" t="s">
        <v>925</v>
      </c>
      <c r="D369">
        <f>VLOOKUP(C369,'2018'!$B$2:$F$543,5,0)</f>
        <v>100843054787.02</v>
      </c>
      <c r="H369">
        <f>VLOOKUP(C369,'2018'!$B$2:$G$543,6,0)</f>
        <v>80309111491.720001</v>
      </c>
      <c r="L369">
        <f>VLOOKUP(C369,'2018'!$B$2:$AJ$543,35,0)</f>
        <v>10707733076.1</v>
      </c>
      <c r="P369">
        <f>VLOOKUP(C369,'2018'!$B$2:$AJ$543,25,0)</f>
        <v>-736869650999.55005</v>
      </c>
    </row>
    <row r="370" spans="2:16" x14ac:dyDescent="0.25">
      <c r="B370" s="66" t="s">
        <v>928</v>
      </c>
      <c r="C370" t="s">
        <v>927</v>
      </c>
      <c r="D370">
        <f>VLOOKUP(C370,'2018'!$B$2:$F$543,5,0)</f>
        <v>108279794196.99002</v>
      </c>
      <c r="H370">
        <f>VLOOKUP(C370,'2018'!$B$2:$G$543,6,0)</f>
        <v>37380666262.82</v>
      </c>
      <c r="L370">
        <f>VLOOKUP(C370,'2018'!$B$2:$AJ$543,35,0)</f>
        <v>2130628474</v>
      </c>
      <c r="P370">
        <f>VLOOKUP(C370,'2018'!$B$2:$AJ$543,25,0)</f>
        <v>-942655523254.40002</v>
      </c>
    </row>
    <row r="371" spans="2:16" x14ac:dyDescent="0.25">
      <c r="B371" s="66" t="s">
        <v>930</v>
      </c>
      <c r="C371" t="s">
        <v>929</v>
      </c>
      <c r="D371">
        <f>VLOOKUP(C371,'2018'!$B$2:$F$543,5,0)</f>
        <v>117100028534.28999</v>
      </c>
      <c r="H371">
        <f>VLOOKUP(C371,'2018'!$B$2:$G$543,6,0)</f>
        <v>107728854644.28999</v>
      </c>
      <c r="L371">
        <f>VLOOKUP(C371,'2018'!$B$2:$AJ$543,35,0)</f>
        <v>389209819</v>
      </c>
      <c r="P371">
        <f>VLOOKUP(C371,'2018'!$B$2:$AJ$543,25,0)</f>
        <v>-1037121775309</v>
      </c>
    </row>
    <row r="372" spans="2:16" x14ac:dyDescent="0.25">
      <c r="B372" s="66" t="s">
        <v>932</v>
      </c>
      <c r="C372" t="s">
        <v>931</v>
      </c>
      <c r="D372">
        <f>VLOOKUP(C372,'2018'!$B$2:$F$543,5,0)</f>
        <v>106594842904.38</v>
      </c>
      <c r="H372">
        <f>VLOOKUP(C372,'2018'!$B$2:$G$543,6,0)</f>
        <v>72311276842.380005</v>
      </c>
      <c r="L372">
        <f>VLOOKUP(C372,'2018'!$B$2:$AJ$543,35,0)</f>
        <v>48489175985</v>
      </c>
      <c r="P372">
        <f>VLOOKUP(C372,'2018'!$B$2:$AJ$543,25,0)</f>
        <v>-775939696107.23999</v>
      </c>
    </row>
    <row r="373" spans="2:16" x14ac:dyDescent="0.25">
      <c r="B373" s="66" t="s">
        <v>934</v>
      </c>
      <c r="C373" t="s">
        <v>933</v>
      </c>
      <c r="D373">
        <f>VLOOKUP(C373,'2018'!$B$2:$F$543,5,0)</f>
        <v>131290530713.03999</v>
      </c>
      <c r="H373">
        <f>VLOOKUP(C373,'2018'!$B$2:$G$543,6,0)</f>
        <v>123819947214.03999</v>
      </c>
      <c r="L373">
        <f>VLOOKUP(C373,'2018'!$B$2:$AJ$543,35,0)</f>
        <v>2104803720.8800001</v>
      </c>
      <c r="P373">
        <f>VLOOKUP(C373,'2018'!$B$2:$AJ$543,25,0)</f>
        <v>-1000431308002.6</v>
      </c>
    </row>
    <row r="374" spans="2:16" x14ac:dyDescent="0.25">
      <c r="B374" s="66" t="s">
        <v>936</v>
      </c>
      <c r="C374" t="s">
        <v>935</v>
      </c>
      <c r="D374">
        <f>VLOOKUP(C374,'2018'!$B$2:$F$543,5,0)</f>
        <v>180330834445.64001</v>
      </c>
      <c r="H374">
        <f>VLOOKUP(C374,'2018'!$B$2:$G$543,6,0)</f>
        <v>152147667663.75</v>
      </c>
      <c r="L374">
        <f>VLOOKUP(C374,'2018'!$B$2:$AJ$543,35,0)</f>
        <v>3315691360</v>
      </c>
      <c r="P374">
        <f>VLOOKUP(C374,'2018'!$B$2:$AJ$543,25,0)</f>
        <v>-872762021861</v>
      </c>
    </row>
    <row r="375" spans="2:16" x14ac:dyDescent="0.25">
      <c r="B375" s="66" t="s">
        <v>938</v>
      </c>
      <c r="C375" t="s">
        <v>937</v>
      </c>
      <c r="D375">
        <f>VLOOKUP(C375,'2018'!$B$2:$F$543,5,0)</f>
        <v>280185082959.13</v>
      </c>
      <c r="H375">
        <f>VLOOKUP(C375,'2018'!$B$2:$G$543,6,0)</f>
        <v>123036854902.8</v>
      </c>
      <c r="L375">
        <f>VLOOKUP(C375,'2018'!$B$2:$AJ$543,35,0)</f>
        <v>237521379757</v>
      </c>
      <c r="P375">
        <f>VLOOKUP(C375,'2018'!$B$2:$AJ$543,25,0)</f>
        <v>-1110183114238.4399</v>
      </c>
    </row>
    <row r="376" spans="2:16" x14ac:dyDescent="0.25">
      <c r="B376" s="66" t="s">
        <v>940</v>
      </c>
      <c r="C376" t="s">
        <v>939</v>
      </c>
      <c r="D376">
        <f>VLOOKUP(C376,'2018'!$B$2:$F$543,5,0)</f>
        <v>267073548234.04999</v>
      </c>
      <c r="H376">
        <f>VLOOKUP(C376,'2018'!$B$2:$G$543,6,0)</f>
        <v>207214748312.89999</v>
      </c>
      <c r="L376">
        <f>VLOOKUP(C376,'2018'!$B$2:$AJ$543,35,0)</f>
        <v>14731924957.450001</v>
      </c>
      <c r="P376">
        <f>VLOOKUP(C376,'2018'!$B$2:$AJ$543,25,0)</f>
        <v>-1557791002837.54</v>
      </c>
    </row>
    <row r="377" spans="2:16" x14ac:dyDescent="0.25">
      <c r="B377" s="66" t="s">
        <v>942</v>
      </c>
      <c r="C377" t="s">
        <v>941</v>
      </c>
      <c r="D377">
        <f>VLOOKUP(C377,'2018'!$B$2:$F$543,5,0)</f>
        <v>351859606811.58002</v>
      </c>
      <c r="H377">
        <f>VLOOKUP(C377,'2018'!$B$2:$G$543,6,0)</f>
        <v>131346256584.58</v>
      </c>
      <c r="L377">
        <f>VLOOKUP(C377,'2018'!$B$2:$AJ$543,35,0)</f>
        <v>642296700</v>
      </c>
      <c r="P377">
        <f>VLOOKUP(C377,'2018'!$B$2:$AJ$543,25,0)</f>
        <v>-1036574269925.99</v>
      </c>
    </row>
    <row r="378" spans="2:16" x14ac:dyDescent="0.25">
      <c r="B378" s="66" t="s">
        <v>944</v>
      </c>
      <c r="C378" t="s">
        <v>943</v>
      </c>
      <c r="D378">
        <f>VLOOKUP(C378,'2018'!$B$2:$F$543,5,0)</f>
        <v>184548193113.59998</v>
      </c>
      <c r="H378">
        <f>VLOOKUP(C378,'2018'!$B$2:$G$543,6,0)</f>
        <v>120411687983.34</v>
      </c>
      <c r="L378">
        <f>VLOOKUP(C378,'2018'!$B$2:$AJ$543,35,0)</f>
        <v>70043080537.339996</v>
      </c>
      <c r="P378">
        <f>VLOOKUP(C378,'2018'!$B$2:$AJ$543,25,0)</f>
        <v>-880519711952.59998</v>
      </c>
    </row>
    <row r="379" spans="2:16" x14ac:dyDescent="0.25">
      <c r="B379" s="66" t="s">
        <v>946</v>
      </c>
      <c r="C379" t="s">
        <v>945</v>
      </c>
      <c r="D379">
        <f>VLOOKUP(C379,'2018'!$B$2:$F$543,5,0)</f>
        <v>61294501537.099998</v>
      </c>
      <c r="H379">
        <f>VLOOKUP(C379,'2018'!$B$2:$G$543,6,0)</f>
        <v>26502565973</v>
      </c>
      <c r="L379">
        <f>VLOOKUP(C379,'2018'!$B$2:$AJ$543,35,0)</f>
        <v>20008127027</v>
      </c>
      <c r="P379">
        <f>VLOOKUP(C379,'2018'!$B$2:$AJ$543,25,0)</f>
        <v>-819045374025.54004</v>
      </c>
    </row>
    <row r="380" spans="2:16" x14ac:dyDescent="0.25">
      <c r="B380" s="66" t="s">
        <v>948</v>
      </c>
      <c r="C380" t="s">
        <v>947</v>
      </c>
      <c r="D380">
        <f>VLOOKUP(C380,'2018'!$B$2:$F$543,5,0)</f>
        <v>96876129081.430008</v>
      </c>
      <c r="H380">
        <f>VLOOKUP(C380,'2018'!$B$2:$G$543,6,0)</f>
        <v>58487408117.160004</v>
      </c>
      <c r="L380">
        <f>VLOOKUP(C380,'2018'!$B$2:$AJ$543,35,0)</f>
        <v>5093841031.96</v>
      </c>
      <c r="P380">
        <f>VLOOKUP(C380,'2018'!$B$2:$AJ$543,25,0)</f>
        <v>-663890896967.07996</v>
      </c>
    </row>
    <row r="381" spans="2:16" x14ac:dyDescent="0.25">
      <c r="B381" s="66" t="s">
        <v>950</v>
      </c>
      <c r="C381" t="s">
        <v>949</v>
      </c>
      <c r="D381">
        <f>VLOOKUP(C381,'2018'!$B$2:$F$543,5,0)</f>
        <v>64801290550.68</v>
      </c>
      <c r="H381">
        <f>VLOOKUP(C381,'2018'!$B$2:$G$543,6,0)</f>
        <v>61757157077.580002</v>
      </c>
      <c r="L381">
        <f>VLOOKUP(C381,'2018'!$B$2:$AJ$543,35,0)</f>
        <v>8272999474.3999996</v>
      </c>
      <c r="P381">
        <f>VLOOKUP(C381,'2018'!$B$2:$AJ$543,25,0)</f>
        <v>-1391222440537.3501</v>
      </c>
    </row>
    <row r="382" spans="2:16" x14ac:dyDescent="0.25">
      <c r="B382" s="66" t="s">
        <v>958</v>
      </c>
      <c r="C382" t="s">
        <v>957</v>
      </c>
      <c r="D382">
        <f>VLOOKUP(C382,'2018'!$B$2:$F$543,5,0)</f>
        <v>67875507735.529999</v>
      </c>
      <c r="H382">
        <f>VLOOKUP(C382,'2018'!$B$2:$G$543,6,0)</f>
        <v>45249831487.529999</v>
      </c>
      <c r="L382">
        <f>VLOOKUP(C382,'2018'!$B$2:$AJ$543,35,0)</f>
        <v>2936139551</v>
      </c>
      <c r="P382">
        <f>VLOOKUP(C382,'2018'!$B$2:$AJ$543,25,0)</f>
        <v>-600029883869.41003</v>
      </c>
    </row>
    <row r="383" spans="2:16" x14ac:dyDescent="0.25">
      <c r="B383" s="66" t="s">
        <v>960</v>
      </c>
      <c r="C383" t="s">
        <v>959</v>
      </c>
      <c r="D383">
        <f>VLOOKUP(C383,'2018'!$B$2:$F$543,5,0)</f>
        <v>54830627008.829994</v>
      </c>
      <c r="H383">
        <f>VLOOKUP(C383,'2018'!$B$2:$G$543,6,0)</f>
        <v>42529718674.489998</v>
      </c>
      <c r="L383">
        <f>VLOOKUP(C383,'2018'!$B$2:$AJ$543,35,0)</f>
        <v>19659249041</v>
      </c>
      <c r="P383">
        <f>VLOOKUP(C383,'2018'!$B$2:$AJ$543,25,0)</f>
        <v>-409354560217</v>
      </c>
    </row>
    <row r="384" spans="2:16" x14ac:dyDescent="0.25">
      <c r="B384" s="66" t="s">
        <v>964</v>
      </c>
      <c r="C384" t="s">
        <v>963</v>
      </c>
      <c r="D384">
        <f>VLOOKUP(C384,'2018'!$B$2:$F$543,5,0)</f>
        <v>140245215343.56</v>
      </c>
      <c r="H384">
        <f>VLOOKUP(C384,'2018'!$B$2:$G$543,6,0)</f>
        <v>110293777136.75999</v>
      </c>
      <c r="L384">
        <f>VLOOKUP(C384,'2018'!$B$2:$AJ$543,35,0)</f>
        <v>9324368138</v>
      </c>
      <c r="P384">
        <f>VLOOKUP(C384,'2018'!$B$2:$AJ$543,25,0)</f>
        <v>-515865282233.52002</v>
      </c>
    </row>
    <row r="385" spans="2:16" x14ac:dyDescent="0.25">
      <c r="B385" s="66" t="s">
        <v>966</v>
      </c>
      <c r="C385" t="s">
        <v>965</v>
      </c>
      <c r="D385">
        <f>VLOOKUP(C385,'2018'!$B$2:$F$543,5,0)</f>
        <v>38531616913.400002</v>
      </c>
      <c r="H385">
        <f>VLOOKUP(C385,'2018'!$B$2:$G$543,6,0)</f>
        <v>12893826736.4</v>
      </c>
      <c r="L385">
        <f>VLOOKUP(C385,'2018'!$B$2:$AJ$543,35,0)</f>
        <v>12969154031.200001</v>
      </c>
      <c r="P385">
        <f>VLOOKUP(C385,'2018'!$B$2:$AJ$543,25,0)</f>
        <v>-479226045708.44</v>
      </c>
    </row>
    <row r="386" spans="2:16" x14ac:dyDescent="0.25">
      <c r="B386" s="66" t="s">
        <v>1185</v>
      </c>
      <c r="C386" t="s">
        <v>967</v>
      </c>
      <c r="D386">
        <f>VLOOKUP(C386,'2018'!$B$2:$F$543,5,0)</f>
        <v>144465552573.88</v>
      </c>
      <c r="H386">
        <f>VLOOKUP(C386,'2018'!$B$2:$G$543,6,0)</f>
        <v>77638634755.279999</v>
      </c>
      <c r="L386">
        <f>VLOOKUP(C386,'2018'!$B$2:$AJ$543,35,0)</f>
        <v>136756373136.0224</v>
      </c>
      <c r="P386">
        <f>VLOOKUP(C386,'2018'!$B$2:$AJ$543,25,0)</f>
        <v>-1076450680980.74</v>
      </c>
    </row>
    <row r="387" spans="2:16" x14ac:dyDescent="0.25">
      <c r="B387" s="66" t="s">
        <v>971</v>
      </c>
      <c r="C387" t="s">
        <v>970</v>
      </c>
      <c r="D387">
        <f>VLOOKUP(C387,'2018'!$B$2:$F$543,5,0)</f>
        <v>30624244738.749702</v>
      </c>
      <c r="H387">
        <f>VLOOKUP(C387,'2018'!$B$2:$G$543,6,0)</f>
        <v>2634826413.2399998</v>
      </c>
      <c r="L387">
        <f>VLOOKUP(C387,'2018'!$B$2:$AJ$543,35,0)</f>
        <v>26699045662.25</v>
      </c>
      <c r="P387">
        <f>VLOOKUP(C387,'2018'!$B$2:$AJ$543,25,0)</f>
        <v>-1028896982310.4</v>
      </c>
    </row>
    <row r="388" spans="2:16" x14ac:dyDescent="0.25">
      <c r="B388" s="66" t="s">
        <v>979</v>
      </c>
      <c r="C388" t="s">
        <v>978</v>
      </c>
      <c r="D388">
        <f>VLOOKUP(C388,'2018'!$B$2:$F$543,5,0)</f>
        <v>38254601520.639999</v>
      </c>
      <c r="H388">
        <f>VLOOKUP(C388,'2018'!$B$2:$G$543,6,0)</f>
        <v>12585581569.5</v>
      </c>
      <c r="L388">
        <f>VLOOKUP(C388,'2018'!$B$2:$AJ$543,35,0)</f>
        <v>54512147003.369995</v>
      </c>
      <c r="P388">
        <f>VLOOKUP(C388,'2018'!$B$2:$AJ$543,25,0)</f>
        <v>-848951977051.63</v>
      </c>
    </row>
    <row r="389" spans="2:16" x14ac:dyDescent="0.25">
      <c r="B389" s="66" t="s">
        <v>981</v>
      </c>
      <c r="C389" t="s">
        <v>980</v>
      </c>
      <c r="D389">
        <f>VLOOKUP(C389,'2018'!$B$2:$F$543,5,0)</f>
        <v>102975413624.84001</v>
      </c>
      <c r="H389">
        <f>VLOOKUP(C389,'2018'!$B$2:$G$543,6,0)</f>
        <v>82568407497.600006</v>
      </c>
      <c r="L389">
        <f>VLOOKUP(C389,'2018'!$B$2:$AJ$543,35,0)</f>
        <v>19261725942.610001</v>
      </c>
      <c r="P389">
        <f>VLOOKUP(C389,'2018'!$B$2:$AJ$543,25,0)</f>
        <v>-612322010598.25</v>
      </c>
    </row>
    <row r="390" spans="2:16" x14ac:dyDescent="0.25">
      <c r="B390" s="66" t="s">
        <v>983</v>
      </c>
      <c r="C390" t="s">
        <v>982</v>
      </c>
      <c r="D390">
        <f>VLOOKUP(C390,'2018'!$B$2:$F$543,5,0)</f>
        <v>59301916774</v>
      </c>
      <c r="H390">
        <f>VLOOKUP(C390,'2018'!$B$2:$G$543,6,0)</f>
        <v>31835430046</v>
      </c>
      <c r="L390">
        <f>VLOOKUP(C390,'2018'!$B$2:$AJ$543,35,0)</f>
        <v>3064357233</v>
      </c>
      <c r="P390">
        <f>VLOOKUP(C390,'2018'!$B$2:$AJ$543,25,0)</f>
        <v>-519234912688</v>
      </c>
    </row>
    <row r="391" spans="2:16" x14ac:dyDescent="0.25">
      <c r="B391" s="66" t="s">
        <v>985</v>
      </c>
      <c r="C391" t="s">
        <v>984</v>
      </c>
      <c r="D391">
        <f>VLOOKUP(C391,'2018'!$B$2:$F$543,5,0)</f>
        <v>24771760985.770004</v>
      </c>
      <c r="H391">
        <f>VLOOKUP(C391,'2018'!$B$2:$G$543,6,0)</f>
        <v>2682873245.3500004</v>
      </c>
      <c r="L391">
        <f>VLOOKUP(C391,'2018'!$B$2:$AJ$543,35,0)</f>
        <v>42674407118.580002</v>
      </c>
      <c r="P391">
        <f>VLOOKUP(C391,'2018'!$B$2:$AJ$543,25,0)</f>
        <v>-262458066803</v>
      </c>
    </row>
    <row r="392" spans="2:16" x14ac:dyDescent="0.25">
      <c r="B392" s="66" t="s">
        <v>987</v>
      </c>
      <c r="C392" t="s">
        <v>986</v>
      </c>
      <c r="D392">
        <f>VLOOKUP(C392,'2018'!$B$2:$F$543,5,0)</f>
        <v>81540685423.338013</v>
      </c>
      <c r="H392">
        <f>VLOOKUP(C392,'2018'!$B$2:$G$543,6,0)</f>
        <v>18099718130.968002</v>
      </c>
      <c r="L392">
        <f>VLOOKUP(C392,'2018'!$B$2:$AJ$543,35,0)</f>
        <v>45536737216.897995</v>
      </c>
      <c r="P392">
        <f>VLOOKUP(C392,'2018'!$B$2:$AJ$543,25,0)</f>
        <v>-160472130442.32001</v>
      </c>
    </row>
    <row r="393" spans="2:16" x14ac:dyDescent="0.25">
      <c r="B393" s="66" t="s">
        <v>1186</v>
      </c>
      <c r="C393" t="s">
        <v>988</v>
      </c>
      <c r="D393">
        <f>VLOOKUP(C393,'2018'!$B$2:$F$543,5,0)</f>
        <v>1245982369031.8826</v>
      </c>
      <c r="H393">
        <f>VLOOKUP(C393,'2018'!$B$2:$G$543,6,0)</f>
        <v>1080176954633.7046</v>
      </c>
      <c r="L393">
        <f>VLOOKUP(C393,'2018'!$B$2:$AJ$543,35,0)</f>
        <v>268978514736.65891</v>
      </c>
      <c r="P393">
        <f>VLOOKUP(C393,'2018'!$B$2:$AJ$543,25,0)</f>
        <v>-5972813718063.1357</v>
      </c>
    </row>
    <row r="394" spans="2:16" x14ac:dyDescent="0.25">
      <c r="B394" s="66" t="s">
        <v>990</v>
      </c>
      <c r="C394" t="s">
        <v>989</v>
      </c>
      <c r="D394">
        <f>VLOOKUP(C394,'2018'!$B$2:$F$543,5,0)</f>
        <v>482238388103.96002</v>
      </c>
      <c r="H394">
        <f>VLOOKUP(C394,'2018'!$B$2:$G$543,6,0)</f>
        <v>252955046741.45001</v>
      </c>
      <c r="L394">
        <f>VLOOKUP(C394,'2018'!$B$2:$AJ$543,35,0)</f>
        <v>29313033263.060005</v>
      </c>
      <c r="P394">
        <f>VLOOKUP(C394,'2018'!$B$2:$AJ$543,25,0)</f>
        <v>-3613410740956.3696</v>
      </c>
    </row>
    <row r="395" spans="2:16" x14ac:dyDescent="0.25">
      <c r="B395" s="66" t="s">
        <v>992</v>
      </c>
      <c r="C395" t="s">
        <v>991</v>
      </c>
      <c r="D395">
        <f>VLOOKUP(C395,'2018'!$B$2:$F$543,5,0)</f>
        <v>182076389850.48001</v>
      </c>
      <c r="H395">
        <f>VLOOKUP(C395,'2018'!$B$2:$G$543,6,0)</f>
        <v>93620140679.940002</v>
      </c>
      <c r="L395">
        <f>VLOOKUP(C395,'2018'!$B$2:$AJ$543,35,0)</f>
        <v>33864074092.900002</v>
      </c>
      <c r="P395">
        <f>VLOOKUP(C395,'2018'!$B$2:$AJ$543,25,0)</f>
        <v>-1271306133959.54</v>
      </c>
    </row>
    <row r="396" spans="2:16" x14ac:dyDescent="0.25">
      <c r="B396" s="66" t="s">
        <v>994</v>
      </c>
      <c r="C396" t="s">
        <v>993</v>
      </c>
      <c r="D396">
        <f>VLOOKUP(C396,'2018'!$B$2:$F$543,5,0)</f>
        <v>682679972079.65002</v>
      </c>
      <c r="H396">
        <f>VLOOKUP(C396,'2018'!$B$2:$G$543,6,0)</f>
        <v>324346350039.27002</v>
      </c>
      <c r="L396">
        <f>VLOOKUP(C396,'2018'!$B$2:$AJ$543,35,0)</f>
        <v>58338605475.959999</v>
      </c>
      <c r="P396">
        <f>VLOOKUP(C396,'2018'!$B$2:$AJ$543,25,0)</f>
        <v>-1919851255111.4299</v>
      </c>
    </row>
    <row r="397" spans="2:16" x14ac:dyDescent="0.25">
      <c r="B397" s="66" t="s">
        <v>998</v>
      </c>
      <c r="C397" t="s">
        <v>997</v>
      </c>
      <c r="D397">
        <f>VLOOKUP(C397,'2018'!$B$2:$F$543,5,0)</f>
        <v>310146805583</v>
      </c>
      <c r="H397">
        <f>VLOOKUP(C397,'2018'!$B$2:$G$543,6,0)</f>
        <v>192902114842</v>
      </c>
      <c r="L397">
        <f>VLOOKUP(C397,'2018'!$B$2:$AJ$543,35,0)</f>
        <v>21417730223</v>
      </c>
      <c r="P397">
        <f>VLOOKUP(C397,'2018'!$B$2:$AJ$543,25,0)</f>
        <v>-1360430657391</v>
      </c>
    </row>
    <row r="398" spans="2:16" x14ac:dyDescent="0.25">
      <c r="B398" s="66" t="s">
        <v>1000</v>
      </c>
      <c r="C398" t="s">
        <v>999</v>
      </c>
      <c r="D398">
        <f>VLOOKUP(C398,'2018'!$B$2:$F$543,5,0)</f>
        <v>862290500847.23999</v>
      </c>
      <c r="H398">
        <f>VLOOKUP(C398,'2018'!$B$2:$G$543,6,0)</f>
        <v>561015406551.18005</v>
      </c>
      <c r="L398">
        <f>VLOOKUP(C398,'2018'!$B$2:$AJ$543,35,0)</f>
        <v>9451742859.1499996</v>
      </c>
      <c r="P398">
        <f>VLOOKUP(C398,'2018'!$B$2:$AJ$543,25,0)</f>
        <v>-4223904656391.4302</v>
      </c>
    </row>
    <row r="399" spans="2:16" x14ac:dyDescent="0.25">
      <c r="B399" s="66" t="s">
        <v>1002</v>
      </c>
      <c r="C399" t="s">
        <v>1001</v>
      </c>
      <c r="D399">
        <f>VLOOKUP(C399,'2018'!$B$2:$F$543,5,0)</f>
        <v>162274923276.01001</v>
      </c>
      <c r="H399">
        <f>VLOOKUP(C399,'2018'!$B$2:$G$543,6,0)</f>
        <v>100464152867</v>
      </c>
      <c r="L399">
        <f>VLOOKUP(C399,'2018'!$B$2:$AJ$543,35,0)</f>
        <v>13021930295</v>
      </c>
      <c r="P399">
        <f>VLOOKUP(C399,'2018'!$B$2:$AJ$543,25,0)</f>
        <v>-635421103978.80005</v>
      </c>
    </row>
    <row r="400" spans="2:16" x14ac:dyDescent="0.25">
      <c r="B400" s="66" t="s">
        <v>1004</v>
      </c>
      <c r="C400" t="s">
        <v>1003</v>
      </c>
      <c r="D400">
        <f>VLOOKUP(C400,'2018'!$B$2:$F$543,5,0)</f>
        <v>1007162449146.0902</v>
      </c>
      <c r="H400">
        <f>VLOOKUP(C400,'2018'!$B$2:$G$543,6,0)</f>
        <v>461956307491.62</v>
      </c>
      <c r="L400">
        <f>VLOOKUP(C400,'2018'!$B$2:$AJ$543,35,0)</f>
        <v>17136025837.720001</v>
      </c>
      <c r="P400">
        <f>VLOOKUP(C400,'2018'!$B$2:$AJ$543,25,0)</f>
        <v>-2097628774838.21</v>
      </c>
    </row>
    <row r="401" spans="2:16" x14ac:dyDescent="0.25">
      <c r="B401" s="66" t="s">
        <v>1007</v>
      </c>
      <c r="C401" t="s">
        <v>1006</v>
      </c>
      <c r="D401">
        <f>VLOOKUP(C401,'2018'!$B$2:$F$543,5,0)</f>
        <v>243548065662.25</v>
      </c>
      <c r="H401">
        <f>VLOOKUP(C401,'2018'!$B$2:$G$543,6,0)</f>
        <v>113701710104.67</v>
      </c>
      <c r="L401">
        <f>VLOOKUP(C401,'2018'!$B$2:$AJ$543,35,0)</f>
        <v>31253291064.360001</v>
      </c>
      <c r="P401">
        <f>VLOOKUP(C401,'2018'!$B$2:$AJ$543,25,0)</f>
        <v>-1219051004285.23</v>
      </c>
    </row>
    <row r="402" spans="2:16" x14ac:dyDescent="0.25">
      <c r="B402" s="66" t="s">
        <v>1009</v>
      </c>
      <c r="C402" t="s">
        <v>1008</v>
      </c>
      <c r="D402">
        <f>VLOOKUP(C402,'2018'!$B$2:$F$543,5,0)</f>
        <v>353974404596.72003</v>
      </c>
      <c r="H402">
        <f>VLOOKUP(C402,'2018'!$B$2:$G$543,6,0)</f>
        <v>214195128982.01001</v>
      </c>
      <c r="L402">
        <f>VLOOKUP(C402,'2018'!$B$2:$AJ$543,35,0)</f>
        <v>9833060170</v>
      </c>
      <c r="P402">
        <f>VLOOKUP(C402,'2018'!$B$2:$AJ$543,25,0)</f>
        <v>-1124427043781.98</v>
      </c>
    </row>
    <row r="403" spans="2:16" x14ac:dyDescent="0.25">
      <c r="B403" s="66" t="s">
        <v>1011</v>
      </c>
      <c r="C403" t="s">
        <v>1010</v>
      </c>
      <c r="D403">
        <f>VLOOKUP(C403,'2018'!$B$2:$F$543,5,0)</f>
        <v>261703581972.19998</v>
      </c>
      <c r="H403">
        <f>VLOOKUP(C403,'2018'!$B$2:$G$543,6,0)</f>
        <v>180268711384.25</v>
      </c>
      <c r="L403">
        <f>VLOOKUP(C403,'2018'!$B$2:$AJ$543,35,0)</f>
        <v>6509803602.79</v>
      </c>
      <c r="P403">
        <f>VLOOKUP(C403,'2018'!$B$2:$AJ$543,25,0)</f>
        <v>-701841843332.39001</v>
      </c>
    </row>
    <row r="404" spans="2:16" x14ac:dyDescent="0.25">
      <c r="B404" s="66" t="s">
        <v>1013</v>
      </c>
      <c r="C404" t="s">
        <v>1012</v>
      </c>
      <c r="D404">
        <f>VLOOKUP(C404,'2018'!$B$2:$F$543,5,0)</f>
        <v>128816292260.54999</v>
      </c>
      <c r="H404">
        <f>VLOOKUP(C404,'2018'!$B$2:$G$543,6,0)</f>
        <v>42958294432.860001</v>
      </c>
      <c r="L404">
        <f>VLOOKUP(C404,'2018'!$B$2:$AJ$543,35,0)</f>
        <v>10466919847.67</v>
      </c>
      <c r="P404">
        <f>VLOOKUP(C404,'2018'!$B$2:$AJ$543,25,0)</f>
        <v>-1182025473836.55</v>
      </c>
    </row>
    <row r="405" spans="2:16" x14ac:dyDescent="0.25">
      <c r="B405" s="66" t="s">
        <v>1017</v>
      </c>
      <c r="C405" t="s">
        <v>1016</v>
      </c>
      <c r="D405">
        <f>VLOOKUP(C405,'2018'!$B$2:$F$543,5,0)</f>
        <v>165378471102.51001</v>
      </c>
      <c r="H405">
        <f>VLOOKUP(C405,'2018'!$B$2:$G$543,6,0)</f>
        <v>86521631228.449997</v>
      </c>
      <c r="L405">
        <f>VLOOKUP(C405,'2018'!$B$2:$AJ$543,35,0)</f>
        <v>7553088087.3999996</v>
      </c>
      <c r="P405">
        <f>VLOOKUP(C405,'2018'!$B$2:$AJ$543,25,0)</f>
        <v>-1144243584209</v>
      </c>
    </row>
    <row r="406" spans="2:16" x14ac:dyDescent="0.25">
      <c r="B406" s="66" t="s">
        <v>1188</v>
      </c>
      <c r="C406" t="s">
        <v>1020</v>
      </c>
      <c r="D406">
        <f>VLOOKUP(C406,'2018'!$B$2:$F$543,5,0)</f>
        <v>147854674160.85297</v>
      </c>
      <c r="H406">
        <f>VLOOKUP(C406,'2018'!$B$2:$G$543,6,0)</f>
        <v>61388112999.612999</v>
      </c>
      <c r="L406">
        <f>VLOOKUP(C406,'2018'!$B$2:$AJ$543,35,0)</f>
        <v>58869280519.120003</v>
      </c>
      <c r="P406">
        <f>VLOOKUP(C406,'2018'!$B$2:$AJ$543,25,0)</f>
        <v>-1220142149588.3999</v>
      </c>
    </row>
    <row r="407" spans="2:16" x14ac:dyDescent="0.25">
      <c r="B407" s="66" t="s">
        <v>1024</v>
      </c>
      <c r="C407" t="s">
        <v>1023</v>
      </c>
      <c r="D407">
        <f>VLOOKUP(C407,'2018'!$B$2:$F$543,5,0)</f>
        <v>153385729049.63519</v>
      </c>
      <c r="H407">
        <f>VLOOKUP(C407,'2018'!$B$2:$G$543,6,0)</f>
        <v>88034669419.986496</v>
      </c>
      <c r="L407">
        <f>VLOOKUP(C407,'2018'!$B$2:$AJ$543,35,0)</f>
        <v>30186717480.319</v>
      </c>
      <c r="P407">
        <f>VLOOKUP(C407,'2018'!$B$2:$AJ$543,25,0)</f>
        <v>-1343477975279</v>
      </c>
    </row>
    <row r="408" spans="2:16" x14ac:dyDescent="0.25">
      <c r="B408" s="66" t="s">
        <v>1026</v>
      </c>
      <c r="C408" t="s">
        <v>1025</v>
      </c>
      <c r="D408">
        <f>VLOOKUP(C408,'2018'!$B$2:$F$543,5,0)</f>
        <v>129741409857.18001</v>
      </c>
      <c r="H408">
        <f>VLOOKUP(C408,'2018'!$B$2:$G$543,6,0)</f>
        <v>48767306710.550003</v>
      </c>
      <c r="L408">
        <f>VLOOKUP(C408,'2018'!$B$2:$AJ$543,35,0)</f>
        <v>80077074150.350006</v>
      </c>
      <c r="P408">
        <f>VLOOKUP(C408,'2018'!$B$2:$AJ$543,25,0)</f>
        <v>-736562384818.09998</v>
      </c>
    </row>
    <row r="409" spans="2:16" x14ac:dyDescent="0.25">
      <c r="B409" s="66" t="s">
        <v>1028</v>
      </c>
      <c r="C409" t="s">
        <v>1027</v>
      </c>
      <c r="D409">
        <f>VLOOKUP(C409,'2018'!$B$2:$F$543,5,0)</f>
        <v>64660073056.580009</v>
      </c>
      <c r="H409">
        <f>VLOOKUP(C409,'2018'!$B$2:$G$543,6,0)</f>
        <v>30235369212.310001</v>
      </c>
      <c r="L409">
        <f>VLOOKUP(C409,'2018'!$B$2:$AJ$543,35,0)</f>
        <v>11164389149.209999</v>
      </c>
      <c r="P409">
        <f>VLOOKUP(C409,'2018'!$B$2:$AJ$543,25,0)</f>
        <v>-858379753846.40002</v>
      </c>
    </row>
    <row r="410" spans="2:16" x14ac:dyDescent="0.25">
      <c r="B410" s="66" t="s">
        <v>1030</v>
      </c>
      <c r="C410" t="s">
        <v>1029</v>
      </c>
      <c r="D410">
        <f>VLOOKUP(C410,'2018'!$B$2:$F$543,5,0)</f>
        <v>72329939836.166992</v>
      </c>
      <c r="H410">
        <f>VLOOKUP(C410,'2018'!$B$2:$G$543,6,0)</f>
        <v>40247106863.239998</v>
      </c>
      <c r="L410">
        <f>VLOOKUP(C410,'2018'!$B$2:$AJ$543,35,0)</f>
        <v>28030234419.959999</v>
      </c>
      <c r="P410">
        <f>VLOOKUP(C410,'2018'!$B$2:$AJ$543,25,0)</f>
        <v>-540338358312.71997</v>
      </c>
    </row>
    <row r="411" spans="2:16" x14ac:dyDescent="0.25">
      <c r="B411" s="66" t="s">
        <v>1189</v>
      </c>
      <c r="C411" t="s">
        <v>1033</v>
      </c>
      <c r="D411">
        <f>VLOOKUP(C411,'2018'!$B$2:$F$543,5,0)</f>
        <v>797841731687.57703</v>
      </c>
      <c r="H411">
        <f>VLOOKUP(C411,'2018'!$B$2:$G$543,6,0)</f>
        <v>322086901003.31702</v>
      </c>
      <c r="L411">
        <f>VLOOKUP(C411,'2018'!$B$2:$AJ$543,35,0)</f>
        <v>99954849211.34729</v>
      </c>
      <c r="P411">
        <f>VLOOKUP(C411,'2018'!$B$2:$AJ$543,25,0)</f>
        <v>-2230361044537.73</v>
      </c>
    </row>
    <row r="412" spans="2:16" x14ac:dyDescent="0.25">
      <c r="B412" s="66" t="s">
        <v>1041</v>
      </c>
      <c r="C412" t="s">
        <v>1040</v>
      </c>
      <c r="D412">
        <f>VLOOKUP(C412,'2018'!$B$2:$F$543,5,0)</f>
        <v>331039531027.90997</v>
      </c>
      <c r="H412">
        <f>VLOOKUP(C412,'2018'!$B$2:$G$543,6,0)</f>
        <v>44431434547.510002</v>
      </c>
      <c r="L412">
        <f>VLOOKUP(C412,'2018'!$B$2:$AJ$543,35,0)</f>
        <v>84493947901.48999</v>
      </c>
      <c r="P412">
        <f>VLOOKUP(C412,'2018'!$B$2:$AJ$543,25,0)</f>
        <v>-1771005198359.1101</v>
      </c>
    </row>
    <row r="413" spans="2:16" x14ac:dyDescent="0.25">
      <c r="B413" s="66" t="s">
        <v>1043</v>
      </c>
      <c r="C413" t="s">
        <v>1042</v>
      </c>
      <c r="D413">
        <f>VLOOKUP(C413,'2018'!$B$2:$F$543,5,0)</f>
        <v>143870930700.28</v>
      </c>
      <c r="H413">
        <f>VLOOKUP(C413,'2018'!$B$2:$G$543,6,0)</f>
        <v>110341408798.62</v>
      </c>
      <c r="L413">
        <f>VLOOKUP(C413,'2018'!$B$2:$AJ$543,35,0)</f>
        <v>4815446792.2800007</v>
      </c>
      <c r="P413">
        <f>VLOOKUP(C413,'2018'!$B$2:$AJ$543,25,0)</f>
        <v>-723363716804</v>
      </c>
    </row>
    <row r="414" spans="2:16" x14ac:dyDescent="0.25">
      <c r="B414" s="66" t="s">
        <v>1047</v>
      </c>
      <c r="C414" t="s">
        <v>1046</v>
      </c>
      <c r="D414">
        <f>VLOOKUP(C414,'2018'!$B$2:$F$543,5,0)</f>
        <v>294754258436.11993</v>
      </c>
      <c r="H414">
        <f>VLOOKUP(C414,'2018'!$B$2:$G$543,6,0)</f>
        <v>213942902739.59</v>
      </c>
      <c r="L414">
        <f>VLOOKUP(C414,'2018'!$B$2:$AJ$543,35,0)</f>
        <v>19906181897.25</v>
      </c>
      <c r="P414">
        <f>VLOOKUP(C414,'2018'!$B$2:$AJ$543,25,0)</f>
        <v>-1277556028870</v>
      </c>
    </row>
    <row r="415" spans="2:16" x14ac:dyDescent="0.25">
      <c r="B415" s="66" t="s">
        <v>1191</v>
      </c>
      <c r="C415" t="s">
        <v>1049</v>
      </c>
      <c r="D415">
        <f>VLOOKUP(C415,'2018'!$B$2:$F$543,5,0)</f>
        <v>245713436768.97</v>
      </c>
      <c r="H415">
        <f>VLOOKUP(C415,'2018'!$B$2:$G$543,6,0)</f>
        <v>173500092742.64001</v>
      </c>
      <c r="L415">
        <f>VLOOKUP(C415,'2018'!$B$2:$AJ$543,35,0)</f>
        <v>476824153</v>
      </c>
      <c r="P415">
        <f>VLOOKUP(C415,'2018'!$B$2:$AJ$543,25,0)</f>
        <v>-788430351476.99854</v>
      </c>
    </row>
    <row r="416" spans="2:16" x14ac:dyDescent="0.25">
      <c r="B416" s="66" t="s">
        <v>1052</v>
      </c>
      <c r="C416" t="s">
        <v>1051</v>
      </c>
      <c r="D416">
        <f>VLOOKUP(C416,'2018'!$B$2:$F$543,5,0)</f>
        <v>137802009748.95001</v>
      </c>
      <c r="H416">
        <f>VLOOKUP(C416,'2018'!$B$2:$G$543,6,0)</f>
        <v>58890225739.749992</v>
      </c>
      <c r="L416">
        <f>VLOOKUP(C416,'2018'!$B$2:$AJ$543,35,0)</f>
        <v>8471025000.2600002</v>
      </c>
      <c r="P416">
        <f>VLOOKUP(C416,'2018'!$B$2:$AJ$543,25,0)</f>
        <v>-722652280657.85986</v>
      </c>
    </row>
    <row r="417" spans="2:16" x14ac:dyDescent="0.25">
      <c r="B417" s="66" t="s">
        <v>1054</v>
      </c>
      <c r="C417" t="s">
        <v>1053</v>
      </c>
      <c r="D417">
        <f>VLOOKUP(C417,'2018'!$B$2:$F$543,5,0)</f>
        <v>273499258115.12003</v>
      </c>
      <c r="H417">
        <f>VLOOKUP(C417,'2018'!$B$2:$G$543,6,0)</f>
        <v>216224111442.66</v>
      </c>
      <c r="L417">
        <f>VLOOKUP(C417,'2018'!$B$2:$AJ$543,35,0)</f>
        <v>5148702750.4400005</v>
      </c>
      <c r="P417">
        <f>VLOOKUP(C417,'2018'!$B$2:$AJ$543,25,0)</f>
        <v>-1256842846850.76</v>
      </c>
    </row>
    <row r="418" spans="2:16" x14ac:dyDescent="0.25">
      <c r="B418" s="66" t="s">
        <v>1056</v>
      </c>
      <c r="C418" t="s">
        <v>1055</v>
      </c>
      <c r="D418">
        <f>VLOOKUP(C418,'2018'!$B$2:$F$543,5,0)</f>
        <v>70617532723.039993</v>
      </c>
      <c r="H418">
        <f>VLOOKUP(C418,'2018'!$B$2:$G$543,6,0)</f>
        <v>20587884132.5</v>
      </c>
      <c r="L418">
        <f>VLOOKUP(C418,'2018'!$B$2:$AJ$543,35,0)</f>
        <v>288237023558.90997</v>
      </c>
      <c r="P418">
        <f>VLOOKUP(C418,'2018'!$B$2:$AJ$543,25,0)</f>
        <v>-1473420006807.3</v>
      </c>
    </row>
    <row r="419" spans="2:16" x14ac:dyDescent="0.25">
      <c r="B419" s="66" t="s">
        <v>1058</v>
      </c>
      <c r="C419" t="s">
        <v>1057</v>
      </c>
      <c r="D419">
        <f>VLOOKUP(C419,'2018'!$B$2:$F$543,5,0)</f>
        <v>103437271574.17</v>
      </c>
      <c r="H419">
        <f>VLOOKUP(C419,'2018'!$B$2:$G$543,6,0)</f>
        <v>22172429567.07</v>
      </c>
      <c r="L419">
        <f>VLOOKUP(C419,'2018'!$B$2:$AJ$543,35,0)</f>
        <v>4559765382.5299997</v>
      </c>
      <c r="P419">
        <f>VLOOKUP(C419,'2018'!$B$2:$AJ$543,25,0)</f>
        <v>-1179030084097.25</v>
      </c>
    </row>
    <row r="420" spans="2:16" x14ac:dyDescent="0.25">
      <c r="B420" s="66" t="s">
        <v>1060</v>
      </c>
      <c r="C420" t="s">
        <v>1059</v>
      </c>
      <c r="D420">
        <f>VLOOKUP(C420,'2018'!$B$2:$F$543,5,0)</f>
        <v>58735887654.680199</v>
      </c>
      <c r="H420">
        <f>VLOOKUP(C420,'2018'!$B$2:$G$543,6,0)</f>
        <v>42254846903.059998</v>
      </c>
      <c r="L420">
        <f>VLOOKUP(C420,'2018'!$B$2:$AJ$543,35,0)</f>
        <v>3297739304.0500002</v>
      </c>
      <c r="P420">
        <f>VLOOKUP(C420,'2018'!$B$2:$AJ$543,25,0)</f>
        <v>-637993109722.56018</v>
      </c>
    </row>
    <row r="421" spans="2:16" x14ac:dyDescent="0.25">
      <c r="B421" s="66" t="s">
        <v>1062</v>
      </c>
      <c r="C421" t="s">
        <v>1061</v>
      </c>
      <c r="D421">
        <f>VLOOKUP(C421,'2018'!$B$2:$F$543,5,0)</f>
        <v>47154103818.43</v>
      </c>
      <c r="H421">
        <f>VLOOKUP(C421,'2018'!$B$2:$G$543,6,0)</f>
        <v>6873087994.5699997</v>
      </c>
      <c r="L421">
        <f>VLOOKUP(C421,'2018'!$B$2:$AJ$543,35,0)</f>
        <v>274763456322.25</v>
      </c>
      <c r="P421">
        <f>VLOOKUP(C421,'2018'!$B$2:$AJ$543,25,0)</f>
        <v>-1728916843684</v>
      </c>
    </row>
    <row r="422" spans="2:16" x14ac:dyDescent="0.25">
      <c r="B422" s="66" t="s">
        <v>1064</v>
      </c>
      <c r="C422" t="s">
        <v>1063</v>
      </c>
      <c r="D422">
        <f>VLOOKUP(C422,'2018'!$B$2:$F$543,5,0)</f>
        <v>45033027096.010002</v>
      </c>
      <c r="H422">
        <f>VLOOKUP(C422,'2018'!$B$2:$G$543,6,0)</f>
        <v>14502211933.039999</v>
      </c>
      <c r="L422">
        <f>VLOOKUP(C422,'2018'!$B$2:$AJ$543,35,0)</f>
        <v>11941830489.4</v>
      </c>
      <c r="P422">
        <f>VLOOKUP(C422,'2018'!$B$2:$AJ$543,25,0)</f>
        <v>-614483952224.02014</v>
      </c>
    </row>
    <row r="423" spans="2:16" x14ac:dyDescent="0.25">
      <c r="B423" s="66" t="s">
        <v>1066</v>
      </c>
      <c r="C423" t="s">
        <v>1065</v>
      </c>
      <c r="D423">
        <f>VLOOKUP(C423,'2018'!$B$2:$F$543,5,0)</f>
        <v>196064601980.13</v>
      </c>
      <c r="H423">
        <f>VLOOKUP(C423,'2018'!$B$2:$G$543,6,0)</f>
        <v>164810845656.23999</v>
      </c>
      <c r="L423">
        <f>VLOOKUP(C423,'2018'!$B$2:$AJ$543,35,0)</f>
        <v>18697585982.200001</v>
      </c>
      <c r="P423">
        <f>VLOOKUP(C423,'2018'!$B$2:$AJ$543,25,0)</f>
        <v>-1237481398998.55</v>
      </c>
    </row>
    <row r="424" spans="2:16" x14ac:dyDescent="0.25">
      <c r="B424" s="66" t="s">
        <v>1070</v>
      </c>
      <c r="C424" t="s">
        <v>1069</v>
      </c>
      <c r="D424">
        <f>VLOOKUP(C424,'2018'!$B$2:$F$543,5,0)</f>
        <v>83364316655.829987</v>
      </c>
      <c r="H424">
        <f>VLOOKUP(C424,'2018'!$B$2:$G$543,6,0)</f>
        <v>56701455942.339996</v>
      </c>
      <c r="L424">
        <f>VLOOKUP(C424,'2018'!$B$2:$AJ$543,35,0)</f>
        <v>13702222718.32</v>
      </c>
      <c r="P424">
        <f>VLOOKUP(C424,'2018'!$B$2:$AJ$543,25,0)</f>
        <v>-586090954732.33997</v>
      </c>
    </row>
    <row r="425" spans="2:16" x14ac:dyDescent="0.25">
      <c r="B425" s="66" t="s">
        <v>1072</v>
      </c>
      <c r="C425" t="s">
        <v>1071</v>
      </c>
      <c r="D425">
        <f>VLOOKUP(C425,'2018'!$B$2:$F$543,5,0)</f>
        <v>104461634006.28999</v>
      </c>
      <c r="H425">
        <f>VLOOKUP(C425,'2018'!$B$2:$G$543,6,0)</f>
        <v>65516322708.739998</v>
      </c>
      <c r="L425">
        <f>VLOOKUP(C425,'2018'!$B$2:$AJ$543,35,0)</f>
        <v>5843064591.5900002</v>
      </c>
      <c r="P425">
        <f>VLOOKUP(C425,'2018'!$B$2:$AJ$543,25,0)</f>
        <v>-98249647164.669998</v>
      </c>
    </row>
    <row r="426" spans="2:16" x14ac:dyDescent="0.25">
      <c r="B426" s="66" t="s">
        <v>1074</v>
      </c>
      <c r="C426" t="s">
        <v>1073</v>
      </c>
      <c r="D426">
        <f>VLOOKUP(C426,'2018'!$B$2:$F$543,5,0)</f>
        <v>88743548834.899994</v>
      </c>
      <c r="H426">
        <f>VLOOKUP(C426,'2018'!$B$2:$G$543,6,0)</f>
        <v>35343629476.900002</v>
      </c>
      <c r="L426">
        <f>VLOOKUP(C426,'2018'!$B$2:$AJ$543,35,0)</f>
        <v>3355918325</v>
      </c>
      <c r="P426">
        <f>VLOOKUP(C426,'2018'!$B$2:$AJ$543,25,0)</f>
        <v>-324607764076</v>
      </c>
    </row>
    <row r="427" spans="2:16" x14ac:dyDescent="0.25">
      <c r="B427" s="66" t="s">
        <v>1192</v>
      </c>
      <c r="C427" t="s">
        <v>1075</v>
      </c>
      <c r="D427">
        <f>VLOOKUP(C427,'2018'!$B$2:$F$543,5,0)</f>
        <v>185618953338.30328</v>
      </c>
      <c r="H427">
        <f>VLOOKUP(C427,'2018'!$B$2:$G$543,6,0)</f>
        <v>129349557854.8873</v>
      </c>
      <c r="L427">
        <f>VLOOKUP(C427,'2018'!$B$2:$AJ$543,35,0)</f>
        <v>69174499764.817307</v>
      </c>
      <c r="P427">
        <f>VLOOKUP(C427,'2018'!$B$2:$AJ$543,25,0)</f>
        <v>-970743486283.79004</v>
      </c>
    </row>
    <row r="428" spans="2:16" x14ac:dyDescent="0.25">
      <c r="B428" s="66" t="s">
        <v>1077</v>
      </c>
      <c r="C428" t="s">
        <v>1076</v>
      </c>
      <c r="D428">
        <f>VLOOKUP(C428,'2018'!$B$2:$F$543,5,0)</f>
        <v>28372295845.809998</v>
      </c>
      <c r="H428">
        <f>VLOOKUP(C428,'2018'!$B$2:$G$543,6,0)</f>
        <v>15784508688.73</v>
      </c>
      <c r="L428">
        <f>VLOOKUP(C428,'2018'!$B$2:$AJ$543,35,0)</f>
        <v>6257668998.2699995</v>
      </c>
      <c r="P428">
        <f>VLOOKUP(C428,'2018'!$B$2:$AJ$543,25,0)</f>
        <v>-598680910694.60999</v>
      </c>
    </row>
    <row r="429" spans="2:16" x14ac:dyDescent="0.25">
      <c r="B429" s="66" t="s">
        <v>1079</v>
      </c>
      <c r="C429" t="s">
        <v>1078</v>
      </c>
      <c r="D429">
        <f>VLOOKUP(C429,'2018'!$B$2:$F$543,5,0)</f>
        <v>38974863123.389999</v>
      </c>
      <c r="H429">
        <f>VLOOKUP(C429,'2018'!$B$2:$G$543,6,0)</f>
        <v>13610298364.42</v>
      </c>
      <c r="L429">
        <f>VLOOKUP(C429,'2018'!$B$2:$AJ$543,35,0)</f>
        <v>4911201744.5199995</v>
      </c>
      <c r="P429">
        <f>VLOOKUP(C429,'2018'!$B$2:$AJ$543,25,0)</f>
        <v>-804289443881.65002</v>
      </c>
    </row>
    <row r="430" spans="2:16" x14ac:dyDescent="0.25">
      <c r="B430" s="66" t="s">
        <v>1081</v>
      </c>
      <c r="C430" t="s">
        <v>1080</v>
      </c>
      <c r="D430">
        <f>VLOOKUP(C430,'2018'!$B$2:$F$543,5,0)</f>
        <v>108475798160.27</v>
      </c>
      <c r="H430">
        <f>VLOOKUP(C430,'2018'!$B$2:$G$543,6,0)</f>
        <v>28163746191.669998</v>
      </c>
      <c r="L430">
        <f>VLOOKUP(C430,'2018'!$B$2:$AJ$543,35,0)</f>
        <v>34701127561.459999</v>
      </c>
      <c r="P430">
        <f>VLOOKUP(C430,'2018'!$B$2:$AJ$543,25,0)</f>
        <v>-589640269328.23999</v>
      </c>
    </row>
    <row r="431" spans="2:16" x14ac:dyDescent="0.25">
      <c r="B431" s="66" t="s">
        <v>1083</v>
      </c>
      <c r="C431" t="s">
        <v>1082</v>
      </c>
      <c r="D431">
        <f>VLOOKUP(C431,'2018'!$B$2:$F$543,5,0)</f>
        <v>14532604642.400198</v>
      </c>
      <c r="H431">
        <f>VLOOKUP(C431,'2018'!$B$2:$G$543,6,0)</f>
        <v>8007422650.5233994</v>
      </c>
      <c r="L431">
        <f>VLOOKUP(C431,'2018'!$B$2:$AJ$543,35,0)</f>
        <v>15751244677.84</v>
      </c>
      <c r="P431">
        <f>VLOOKUP(C431,'2018'!$B$2:$AJ$543,25,0)</f>
        <v>-531952928651.62</v>
      </c>
    </row>
    <row r="432" spans="2:16" x14ac:dyDescent="0.25">
      <c r="B432" s="66" t="s">
        <v>1193</v>
      </c>
      <c r="C432" t="s">
        <v>1084</v>
      </c>
      <c r="D432">
        <f>VLOOKUP(C432,'2018'!$B$2:$F$543,5,0)</f>
        <v>41993857152.07</v>
      </c>
      <c r="H432">
        <f>VLOOKUP(C432,'2018'!$B$2:$G$543,6,0)</f>
        <v>21308417058.110001</v>
      </c>
      <c r="L432">
        <f>VLOOKUP(C432,'2018'!$B$2:$AJ$543,35,0)</f>
        <v>3176179889.8099999</v>
      </c>
      <c r="P432">
        <f>VLOOKUP(C432,'2018'!$B$2:$AJ$543,25,0)</f>
        <v>-672830776272</v>
      </c>
    </row>
    <row r="433" spans="2:16" x14ac:dyDescent="0.25">
      <c r="B433" s="66" t="s">
        <v>1087</v>
      </c>
      <c r="C433" t="s">
        <v>1086</v>
      </c>
      <c r="D433">
        <f>VLOOKUP(C433,'2018'!$B$2:$F$543,5,0)</f>
        <v>20364546029.018997</v>
      </c>
      <c r="H433">
        <f>VLOOKUP(C433,'2018'!$B$2:$G$543,6,0)</f>
        <v>7953802331.9890003</v>
      </c>
      <c r="L433">
        <f>VLOOKUP(C433,'2018'!$B$2:$AJ$543,35,0)</f>
        <v>50590079913</v>
      </c>
      <c r="P433">
        <f>VLOOKUP(C433,'2018'!$B$2:$AJ$543,25,0)</f>
        <v>-263005086532.3797</v>
      </c>
    </row>
    <row r="434" spans="2:16" x14ac:dyDescent="0.25">
      <c r="B434" s="66" t="s">
        <v>1194</v>
      </c>
      <c r="C434" t="s">
        <v>1088</v>
      </c>
      <c r="D434">
        <f>VLOOKUP(C434,'2018'!$B$2:$F$543,5,0)</f>
        <v>517285668437.04993</v>
      </c>
      <c r="H434">
        <f>VLOOKUP(C434,'2018'!$B$2:$G$543,6,0)</f>
        <v>187845713313.26001</v>
      </c>
      <c r="L434">
        <f>VLOOKUP(C434,'2018'!$B$2:$AJ$543,35,0)</f>
        <v>278912802814.48999</v>
      </c>
      <c r="P434">
        <f>VLOOKUP(C434,'2018'!$B$2:$AJ$543,25,0)</f>
        <v>-1221932559840.3601</v>
      </c>
    </row>
    <row r="435" spans="2:16" x14ac:dyDescent="0.25">
      <c r="B435" s="66" t="s">
        <v>1090</v>
      </c>
      <c r="C435" t="s">
        <v>1089</v>
      </c>
      <c r="D435">
        <f>VLOOKUP(C435,'2018'!$B$2:$F$543,5,0)</f>
        <v>264560277384.47769</v>
      </c>
      <c r="H435">
        <f>VLOOKUP(C435,'2018'!$B$2:$G$543,6,0)</f>
        <v>101555658662.02679</v>
      </c>
      <c r="L435">
        <f>VLOOKUP(C435,'2018'!$B$2:$AJ$543,35,0)</f>
        <v>105684687813.2899</v>
      </c>
      <c r="P435">
        <f>VLOOKUP(C435,'2018'!$B$2:$AJ$543,25,0)</f>
        <v>-1893213883466.3601</v>
      </c>
    </row>
    <row r="436" spans="2:16" x14ac:dyDescent="0.25">
      <c r="B436" s="66" t="s">
        <v>1092</v>
      </c>
      <c r="C436" t="s">
        <v>1091</v>
      </c>
      <c r="D436">
        <f>VLOOKUP(C436,'2018'!$B$2:$F$543,5,0)</f>
        <v>198736943066.20001</v>
      </c>
      <c r="H436">
        <f>VLOOKUP(C436,'2018'!$B$2:$G$543,6,0)</f>
        <v>40876410003.169998</v>
      </c>
      <c r="L436">
        <f>VLOOKUP(C436,'2018'!$B$2:$AJ$543,35,0)</f>
        <v>5690251576.5100002</v>
      </c>
      <c r="P436">
        <f>VLOOKUP(C436,'2018'!$B$2:$AJ$543,25,0)</f>
        <v>-1815090552300.2</v>
      </c>
    </row>
    <row r="437" spans="2:16" x14ac:dyDescent="0.25">
      <c r="B437" s="66" t="s">
        <v>1096</v>
      </c>
      <c r="C437" t="s">
        <v>1095</v>
      </c>
      <c r="D437">
        <f>VLOOKUP(C437,'2018'!$B$2:$F$543,5,0)</f>
        <v>199469567847.33002</v>
      </c>
      <c r="H437">
        <f>VLOOKUP(C437,'2018'!$B$2:$G$543,6,0)</f>
        <v>10783984371.279999</v>
      </c>
      <c r="L437">
        <f>VLOOKUP(C437,'2018'!$B$2:$AJ$543,35,0)</f>
        <v>277570394388.13</v>
      </c>
      <c r="P437">
        <f>VLOOKUP(C437,'2018'!$B$2:$AJ$543,25,0)</f>
        <v>-2623367007155.4902</v>
      </c>
    </row>
    <row r="438" spans="2:16" x14ac:dyDescent="0.25">
      <c r="B438" s="66" t="s">
        <v>1098</v>
      </c>
      <c r="C438" t="s">
        <v>1097</v>
      </c>
      <c r="D438">
        <f>VLOOKUP(C438,'2018'!$B$2:$F$543,5,0)</f>
        <v>182043457505.76022</v>
      </c>
      <c r="H438">
        <f>VLOOKUP(C438,'2018'!$B$2:$G$543,6,0)</f>
        <v>53524861916.510002</v>
      </c>
      <c r="L438">
        <f>VLOOKUP(C438,'2018'!$B$2:$AJ$543,35,0)</f>
        <v>33810409765.330002</v>
      </c>
      <c r="P438">
        <f>VLOOKUP(C438,'2018'!$B$2:$AJ$543,25,0)</f>
        <v>-810579750021.67944</v>
      </c>
    </row>
  </sheetData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B078-2A02-4731-A07C-318C19E7D2F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all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2023-05-27T20:29:36Z</dcterms:created>
  <dcterms:modified xsi:type="dcterms:W3CDTF">2023-05-27T20:54:44Z</dcterms:modified>
</cp:coreProperties>
</file>