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2060E246-0B1E-4DC2-A2BB-A84EDC145026}" xr6:coauthVersionLast="47" xr6:coauthVersionMax="47" xr10:uidLastSave="{00000000-0000-0000-0000-000000000000}"/>
  <bookViews>
    <workbookView xWindow="-110" yWindow="-110" windowWidth="19420" windowHeight="10300" xr2:uid="{88CBE901-460F-4D6F-A9C7-C9D718C4057F}"/>
  </bookViews>
  <sheets>
    <sheet name="Summary" sheetId="1" r:id="rId1"/>
    <sheet name="Data Survey" sheetId="2" r:id="rId2"/>
  </sheets>
  <definedNames>
    <definedName name="_xlnm.Print_Area" localSheetId="1">'Data Survey'!$A$1:$U$58</definedName>
    <definedName name="_xlnm.Print_Area" localSheetId="0">Summary!$A$1:$R$180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74" i="1" l="1"/>
  <c r="I173" i="1"/>
  <c r="L173" i="1" s="1"/>
  <c r="H173" i="1"/>
  <c r="K173" i="1" s="1"/>
  <c r="G173" i="1"/>
  <c r="J173" i="1" s="1"/>
  <c r="G161" i="1"/>
  <c r="J161" i="1" s="1"/>
  <c r="G168" i="1"/>
  <c r="J168" i="1" s="1"/>
  <c r="C171" i="1"/>
  <c r="I170" i="1"/>
  <c r="L170" i="1" s="1"/>
  <c r="H170" i="1"/>
  <c r="K170" i="1" s="1"/>
  <c r="G170" i="1"/>
  <c r="J170" i="1" s="1"/>
  <c r="I169" i="1"/>
  <c r="L169" i="1" s="1"/>
  <c r="H169" i="1"/>
  <c r="K169" i="1" s="1"/>
  <c r="G169" i="1"/>
  <c r="J169" i="1" s="1"/>
  <c r="I168" i="1"/>
  <c r="L168" i="1" s="1"/>
  <c r="H168" i="1"/>
  <c r="K168" i="1" s="1"/>
  <c r="G148" i="1"/>
  <c r="C166" i="1"/>
  <c r="I165" i="1"/>
  <c r="L165" i="1" s="1"/>
  <c r="H165" i="1"/>
  <c r="K165" i="1" s="1"/>
  <c r="G165" i="1"/>
  <c r="J165" i="1" s="1"/>
  <c r="I164" i="1"/>
  <c r="L164" i="1" s="1"/>
  <c r="H164" i="1"/>
  <c r="K164" i="1" s="1"/>
  <c r="G164" i="1"/>
  <c r="J164" i="1" s="1"/>
  <c r="I163" i="1"/>
  <c r="L163" i="1" s="1"/>
  <c r="H163" i="1"/>
  <c r="K163" i="1" s="1"/>
  <c r="G163" i="1"/>
  <c r="J163" i="1" s="1"/>
  <c r="I162" i="1"/>
  <c r="L162" i="1" s="1"/>
  <c r="H162" i="1"/>
  <c r="K162" i="1" s="1"/>
  <c r="G162" i="1"/>
  <c r="J162" i="1" s="1"/>
  <c r="I161" i="1"/>
  <c r="L161" i="1" s="1"/>
  <c r="H161" i="1"/>
  <c r="K161" i="1" s="1"/>
  <c r="K171" i="1" l="1"/>
  <c r="J171" i="1"/>
  <c r="J174" i="1" s="1"/>
  <c r="L171" i="1"/>
  <c r="L174" i="1" s="1"/>
  <c r="K174" i="1"/>
  <c r="L166" i="1"/>
  <c r="J166" i="1"/>
  <c r="K166" i="1"/>
  <c r="M174" i="1" l="1"/>
  <c r="N174" i="1" s="1"/>
  <c r="M171" i="1"/>
  <c r="M166" i="1"/>
  <c r="N166" i="1" s="1"/>
  <c r="N171" i="1" l="1"/>
  <c r="G109" i="1"/>
  <c r="I154" i="1"/>
  <c r="L154" i="1" s="1"/>
  <c r="H154" i="1"/>
  <c r="K154" i="1" s="1"/>
  <c r="G154" i="1"/>
  <c r="J154" i="1" s="1"/>
  <c r="I145" i="1"/>
  <c r="L145" i="1" s="1"/>
  <c r="H145" i="1"/>
  <c r="K145" i="1" s="1"/>
  <c r="G145" i="1"/>
  <c r="J145" i="1" s="1"/>
  <c r="I158" i="1"/>
  <c r="L158" i="1" s="1"/>
  <c r="H158" i="1"/>
  <c r="K158" i="1" s="1"/>
  <c r="G158" i="1"/>
  <c r="J158" i="1" s="1"/>
  <c r="I157" i="1"/>
  <c r="L157" i="1" s="1"/>
  <c r="H157" i="1"/>
  <c r="K157" i="1" s="1"/>
  <c r="G157" i="1"/>
  <c r="J157" i="1" s="1"/>
  <c r="I139" i="1"/>
  <c r="L139" i="1" s="1"/>
  <c r="H139" i="1"/>
  <c r="K139" i="1" s="1"/>
  <c r="G139" i="1"/>
  <c r="J139" i="1" s="1"/>
  <c r="I138" i="1"/>
  <c r="L138" i="1" s="1"/>
  <c r="H138" i="1"/>
  <c r="K138" i="1" s="1"/>
  <c r="G138" i="1"/>
  <c r="J138" i="1" s="1"/>
  <c r="I126" i="1"/>
  <c r="L126" i="1" s="1"/>
  <c r="H126" i="1"/>
  <c r="K126" i="1" s="1"/>
  <c r="G126" i="1"/>
  <c r="J126" i="1" s="1"/>
  <c r="I125" i="1"/>
  <c r="L125" i="1" s="1"/>
  <c r="H125" i="1"/>
  <c r="K125" i="1" s="1"/>
  <c r="G125" i="1"/>
  <c r="J125" i="1" s="1"/>
  <c r="I153" i="1"/>
  <c r="L153" i="1" s="1"/>
  <c r="H153" i="1"/>
  <c r="K153" i="1" s="1"/>
  <c r="G153" i="1"/>
  <c r="J153" i="1" s="1"/>
  <c r="I152" i="1"/>
  <c r="L152" i="1" s="1"/>
  <c r="H152" i="1"/>
  <c r="K152" i="1" s="1"/>
  <c r="G152" i="1"/>
  <c r="J152" i="1" s="1"/>
  <c r="I151" i="1"/>
  <c r="L151" i="1" s="1"/>
  <c r="H151" i="1"/>
  <c r="K151" i="1" s="1"/>
  <c r="G151" i="1"/>
  <c r="J151" i="1" s="1"/>
  <c r="I150" i="1"/>
  <c r="L150" i="1" s="1"/>
  <c r="H150" i="1"/>
  <c r="K150" i="1" s="1"/>
  <c r="G150" i="1"/>
  <c r="J150" i="1" s="1"/>
  <c r="I149" i="1"/>
  <c r="L149" i="1" s="1"/>
  <c r="H149" i="1"/>
  <c r="K149" i="1" s="1"/>
  <c r="G149" i="1"/>
  <c r="J149" i="1" s="1"/>
  <c r="J148" i="1"/>
  <c r="I148" i="1"/>
  <c r="L148" i="1" s="1"/>
  <c r="H148" i="1"/>
  <c r="K148" i="1" s="1"/>
  <c r="I144" i="1"/>
  <c r="L144" i="1" s="1"/>
  <c r="H144" i="1"/>
  <c r="K144" i="1" s="1"/>
  <c r="G144" i="1"/>
  <c r="J144" i="1" s="1"/>
  <c r="I143" i="1"/>
  <c r="L143" i="1" s="1"/>
  <c r="H143" i="1"/>
  <c r="K143" i="1" s="1"/>
  <c r="G143" i="1"/>
  <c r="J143" i="1" s="1"/>
  <c r="I142" i="1"/>
  <c r="L142" i="1" s="1"/>
  <c r="H142" i="1"/>
  <c r="K142" i="1" s="1"/>
  <c r="G142" i="1"/>
  <c r="J142" i="1" s="1"/>
  <c r="I137" i="1"/>
  <c r="L137" i="1" s="1"/>
  <c r="H137" i="1"/>
  <c r="K137" i="1" s="1"/>
  <c r="G137" i="1"/>
  <c r="J137" i="1" s="1"/>
  <c r="I136" i="1"/>
  <c r="L136" i="1" s="1"/>
  <c r="H136" i="1"/>
  <c r="K136" i="1" s="1"/>
  <c r="G136" i="1"/>
  <c r="J136" i="1" s="1"/>
  <c r="I135" i="1"/>
  <c r="L135" i="1" s="1"/>
  <c r="H135" i="1"/>
  <c r="K135" i="1" s="1"/>
  <c r="G135" i="1"/>
  <c r="J135" i="1" s="1"/>
  <c r="I134" i="1"/>
  <c r="L134" i="1" s="1"/>
  <c r="H134" i="1"/>
  <c r="K134" i="1" s="1"/>
  <c r="G134" i="1"/>
  <c r="J134" i="1" s="1"/>
  <c r="I133" i="1"/>
  <c r="L133" i="1" s="1"/>
  <c r="H133" i="1"/>
  <c r="K133" i="1" s="1"/>
  <c r="G133" i="1"/>
  <c r="J133" i="1" s="1"/>
  <c r="I132" i="1"/>
  <c r="L132" i="1" s="1"/>
  <c r="H132" i="1"/>
  <c r="K132" i="1" s="1"/>
  <c r="G132" i="1"/>
  <c r="J132" i="1" s="1"/>
  <c r="I131" i="1"/>
  <c r="L131" i="1" s="1"/>
  <c r="H131" i="1"/>
  <c r="K131" i="1" s="1"/>
  <c r="G131" i="1"/>
  <c r="J131" i="1" s="1"/>
  <c r="I130" i="1"/>
  <c r="L130" i="1" s="1"/>
  <c r="H130" i="1"/>
  <c r="K130" i="1" s="1"/>
  <c r="G130" i="1"/>
  <c r="J130" i="1" s="1"/>
  <c r="I129" i="1"/>
  <c r="L129" i="1" s="1"/>
  <c r="H129" i="1"/>
  <c r="K129" i="1" s="1"/>
  <c r="G129" i="1"/>
  <c r="J129" i="1" s="1"/>
  <c r="I124" i="1"/>
  <c r="L124" i="1" s="1"/>
  <c r="H124" i="1"/>
  <c r="K124" i="1" s="1"/>
  <c r="G124" i="1"/>
  <c r="J124" i="1" s="1"/>
  <c r="I123" i="1"/>
  <c r="L123" i="1" s="1"/>
  <c r="H123" i="1"/>
  <c r="K123" i="1" s="1"/>
  <c r="G123" i="1"/>
  <c r="J123" i="1" s="1"/>
  <c r="I122" i="1"/>
  <c r="L122" i="1" s="1"/>
  <c r="H122" i="1"/>
  <c r="K122" i="1" s="1"/>
  <c r="G122" i="1"/>
  <c r="J122" i="1" s="1"/>
  <c r="I121" i="1"/>
  <c r="L121" i="1" s="1"/>
  <c r="H121" i="1"/>
  <c r="K121" i="1" s="1"/>
  <c r="G121" i="1"/>
  <c r="J121" i="1" s="1"/>
  <c r="I120" i="1"/>
  <c r="L120" i="1" s="1"/>
  <c r="H120" i="1"/>
  <c r="K120" i="1" s="1"/>
  <c r="G120" i="1"/>
  <c r="J120" i="1" s="1"/>
  <c r="I119" i="1"/>
  <c r="L119" i="1" s="1"/>
  <c r="H119" i="1"/>
  <c r="K119" i="1" s="1"/>
  <c r="G119" i="1"/>
  <c r="J119" i="1" s="1"/>
  <c r="I118" i="1"/>
  <c r="L118" i="1" s="1"/>
  <c r="H118" i="1"/>
  <c r="K118" i="1" s="1"/>
  <c r="G118" i="1"/>
  <c r="J118" i="1" s="1"/>
  <c r="I117" i="1"/>
  <c r="L117" i="1" s="1"/>
  <c r="H117" i="1"/>
  <c r="K117" i="1" s="1"/>
  <c r="G117" i="1"/>
  <c r="J117" i="1" s="1"/>
  <c r="I116" i="1"/>
  <c r="L116" i="1" s="1"/>
  <c r="H116" i="1"/>
  <c r="K116" i="1" s="1"/>
  <c r="G116" i="1"/>
  <c r="J116" i="1" s="1"/>
  <c r="I115" i="1"/>
  <c r="L115" i="1" s="1"/>
  <c r="H115" i="1"/>
  <c r="K115" i="1" s="1"/>
  <c r="G115" i="1"/>
  <c r="J115" i="1" s="1"/>
  <c r="I114" i="1"/>
  <c r="L114" i="1" s="1"/>
  <c r="H114" i="1"/>
  <c r="K114" i="1" s="1"/>
  <c r="G114" i="1"/>
  <c r="J114" i="1" s="1"/>
  <c r="I113" i="1"/>
  <c r="L113" i="1" s="1"/>
  <c r="H113" i="1"/>
  <c r="K113" i="1" s="1"/>
  <c r="G113" i="1"/>
  <c r="J113" i="1" s="1"/>
  <c r="C159" i="1"/>
  <c r="C155" i="1"/>
  <c r="C146" i="1"/>
  <c r="C140" i="1"/>
  <c r="C127" i="1"/>
  <c r="C111" i="1"/>
  <c r="C62" i="1"/>
  <c r="C54" i="1"/>
  <c r="C47" i="1"/>
  <c r="L155" i="1" l="1"/>
  <c r="L159" i="1" s="1"/>
  <c r="K155" i="1"/>
  <c r="K159" i="1" s="1"/>
  <c r="L146" i="1"/>
  <c r="K140" i="1"/>
  <c r="L140" i="1"/>
  <c r="J140" i="1"/>
  <c r="K127" i="1"/>
  <c r="J127" i="1"/>
  <c r="M127" i="1" s="1"/>
  <c r="N127" i="1" s="1"/>
  <c r="J155" i="1"/>
  <c r="J146" i="1"/>
  <c r="K146" i="1"/>
  <c r="L127" i="1"/>
  <c r="G42" i="1"/>
  <c r="H42" i="1"/>
  <c r="K42" i="1" s="1"/>
  <c r="I42" i="1"/>
  <c r="L42" i="1" s="1"/>
  <c r="J42" i="1"/>
  <c r="G43" i="1"/>
  <c r="J43" i="1" s="1"/>
  <c r="H43" i="1"/>
  <c r="K43" i="1" s="1"/>
  <c r="I43" i="1"/>
  <c r="L43" i="1" s="1"/>
  <c r="G44" i="1"/>
  <c r="H44" i="1"/>
  <c r="K44" i="1" s="1"/>
  <c r="I44" i="1"/>
  <c r="L44" i="1" s="1"/>
  <c r="J44" i="1"/>
  <c r="G45" i="1"/>
  <c r="J45" i="1" s="1"/>
  <c r="H45" i="1"/>
  <c r="K45" i="1" s="1"/>
  <c r="I45" i="1"/>
  <c r="L45" i="1" s="1"/>
  <c r="G46" i="1"/>
  <c r="H46" i="1"/>
  <c r="K46" i="1" s="1"/>
  <c r="I46" i="1"/>
  <c r="J46" i="1"/>
  <c r="L46" i="1"/>
  <c r="G51" i="1"/>
  <c r="J51" i="1" s="1"/>
  <c r="H51" i="1"/>
  <c r="K51" i="1" s="1"/>
  <c r="I51" i="1"/>
  <c r="L51" i="1" s="1"/>
  <c r="G52" i="1"/>
  <c r="H52" i="1"/>
  <c r="I52" i="1"/>
  <c r="L52" i="1" s="1"/>
  <c r="J52" i="1"/>
  <c r="K52" i="1"/>
  <c r="G53" i="1"/>
  <c r="J53" i="1" s="1"/>
  <c r="H53" i="1"/>
  <c r="K53" i="1" s="1"/>
  <c r="I53" i="1"/>
  <c r="L53" i="1"/>
  <c r="G58" i="1"/>
  <c r="J58" i="1" s="1"/>
  <c r="H58" i="1"/>
  <c r="K58" i="1" s="1"/>
  <c r="I58" i="1"/>
  <c r="L58" i="1" s="1"/>
  <c r="G59" i="1"/>
  <c r="J59" i="1" s="1"/>
  <c r="H59" i="1"/>
  <c r="K59" i="1" s="1"/>
  <c r="I59" i="1"/>
  <c r="L59" i="1" s="1"/>
  <c r="G60" i="1"/>
  <c r="J60" i="1" s="1"/>
  <c r="H60" i="1"/>
  <c r="K60" i="1" s="1"/>
  <c r="I60" i="1"/>
  <c r="L60" i="1" s="1"/>
  <c r="G61" i="1"/>
  <c r="J61" i="1" s="1"/>
  <c r="H61" i="1"/>
  <c r="K61" i="1" s="1"/>
  <c r="I61" i="1"/>
  <c r="L61" i="1" s="1"/>
  <c r="I57" i="1"/>
  <c r="L57" i="1" s="1"/>
  <c r="H57" i="1"/>
  <c r="K57" i="1" s="1"/>
  <c r="G57" i="1"/>
  <c r="J57" i="1" s="1"/>
  <c r="I50" i="1"/>
  <c r="L50" i="1" s="1"/>
  <c r="H50" i="1"/>
  <c r="K50" i="1" s="1"/>
  <c r="G50" i="1"/>
  <c r="J50" i="1" s="1"/>
  <c r="I41" i="1"/>
  <c r="L41" i="1" s="1"/>
  <c r="H41" i="1"/>
  <c r="K41" i="1" s="1"/>
  <c r="G41" i="1"/>
  <c r="J41" i="1" s="1"/>
  <c r="M140" i="1" l="1"/>
  <c r="N140" i="1" s="1"/>
  <c r="J159" i="1"/>
  <c r="M159" i="1" s="1"/>
  <c r="N159" i="1" s="1"/>
  <c r="M155" i="1"/>
  <c r="N155" i="1" s="1"/>
  <c r="M146" i="1"/>
  <c r="N146" i="1" s="1"/>
  <c r="K62" i="1"/>
  <c r="J62" i="1"/>
  <c r="J54" i="1"/>
  <c r="L54" i="1"/>
  <c r="K54" i="1"/>
  <c r="L62" i="1"/>
  <c r="K47" i="1"/>
  <c r="J47" i="1"/>
  <c r="L47" i="1"/>
  <c r="J109" i="1"/>
  <c r="H109" i="1"/>
  <c r="K109" i="1" s="1"/>
  <c r="I109" i="1"/>
  <c r="L109" i="1" s="1"/>
  <c r="G110" i="1"/>
  <c r="J110" i="1" s="1"/>
  <c r="H110" i="1"/>
  <c r="K110" i="1" s="1"/>
  <c r="I110" i="1"/>
  <c r="L110" i="1" s="1"/>
  <c r="G102" i="1"/>
  <c r="J102" i="1" s="1"/>
  <c r="H102" i="1"/>
  <c r="K102" i="1" s="1"/>
  <c r="I102" i="1"/>
  <c r="L102" i="1" s="1"/>
  <c r="G103" i="1"/>
  <c r="J103" i="1" s="1"/>
  <c r="H103" i="1"/>
  <c r="K103" i="1" s="1"/>
  <c r="I103" i="1"/>
  <c r="L103" i="1" s="1"/>
  <c r="G104" i="1"/>
  <c r="J104" i="1" s="1"/>
  <c r="H104" i="1"/>
  <c r="K104" i="1" s="1"/>
  <c r="I104" i="1"/>
  <c r="L104" i="1" s="1"/>
  <c r="G88" i="1"/>
  <c r="J88" i="1" s="1"/>
  <c r="H88" i="1"/>
  <c r="K88" i="1" s="1"/>
  <c r="I88" i="1"/>
  <c r="L88" i="1" s="1"/>
  <c r="G89" i="1"/>
  <c r="J89" i="1" s="1"/>
  <c r="H89" i="1"/>
  <c r="K89" i="1" s="1"/>
  <c r="I89" i="1"/>
  <c r="L89" i="1" s="1"/>
  <c r="G90" i="1"/>
  <c r="J90" i="1" s="1"/>
  <c r="H90" i="1"/>
  <c r="K90" i="1" s="1"/>
  <c r="I90" i="1"/>
  <c r="L90" i="1" s="1"/>
  <c r="G91" i="1"/>
  <c r="J91" i="1" s="1"/>
  <c r="H91" i="1"/>
  <c r="K91" i="1" s="1"/>
  <c r="I91" i="1"/>
  <c r="L91" i="1" s="1"/>
  <c r="G92" i="1"/>
  <c r="J92" i="1" s="1"/>
  <c r="H92" i="1"/>
  <c r="K92" i="1" s="1"/>
  <c r="I92" i="1"/>
  <c r="L92" i="1" s="1"/>
  <c r="G93" i="1"/>
  <c r="J93" i="1" s="1"/>
  <c r="H93" i="1"/>
  <c r="K93" i="1" s="1"/>
  <c r="I93" i="1"/>
  <c r="L93" i="1" s="1"/>
  <c r="G81" i="1"/>
  <c r="J81" i="1" s="1"/>
  <c r="H81" i="1"/>
  <c r="K81" i="1" s="1"/>
  <c r="I81" i="1"/>
  <c r="L81" i="1" s="1"/>
  <c r="G82" i="1"/>
  <c r="J82" i="1" s="1"/>
  <c r="H82" i="1"/>
  <c r="K82" i="1" s="1"/>
  <c r="I82" i="1"/>
  <c r="L82" i="1" s="1"/>
  <c r="G83" i="1"/>
  <c r="J83" i="1" s="1"/>
  <c r="H83" i="1"/>
  <c r="K83" i="1" s="1"/>
  <c r="I83" i="1"/>
  <c r="L83" i="1" s="1"/>
  <c r="G73" i="1"/>
  <c r="J73" i="1" s="1"/>
  <c r="H73" i="1"/>
  <c r="K73" i="1" s="1"/>
  <c r="I73" i="1"/>
  <c r="L73" i="1" s="1"/>
  <c r="G74" i="1"/>
  <c r="J74" i="1" s="1"/>
  <c r="H74" i="1"/>
  <c r="K74" i="1" s="1"/>
  <c r="I74" i="1"/>
  <c r="L74" i="1" s="1"/>
  <c r="G75" i="1"/>
  <c r="J75" i="1" s="1"/>
  <c r="H75" i="1"/>
  <c r="K75" i="1" s="1"/>
  <c r="I75" i="1"/>
  <c r="L75" i="1" s="1"/>
  <c r="G76" i="1"/>
  <c r="J76" i="1" s="1"/>
  <c r="H76" i="1"/>
  <c r="K76" i="1" s="1"/>
  <c r="I76" i="1"/>
  <c r="L76" i="1" s="1"/>
  <c r="I108" i="1"/>
  <c r="L108" i="1" s="1"/>
  <c r="H108" i="1"/>
  <c r="K108" i="1" s="1"/>
  <c r="G108" i="1"/>
  <c r="J108" i="1" s="1"/>
  <c r="I101" i="1"/>
  <c r="L101" i="1" s="1"/>
  <c r="H101" i="1"/>
  <c r="K101" i="1" s="1"/>
  <c r="G101" i="1"/>
  <c r="J101" i="1" s="1"/>
  <c r="I97" i="1"/>
  <c r="L97" i="1" s="1"/>
  <c r="L98" i="1" s="1"/>
  <c r="H97" i="1"/>
  <c r="K97" i="1" s="1"/>
  <c r="K98" i="1" s="1"/>
  <c r="G97" i="1"/>
  <c r="J97" i="1" s="1"/>
  <c r="J98" i="1" s="1"/>
  <c r="I87" i="1"/>
  <c r="L87" i="1" s="1"/>
  <c r="H87" i="1"/>
  <c r="K87" i="1" s="1"/>
  <c r="G87" i="1"/>
  <c r="J87" i="1" s="1"/>
  <c r="I80" i="1"/>
  <c r="L80" i="1" s="1"/>
  <c r="H80" i="1"/>
  <c r="K80" i="1" s="1"/>
  <c r="G80" i="1"/>
  <c r="J80" i="1" s="1"/>
  <c r="I72" i="1"/>
  <c r="L72" i="1" s="1"/>
  <c r="H72" i="1"/>
  <c r="K72" i="1" s="1"/>
  <c r="G72" i="1"/>
  <c r="J72" i="1" s="1"/>
  <c r="G66" i="1"/>
  <c r="J66" i="1" s="1"/>
  <c r="H66" i="1"/>
  <c r="K66" i="1" s="1"/>
  <c r="I66" i="1"/>
  <c r="L66" i="1" s="1"/>
  <c r="G67" i="1"/>
  <c r="J67" i="1" s="1"/>
  <c r="H67" i="1"/>
  <c r="K67" i="1" s="1"/>
  <c r="I67" i="1"/>
  <c r="L67" i="1" s="1"/>
  <c r="G68" i="1"/>
  <c r="J68" i="1" s="1"/>
  <c r="H68" i="1"/>
  <c r="K68" i="1" s="1"/>
  <c r="I68" i="1"/>
  <c r="L68" i="1" s="1"/>
  <c r="I65" i="1"/>
  <c r="L65" i="1" s="1"/>
  <c r="H65" i="1"/>
  <c r="K65" i="1" s="1"/>
  <c r="G65" i="1"/>
  <c r="J65" i="1" s="1"/>
  <c r="C105" i="1"/>
  <c r="C98" i="1"/>
  <c r="C94" i="1"/>
  <c r="C84" i="1"/>
  <c r="C77" i="1"/>
  <c r="C69" i="1"/>
  <c r="I37" i="1"/>
  <c r="L37" i="1" s="1"/>
  <c r="H37" i="1"/>
  <c r="K37" i="1" s="1"/>
  <c r="G37" i="1"/>
  <c r="J37" i="1" s="1"/>
  <c r="I36" i="1"/>
  <c r="L36" i="1" s="1"/>
  <c r="H36" i="1"/>
  <c r="K36" i="1" s="1"/>
  <c r="G36" i="1"/>
  <c r="J36" i="1" s="1"/>
  <c r="I35" i="1"/>
  <c r="L35" i="1" s="1"/>
  <c r="H35" i="1"/>
  <c r="K35" i="1" s="1"/>
  <c r="G35" i="1"/>
  <c r="J35" i="1" s="1"/>
  <c r="I34" i="1"/>
  <c r="L34" i="1" s="1"/>
  <c r="H34" i="1"/>
  <c r="K34" i="1" s="1"/>
  <c r="G34" i="1"/>
  <c r="J34" i="1" s="1"/>
  <c r="I33" i="1"/>
  <c r="L33" i="1" s="1"/>
  <c r="H33" i="1"/>
  <c r="K33" i="1" s="1"/>
  <c r="G33" i="1"/>
  <c r="J33" i="1" s="1"/>
  <c r="I29" i="1"/>
  <c r="L29" i="1" s="1"/>
  <c r="H29" i="1"/>
  <c r="K29" i="1" s="1"/>
  <c r="G29" i="1"/>
  <c r="J29" i="1" s="1"/>
  <c r="I28" i="1"/>
  <c r="L28" i="1" s="1"/>
  <c r="H28" i="1"/>
  <c r="K28" i="1" s="1"/>
  <c r="G28" i="1"/>
  <c r="J28" i="1" s="1"/>
  <c r="I27" i="1"/>
  <c r="L27" i="1" s="1"/>
  <c r="H27" i="1"/>
  <c r="K27" i="1" s="1"/>
  <c r="G27" i="1"/>
  <c r="J27" i="1" s="1"/>
  <c r="I23" i="1"/>
  <c r="L23" i="1" s="1"/>
  <c r="H23" i="1"/>
  <c r="K23" i="1" s="1"/>
  <c r="G23" i="1"/>
  <c r="J23" i="1" s="1"/>
  <c r="I22" i="1"/>
  <c r="L22" i="1" s="1"/>
  <c r="H22" i="1"/>
  <c r="G22" i="1"/>
  <c r="J22" i="1" s="1"/>
  <c r="I21" i="1"/>
  <c r="L21" i="1" s="1"/>
  <c r="H21" i="1"/>
  <c r="K21" i="1" s="1"/>
  <c r="G21" i="1"/>
  <c r="J21" i="1" s="1"/>
  <c r="I20" i="1"/>
  <c r="L20" i="1" s="1"/>
  <c r="H20" i="1"/>
  <c r="K20" i="1" s="1"/>
  <c r="G20" i="1"/>
  <c r="J20" i="1" s="1"/>
  <c r="G49" i="2"/>
  <c r="G50" i="2" s="1"/>
  <c r="G52" i="2" s="1"/>
  <c r="I37" i="2"/>
  <c r="I36" i="2"/>
  <c r="I35" i="2"/>
  <c r="I38" i="2" s="1"/>
  <c r="I39" i="2" s="1"/>
  <c r="L8" i="1"/>
  <c r="K8" i="1"/>
  <c r="J8" i="1"/>
  <c r="I10" i="1"/>
  <c r="L10" i="1" s="1"/>
  <c r="I11" i="1"/>
  <c r="L11" i="1" s="1"/>
  <c r="I12" i="1"/>
  <c r="L12" i="1" s="1"/>
  <c r="I13" i="1"/>
  <c r="L13" i="1" s="1"/>
  <c r="I14" i="1"/>
  <c r="L14" i="1" s="1"/>
  <c r="I15" i="1"/>
  <c r="L15" i="1" s="1"/>
  <c r="I16" i="1"/>
  <c r="L16" i="1" s="1"/>
  <c r="I9" i="1"/>
  <c r="L9" i="1" s="1"/>
  <c r="H10" i="1"/>
  <c r="K10" i="1" s="1"/>
  <c r="H11" i="1"/>
  <c r="K11" i="1" s="1"/>
  <c r="H12" i="1"/>
  <c r="K12" i="1" s="1"/>
  <c r="H13" i="1"/>
  <c r="K13" i="1" s="1"/>
  <c r="H14" i="1"/>
  <c r="K14" i="1" s="1"/>
  <c r="H15" i="1"/>
  <c r="K15" i="1" s="1"/>
  <c r="H16" i="1"/>
  <c r="K16" i="1" s="1"/>
  <c r="H9" i="1"/>
  <c r="K9" i="1" s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16" i="1"/>
  <c r="J16" i="1" s="1"/>
  <c r="G9" i="1"/>
  <c r="J9" i="1" s="1"/>
  <c r="E17" i="1"/>
  <c r="F17" i="1"/>
  <c r="C17" i="1"/>
  <c r="D17" i="1"/>
  <c r="M15" i="1" l="1"/>
  <c r="N15" i="1" s="1"/>
  <c r="M54" i="1"/>
  <c r="N54" i="1" s="1"/>
  <c r="M62" i="1"/>
  <c r="N62" i="1" s="1"/>
  <c r="L111" i="1"/>
  <c r="J111" i="1"/>
  <c r="K111" i="1"/>
  <c r="M98" i="1"/>
  <c r="N98" i="1" s="1"/>
  <c r="M47" i="1"/>
  <c r="N47" i="1" s="1"/>
  <c r="K77" i="1"/>
  <c r="J94" i="1"/>
  <c r="J69" i="1"/>
  <c r="L94" i="1"/>
  <c r="K94" i="1"/>
  <c r="L77" i="1"/>
  <c r="K84" i="1"/>
  <c r="K69" i="1"/>
  <c r="L84" i="1"/>
  <c r="K105" i="1"/>
  <c r="L105" i="1"/>
  <c r="J84" i="1"/>
  <c r="J105" i="1"/>
  <c r="L69" i="1"/>
  <c r="J77" i="1"/>
  <c r="K30" i="1"/>
  <c r="K38" i="1"/>
  <c r="J30" i="1"/>
  <c r="J38" i="1"/>
  <c r="L30" i="1"/>
  <c r="L38" i="1"/>
  <c r="K24" i="1"/>
  <c r="L24" i="1"/>
  <c r="J24" i="1"/>
  <c r="J17" i="1"/>
  <c r="K17" i="1"/>
  <c r="L17" i="1"/>
  <c r="M105" i="1" l="1"/>
  <c r="N105" i="1" s="1"/>
  <c r="M111" i="1"/>
  <c r="N111" i="1" s="1"/>
  <c r="M94" i="1"/>
  <c r="N94" i="1" s="1"/>
  <c r="M77" i="1"/>
  <c r="N77" i="1" s="1"/>
  <c r="M69" i="1"/>
  <c r="N69" i="1" s="1"/>
  <c r="M84" i="1"/>
  <c r="N84" i="1" s="1"/>
  <c r="M30" i="1"/>
  <c r="N30" i="1" s="1"/>
  <c r="M38" i="1"/>
  <c r="N38" i="1" s="1"/>
  <c r="M24" i="1"/>
  <c r="N24" i="1" s="1"/>
  <c r="M17" i="1"/>
  <c r="N17" i="1" l="1"/>
  <c r="N175" i="1" s="1"/>
  <c r="M175" i="1"/>
</calcChain>
</file>

<file path=xl/sharedStrings.xml><?xml version="1.0" encoding="utf-8"?>
<sst xmlns="http://schemas.openxmlformats.org/spreadsheetml/2006/main" count="282" uniqueCount="227">
  <si>
    <t>No</t>
  </si>
  <si>
    <t xml:space="preserve">Nama Ruas </t>
  </si>
  <si>
    <t>Tiang Listrik</t>
  </si>
  <si>
    <t xml:space="preserve">Tiang Provider </t>
  </si>
  <si>
    <t>Papan Reklame</t>
  </si>
  <si>
    <t xml:space="preserve">Harga </t>
  </si>
  <si>
    <t>Utilitas</t>
  </si>
  <si>
    <t>TIM SURVEY RUAS JALAN PROVINSI DALAM KOTA KUPANG TA. 2025</t>
  </si>
  <si>
    <t>A. KOTA KUPANG</t>
  </si>
  <si>
    <t>Jumlah</t>
  </si>
  <si>
    <t>Panjang Ruas Sesuai SK</t>
  </si>
  <si>
    <t xml:space="preserve">Total Harga </t>
  </si>
  <si>
    <t>NO</t>
  </si>
  <si>
    <t>NAMA DAN NIP</t>
  </si>
  <si>
    <t>PENDAMPING</t>
  </si>
  <si>
    <t>RUAS</t>
  </si>
  <si>
    <t>BULAN JULI 2025</t>
  </si>
  <si>
    <t>Aulia Gervano 
Junior Meda, ST</t>
  </si>
  <si>
    <t>Yulius S. Lawi, ST</t>
  </si>
  <si>
    <t>Sp. Tiga Terminal 
LLBK - Sp Tiga Strat A (2,13 Km)</t>
  </si>
  <si>
    <t>Copy Vidio Ruas Jalan</t>
  </si>
  <si>
    <t>Install Aplikasi Blackvue dan Pelajari Video</t>
  </si>
  <si>
    <t>Pengumpulan data via video:
TL: 55
TP: 148
PR: 7</t>
  </si>
  <si>
    <t>NIP. 19991123 202506 1 002</t>
  </si>
  <si>
    <t>Ir. Reinhard Tambunan, 
ST., M.Eng</t>
  </si>
  <si>
    <t>Anddy Stevanus 
Abraham</t>
  </si>
  <si>
    <t>Jl. Yos Sudarso 
(3,89 Km)</t>
  </si>
  <si>
    <t>Pengumpulan data via video:
TL: 154
TP: 383
PR: 15</t>
  </si>
  <si>
    <t>NIP. 19940415 202506 1 001</t>
  </si>
  <si>
    <t>Ryo Isak Talan, S.Tr.T</t>
  </si>
  <si>
    <t>Yusuf Alberskito 
Alle, S.Tr.T</t>
  </si>
  <si>
    <t>Jl. Amabi (2,27 Km)</t>
  </si>
  <si>
    <t>Pengumpulan data via video:
TL: 80
TP: 251
PR: 13</t>
  </si>
  <si>
    <t>NIP. 20000504 202506 1 003</t>
  </si>
  <si>
    <t>Nelson I. S. 
Maramis, A.Md</t>
  </si>
  <si>
    <t>Orgenes Hendrik 
Dopong Tonung, SE</t>
  </si>
  <si>
    <t>Sp, Patung Sonbai – 
Sp, Tiga Bundaran 
Oebufu (5,10 Km)</t>
  </si>
  <si>
    <t>Pengumpulan data via video:
TL: 135
TP: 939
PR: 21</t>
  </si>
  <si>
    <t>NIP. 19921127 202506 1 003</t>
  </si>
  <si>
    <t>Lutgardis Magdalena 
Laura Erap, A.Md.T</t>
  </si>
  <si>
    <t>Bapa Tokan 
Aloysius, SST</t>
  </si>
  <si>
    <t>Jl. Frans Lebu Raya 
(2,55 Km)</t>
  </si>
  <si>
    <t>Pengumpulan data via video:
TL: 55
TP: 324
PR: 50</t>
  </si>
  <si>
    <t>NIP. 20010616 202506 2 002</t>
  </si>
  <si>
    <t>Liberius Boli 
Mukin, A.Md.T</t>
  </si>
  <si>
    <t>Ignasius S. 
Kehi, S. Kom</t>
  </si>
  <si>
    <t>Jl. Mesakh Amalo 
(0,84 Km)</t>
  </si>
  <si>
    <t>Pengumpulan data via video:
TL: 24
TP: 181
PR: 1</t>
  </si>
  <si>
    <t>NIP. 19981230 202506 1 002</t>
  </si>
  <si>
    <t>Jaimito Dos 
Santos, A.Md.T</t>
  </si>
  <si>
    <t>Yermi Aprianus 
Penna, A.Md.T</t>
  </si>
  <si>
    <t>Sp. Patung sonbai – 
Bello (Bts, Kota 
Kupang) (9,74 Km)</t>
  </si>
  <si>
    <t>Pengumpulan data via video:
TL: 332
TP: 725
PR: 230
PJU: 159</t>
  </si>
  <si>
    <t>NIP. 19971226 202506 1 002</t>
  </si>
  <si>
    <t>Marsophia D. Lekbila</t>
  </si>
  <si>
    <t>Mahadzir M. 
Ali Adnan, SST</t>
  </si>
  <si>
    <t>Jl. A. Nisnoni 
(6,62 Km)</t>
  </si>
  <si>
    <t>Pengumpulan data via video:
TL: 136
TP: 656
PR: 10</t>
  </si>
  <si>
    <t>NIP. 20020324 202506 2 002</t>
  </si>
  <si>
    <t>Syrillus A. K. Sanga</t>
  </si>
  <si>
    <t>Paulus Adoe, 
A.Md.T</t>
  </si>
  <si>
    <t>Sp. Polda – 
Sp, Patung Merpati (8,06 Km)</t>
  </si>
  <si>
    <t>Pengumpulan data via video:
TL: 324
TP: 1017
PR: 98
VT: 2</t>
  </si>
  <si>
    <t>NIP. 20021118 202506 1 003</t>
  </si>
  <si>
    <t>Dyah E. Maharani</t>
  </si>
  <si>
    <t>NIP. 20020325 202506 2 002</t>
  </si>
  <si>
    <t>TP Ruas: 41,20 Km</t>
  </si>
  <si>
    <t>Catatan:</t>
  </si>
  <si>
    <t>TL : Tiang Listrik</t>
  </si>
  <si>
    <t>PJU:</t>
  </si>
  <si>
    <t>TP: Tiang Provider</t>
  </si>
  <si>
    <t>VT: Videotron</t>
  </si>
  <si>
    <t>Deskripsi</t>
  </si>
  <si>
    <t>Volume</t>
  </si>
  <si>
    <t>Satuan</t>
  </si>
  <si>
    <t>Harga</t>
  </si>
  <si>
    <t>Total</t>
  </si>
  <si>
    <t>bh</t>
  </si>
  <si>
    <t>Tiang Provider</t>
  </si>
  <si>
    <t>Grand Total (12 bulan)</t>
  </si>
  <si>
    <t>Mengetahui,</t>
  </si>
  <si>
    <t>Kepala Seksi Perencanaan Bina Marga</t>
  </si>
  <si>
    <t>Dinas Pekerjaan Umum &amp; Perumahan Rakyat</t>
  </si>
  <si>
    <t>Provinsi Nusa Tenggara Timur</t>
  </si>
  <si>
    <t>TOTAL PER BULAN</t>
  </si>
  <si>
    <t>GRAND TOTAL (12 BULAN)</t>
  </si>
  <si>
    <t>Felipus Dere, ST, MT</t>
  </si>
  <si>
    <t>NIP. 19720205 199703 1 012</t>
  </si>
  <si>
    <t>ESTIMASI 114 RUAS JALAN</t>
  </si>
  <si>
    <t>B. KABUPATEN MANGGARAI BARAT</t>
  </si>
  <si>
    <t>C. KABUPATEN MANGGARAI</t>
  </si>
  <si>
    <t>Wae Gongger (Bts, Kab, Manggarai) - Pota</t>
  </si>
  <si>
    <t>Pota - Labuan Kelambu (Bts, Kab, Ngada)</t>
  </si>
  <si>
    <t>Bealaing - Wae Rasan (Bts, Kab, Ngada)</t>
  </si>
  <si>
    <t>Borong - Nceang</t>
  </si>
  <si>
    <t>SURVEY UTILITAS RUAS JALAN PROVINSI NTT TA. 2025</t>
  </si>
  <si>
    <t xml:space="preserve"> </t>
  </si>
  <si>
    <t>Lamea (Bts, Kab, TTU) - Wanibesak</t>
  </si>
  <si>
    <t>Wanibesak - Betun</t>
  </si>
  <si>
    <t>Betun - Motamasin (Bts, Negara)</t>
  </si>
  <si>
    <t>Sp, Mohubukul - Lumbung</t>
  </si>
  <si>
    <t>Melolo - Kananggar</t>
  </si>
  <si>
    <t>Kananggar - Sp, Aukakehok</t>
  </si>
  <si>
    <t>Sp, Aukakehok - Baing</t>
  </si>
  <si>
    <t>Malahar - Praipaha</t>
  </si>
  <si>
    <t>Waikabubak - Wanokaka</t>
  </si>
  <si>
    <t>Bondokodi - Waitabula</t>
  </si>
  <si>
    <t>Radamata - Ketewer</t>
  </si>
  <si>
    <t>Jl. Yos Sudarso</t>
  </si>
  <si>
    <t>Sp. Tiga Terminal LLBK - Sp, Tiga Straat A</t>
  </si>
  <si>
    <t>Sp. Patung Sonbai - Sp, Tiga Bundaran Oebufu</t>
  </si>
  <si>
    <t>Jl. Frans Lebu Raya</t>
  </si>
  <si>
    <t>Jl. Mesakh Amalo</t>
  </si>
  <si>
    <t>Sp. Patung sonbai - Bello (Bts, Kota Kupang)</t>
  </si>
  <si>
    <t>Jl. A. Nisnoni</t>
  </si>
  <si>
    <t>Sp. Polda - Sp. Patung Merpati</t>
  </si>
  <si>
    <t>Jl. Amabi</t>
  </si>
  <si>
    <t>Sp. Nggorang - Sp. Terang</t>
  </si>
  <si>
    <t>Sp. Terang - Sp. Noa</t>
  </si>
  <si>
    <t>Sp. Noa - Wontong (Bts. Kab. Manggarai)</t>
  </si>
  <si>
    <t>Sp. Noa - Golowelu (Bts. Kab. Manggarai)</t>
  </si>
  <si>
    <t>Nggalak (Bts. Manggarai Barat) - Kendindi</t>
  </si>
  <si>
    <t>Reo - Wae Gongger (Bts. Kab. Manggarai Timur)</t>
  </si>
  <si>
    <t>Sp. Cumbi - Iteng</t>
  </si>
  <si>
    <t>Sp. Dangka Mangkang - Dampek</t>
  </si>
  <si>
    <t>Maubesi - Sp. Manamas</t>
  </si>
  <si>
    <t>Keliting (Bts. Kab Belu) - Wini Sakato (Bts. Negara)</t>
  </si>
  <si>
    <t>Eban - Sp. Saenam</t>
  </si>
  <si>
    <t>Lemon (Bts. Kab. TTS) - Kefamenanu</t>
  </si>
  <si>
    <t>Teun (Bts. Kab. Malaka) - Halilulik</t>
  </si>
  <si>
    <t>Atambua - Sp. Manleten</t>
  </si>
  <si>
    <t>Sp. Dualasi - Weluli</t>
  </si>
  <si>
    <t>Lakafehan - Keliting (Bts. Kab. TTU)</t>
  </si>
  <si>
    <t>Sp. Berluli- Teluk Gurita</t>
  </si>
  <si>
    <t>Sp. Welaus - Kusa (Bts. Kab. Belu)</t>
  </si>
  <si>
    <t>Sp. Aukakehok - Sp. Lailunggi</t>
  </si>
  <si>
    <t>Sp. Lailunggi - Malahar</t>
  </si>
  <si>
    <t>Wee Luri (Bts. Kab. Sumba Barat) - Mamboro</t>
  </si>
  <si>
    <t>Sp. Padedeweri - Sp. Patiala</t>
  </si>
  <si>
    <t>Sp. Patiala - Wetana (Bts. Kab. Sumba Barat Daya)</t>
  </si>
  <si>
    <t>Karang Indah (Bts. Kab. Sumba Barat) - Bondokodi</t>
  </si>
  <si>
    <t>Mbazang (Bts, Kab, Manggarai Timur) - Sp, Waipana</t>
  </si>
  <si>
    <t>Malanuza - Maumbawa (Bts, Kab, Nagekeo)</t>
  </si>
  <si>
    <t>Labuan Kelambu (Bts, Kab, Manggarai) - Riung</t>
  </si>
  <si>
    <t>Riung - Poma</t>
  </si>
  <si>
    <t>Poma - Bajawa</t>
  </si>
  <si>
    <t>Riung - Lengkosambi (Bts, Kab, Nagekeo)</t>
  </si>
  <si>
    <t>Nggolonio (Bts, Kab, Ngada) - Danga</t>
  </si>
  <si>
    <t>Marapokot - Aeramo</t>
  </si>
  <si>
    <t>Aeramo - Kaburea (Bts, Kab, Ende)</t>
  </si>
  <si>
    <t>Maumbawa (Bts, Kab, Ngada) - Sp, Gako</t>
  </si>
  <si>
    <t>Kaburea ( Bts, Kab, Nagekeo) - Ranakolo</t>
  </si>
  <si>
    <t>Detusoko - Maurole</t>
  </si>
  <si>
    <t>Maurole - Koro (Bts, Kab, Sikka)</t>
  </si>
  <si>
    <t>Wologai - Detukeli</t>
  </si>
  <si>
    <t>Ende - Nuabosi</t>
  </si>
  <si>
    <t>Jl, Dalam K,I, Bolok</t>
  </si>
  <si>
    <t>Lingkar Luar Kota Kupang - Tablolong</t>
  </si>
  <si>
    <t>Oelomin (Bts, Kab, Kupang) - Baun</t>
  </si>
  <si>
    <t>Baun - Ekam</t>
  </si>
  <si>
    <t>Oesao - Buraen</t>
  </si>
  <si>
    <t>Oekabiti - Oemoro (Bts, Kab, TTS)</t>
  </si>
  <si>
    <t>Oelmasi - Sp, Sulamu</t>
  </si>
  <si>
    <t>Sp. Sulamu - barate</t>
  </si>
  <si>
    <t>Barate - Manubelon</t>
  </si>
  <si>
    <t>Manubelon - Naikliu</t>
  </si>
  <si>
    <t>Naikliu - Oepoli (Bts, Negara)</t>
  </si>
  <si>
    <t>Netemnanu (Bts, Kab TTS) - Sp, Noelelo</t>
  </si>
  <si>
    <t>Bokong - Lelogama</t>
  </si>
  <si>
    <t>Hansisi - Oesalaen</t>
  </si>
  <si>
    <t>Pollo (Bts, Kab TTS) - Sp, Panite</t>
  </si>
  <si>
    <t>Batu Putih - Panite</t>
  </si>
  <si>
    <t>Panite - Kolbano</t>
  </si>
  <si>
    <t>Kolbano - Boking</t>
  </si>
  <si>
    <t>Boking - Skinu (Bts, Kab, Malaka)</t>
  </si>
  <si>
    <t>Soe - Kapan</t>
  </si>
  <si>
    <t>Kapan - Nenas</t>
  </si>
  <si>
    <t>Nenas - Nuapain (Bts, Kab, Kupang)</t>
  </si>
  <si>
    <t>Kapan - Fatumnutu (Bts, Kab TTU)</t>
  </si>
  <si>
    <t>Sp, Niki-Niki - Oenlasi</t>
  </si>
  <si>
    <t>Oenlasi - Boking</t>
  </si>
  <si>
    <t>Koro (Bts, Kab, Ende) - Maumere</t>
  </si>
  <si>
    <t>Hepang - Sikka</t>
  </si>
  <si>
    <t>Waipare - Bola</t>
  </si>
  <si>
    <t>Napungmali - Mudajebak (Bts, Kab, Flores Timur)</t>
  </si>
  <si>
    <t>Mudajebak (Bts, Kab, Sikka) - Wairunu</t>
  </si>
  <si>
    <t>Larantuka - Watowiti</t>
  </si>
  <si>
    <t>Watowiti - Waiklibang</t>
  </si>
  <si>
    <t>Wailebe - Waiwerang</t>
  </si>
  <si>
    <t>Waiwerang - Sp, Withiama</t>
  </si>
  <si>
    <t>Sp, Kolilana - Sagu</t>
  </si>
  <si>
    <t>Ritaebang - Lamakera</t>
  </si>
  <si>
    <t>Balauring - Wairiang</t>
  </si>
  <si>
    <t>Waijarang - Wulandoni</t>
  </si>
  <si>
    <t>Waikabubak - Tana Rara (Bts, Kab, Sumba Tengah)</t>
  </si>
  <si>
    <t>Kalabahi - Kokar</t>
  </si>
  <si>
    <t>Kokar - Mali</t>
  </si>
  <si>
    <t>Watatuku (Sp, Mola) - Mataraben</t>
  </si>
  <si>
    <t>Baranusa - Puntaru</t>
  </si>
  <si>
    <t>Beangonong - Boloang</t>
  </si>
  <si>
    <t>D. KABUPATEN MANGGARAI TIMUR</t>
  </si>
  <si>
    <t>E. KABUPATEN NGADA</t>
  </si>
  <si>
    <t>F. KABUPATEN NAGEKEO</t>
  </si>
  <si>
    <t>G. KABUPATEN ENDE</t>
  </si>
  <si>
    <t>H. KABUPATEN TIMOR TENGAH UTARA</t>
  </si>
  <si>
    <t>I. KABUPATEN BELU</t>
  </si>
  <si>
    <t>J. KABUPATEN MALAKA</t>
  </si>
  <si>
    <t>K. KABUPATEN SUMBA TIMUR</t>
  </si>
  <si>
    <t>L. KABUPATEN SUMBA TENGAH</t>
  </si>
  <si>
    <t>M. KABUPATEN SUMBA BARAT</t>
  </si>
  <si>
    <t>N. KABUPATEN SUMBA BARAT DAYA</t>
  </si>
  <si>
    <t>O. KABUPATEN KUPANG</t>
  </si>
  <si>
    <t>P. KABUPATEN TIMOR TENGAH SELATAN</t>
  </si>
  <si>
    <t>Q. KABUPATEN SIKKA</t>
  </si>
  <si>
    <t>R. KABUPATEN FLOTIM</t>
  </si>
  <si>
    <t>S. KABUPATEN LEMBATA</t>
  </si>
  <si>
    <t>T. KABUPATEN ALOR</t>
  </si>
  <si>
    <t>U. KABUPATEN SABU RAIJUA</t>
  </si>
  <si>
    <t>Seba - Ege</t>
  </si>
  <si>
    <t>Ledeana - Teriu</t>
  </si>
  <si>
    <t>Ledemanu - Lobodei</t>
  </si>
  <si>
    <t>V. KABUPATEN ROTE NDAO</t>
  </si>
  <si>
    <t>Baa - Batutua</t>
  </si>
  <si>
    <t>Per Tahun</t>
  </si>
  <si>
    <t>Per Bulan</t>
  </si>
  <si>
    <t>Grand Total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</si>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</sst>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_(* #,##0_);_(* \(#,##0\);_(* &quot;-&quot;_);_(@_)"/>
    <numFmt numFmtId="166" formatCode="_-* #,##0.0_-;\-* #,##0.0_-;_-* &quot;-&quot;??_-;_-@_-"/>
    <numFmt numFmtId="167" formatCode="_-* #,##0.00_-;\-* #,##0.00_-;_-* &quot;-&quot;_-;_-@_-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ptos"/>
    </font>
    <font>
      <sz val="12"/>
      <color theme="1"/>
      <name val="Calibri"/>
      <family val="2"/>
      <scheme val="minor"/>
    </font>
    <font>
      <b/>
      <sz val="14"/>
      <color theme="1"/>
      <name val="Aptos"/>
    </font>
    <font>
      <sz val="12"/>
      <color theme="1"/>
      <name val="Aptos"/>
    </font>
    <font>
      <b/>
      <sz val="18"/>
      <color theme="1"/>
      <name val="Calibri"/>
      <family val="2"/>
      <scheme val="minor"/>
    </font>
    <font>
      <sz val="26"/>
      <color theme="1"/>
      <name val="Calibri Light"/>
      <family val="1"/>
      <scheme val="major"/>
    </font>
    <font>
      <u/>
      <sz val="26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Calibri"/>
      <family val="2"/>
    </font>
    <font>
      <sz val="12"/>
      <color theme="1"/>
      <name val="Calibri"/>
      <family val="2"/>
    </font>
    <font>
      <sz val="26"/>
      <name val="Calibri"/>
      <family val="2"/>
      <scheme val="minor"/>
    </font>
    <font>
      <sz val="26"/>
      <color rgb="FF000000"/>
      <name val="Calibri"/>
      <family val="2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</font>
    <font>
      <u/>
      <sz val="14"/>
      <color theme="1"/>
      <name val="Calibri"/>
      <family val="2"/>
      <scheme val="minor"/>
    </font>
    <font>
      <u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</font>
    <font>
      <b/>
      <sz val="12"/>
      <color theme="1"/>
      <name val="Apto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4" fillId="0" borderId="0" xfId="2"/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9" fillId="0" borderId="1" xfId="2" applyFont="1" applyBorder="1" applyAlignment="1">
      <alignment wrapText="1"/>
    </xf>
    <xf numFmtId="0" fontId="11" fillId="0" borderId="4" xfId="2" applyFont="1" applyBorder="1" applyAlignment="1">
      <alignment horizontal="center" vertical="center" wrapText="1"/>
    </xf>
    <xf numFmtId="0" fontId="11" fillId="0" borderId="4" xfId="2" applyFont="1" applyBorder="1" applyAlignment="1">
      <alignment horizontal="left" vertical="center" wrapText="1"/>
    </xf>
    <xf numFmtId="0" fontId="12" fillId="0" borderId="4" xfId="2" applyFont="1" applyBorder="1" applyAlignment="1">
      <alignment horizontal="left" vertical="center"/>
    </xf>
    <xf numFmtId="0" fontId="13" fillId="0" borderId="1" xfId="2" applyFont="1" applyBorder="1" applyAlignment="1">
      <alignment vertical="top"/>
    </xf>
    <xf numFmtId="0" fontId="11" fillId="0" borderId="5" xfId="2" applyFont="1" applyBorder="1" applyAlignment="1">
      <alignment horizontal="left" vertical="center"/>
    </xf>
    <xf numFmtId="0" fontId="12" fillId="0" borderId="5" xfId="2" applyFont="1" applyBorder="1" applyAlignment="1">
      <alignment horizontal="left" vertical="center"/>
    </xf>
    <xf numFmtId="0" fontId="9" fillId="2" borderId="1" xfId="2" applyFont="1" applyFill="1" applyBorder="1" applyAlignment="1">
      <alignment wrapText="1"/>
    </xf>
    <xf numFmtId="0" fontId="9" fillId="2" borderId="1" xfId="2" applyFont="1" applyFill="1" applyBorder="1" applyAlignment="1">
      <alignment vertical="center"/>
    </xf>
    <xf numFmtId="0" fontId="9" fillId="2" borderId="1" xfId="2" applyFont="1" applyFill="1" applyBorder="1"/>
    <xf numFmtId="0" fontId="12" fillId="0" borderId="0" xfId="2" applyFont="1"/>
    <xf numFmtId="0" fontId="10" fillId="0" borderId="0" xfId="2" applyFont="1"/>
    <xf numFmtId="0" fontId="15" fillId="0" borderId="0" xfId="2" applyFont="1"/>
    <xf numFmtId="165" fontId="15" fillId="0" borderId="0" xfId="3" applyFont="1"/>
    <xf numFmtId="0" fontId="16" fillId="0" borderId="0" xfId="2" applyFont="1"/>
    <xf numFmtId="165" fontId="16" fillId="0" borderId="0" xfId="2" applyNumberFormat="1" applyFont="1"/>
    <xf numFmtId="165" fontId="16" fillId="0" borderId="0" xfId="3" applyFont="1"/>
    <xf numFmtId="0" fontId="17" fillId="0" borderId="0" xfId="2" applyFont="1" applyAlignment="1">
      <alignment vertical="center"/>
    </xf>
    <xf numFmtId="0" fontId="18" fillId="0" borderId="6" xfId="2" applyFont="1" applyBorder="1" applyAlignment="1">
      <alignment horizontal="center"/>
    </xf>
    <xf numFmtId="165" fontId="18" fillId="0" borderId="6" xfId="3" applyFont="1" applyBorder="1" applyAlignment="1">
      <alignment horizontal="center"/>
    </xf>
    <xf numFmtId="0" fontId="18" fillId="0" borderId="1" xfId="2" applyFont="1" applyBorder="1" applyAlignment="1">
      <alignment horizontal="center"/>
    </xf>
    <xf numFmtId="0" fontId="18" fillId="0" borderId="8" xfId="2" applyFont="1" applyBorder="1"/>
    <xf numFmtId="0" fontId="19" fillId="0" borderId="8" xfId="2" applyFont="1" applyBorder="1" applyAlignment="1">
      <alignment horizontal="center"/>
    </xf>
    <xf numFmtId="165" fontId="19" fillId="0" borderId="8" xfId="3" applyFont="1" applyBorder="1"/>
    <xf numFmtId="165" fontId="19" fillId="0" borderId="7" xfId="2" applyNumberFormat="1" applyFont="1" applyBorder="1"/>
    <xf numFmtId="0" fontId="18" fillId="0" borderId="9" xfId="2" applyFont="1" applyBorder="1"/>
    <xf numFmtId="0" fontId="19" fillId="0" borderId="9" xfId="2" applyFont="1" applyBorder="1" applyAlignment="1">
      <alignment horizontal="center"/>
    </xf>
    <xf numFmtId="165" fontId="19" fillId="0" borderId="9" xfId="3" applyFont="1" applyBorder="1"/>
    <xf numFmtId="165" fontId="19" fillId="0" borderId="5" xfId="2" applyNumberFormat="1" applyFont="1" applyBorder="1"/>
    <xf numFmtId="0" fontId="19" fillId="0" borderId="0" xfId="2" applyFont="1"/>
    <xf numFmtId="0" fontId="18" fillId="0" borderId="0" xfId="2" applyFont="1" applyAlignment="1">
      <alignment horizontal="right"/>
    </xf>
    <xf numFmtId="165" fontId="19" fillId="0" borderId="0" xfId="2" applyNumberFormat="1" applyFont="1"/>
    <xf numFmtId="0" fontId="17" fillId="0" borderId="0" xfId="2" applyFont="1"/>
    <xf numFmtId="0" fontId="21" fillId="0" borderId="0" xfId="2" applyFont="1"/>
    <xf numFmtId="0" fontId="19" fillId="0" borderId="0" xfId="2" applyFont="1" applyAlignment="1">
      <alignment vertical="center"/>
    </xf>
    <xf numFmtId="0" fontId="22" fillId="0" borderId="0" xfId="2" applyFont="1"/>
    <xf numFmtId="0" fontId="20" fillId="0" borderId="0" xfId="2" applyFont="1" applyAlignment="1">
      <alignment horizontal="center" vertical="center"/>
    </xf>
    <xf numFmtId="0" fontId="23" fillId="0" borderId="0" xfId="2" applyFont="1" applyAlignment="1">
      <alignment horizontal="right"/>
    </xf>
    <xf numFmtId="165" fontId="23" fillId="0" borderId="0" xfId="2" applyNumberFormat="1" applyFont="1"/>
    <xf numFmtId="165" fontId="23" fillId="3" borderId="0" xfId="2" applyNumberFormat="1" applyFont="1" applyFill="1"/>
    <xf numFmtId="0" fontId="25" fillId="0" borderId="0" xfId="2" applyFont="1"/>
    <xf numFmtId="0" fontId="2" fillId="0" borderId="5" xfId="0" applyFont="1" applyBorder="1" applyAlignment="1">
      <alignment horizontal="center"/>
    </xf>
    <xf numFmtId="2" fontId="0" fillId="0" borderId="5" xfId="0" applyNumberFormat="1" applyBorder="1" applyAlignment="1">
      <alignment horizontal="right"/>
    </xf>
    <xf numFmtId="0" fontId="0" fillId="0" borderId="5" xfId="0" applyBorder="1"/>
    <xf numFmtId="164" fontId="0" fillId="0" borderId="5" xfId="1" applyNumberFormat="1" applyFont="1" applyBorder="1"/>
    <xf numFmtId="0" fontId="3" fillId="0" borderId="0" xfId="0" applyFont="1" applyAlignment="1">
      <alignment horizontal="center" vertical="center"/>
    </xf>
    <xf numFmtId="167" fontId="12" fillId="0" borderId="11" xfId="4" applyNumberFormat="1" applyFont="1" applyFill="1" applyBorder="1" applyAlignment="1">
      <alignment horizontal="right" wrapText="1"/>
    </xf>
    <xf numFmtId="167" fontId="12" fillId="0" borderId="12" xfId="4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8" fillId="4" borderId="14" xfId="0" applyFont="1" applyFill="1" applyBorder="1"/>
    <xf numFmtId="0" fontId="18" fillId="4" borderId="26" xfId="0" applyFont="1" applyFill="1" applyBorder="1"/>
    <xf numFmtId="0" fontId="18" fillId="4" borderId="27" xfId="0" applyFont="1" applyFill="1" applyBorder="1"/>
    <xf numFmtId="0" fontId="4" fillId="0" borderId="1" xfId="0" applyFont="1" applyBorder="1"/>
    <xf numFmtId="164" fontId="4" fillId="0" borderId="1" xfId="1" applyNumberFormat="1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/>
    <xf numFmtId="164" fontId="4" fillId="0" borderId="4" xfId="1" applyNumberFormat="1" applyFont="1" applyBorder="1"/>
    <xf numFmtId="0" fontId="25" fillId="0" borderId="26" xfId="0" applyFont="1" applyBorder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2" fontId="25" fillId="0" borderId="10" xfId="0" applyNumberFormat="1" applyFont="1" applyBorder="1" applyAlignment="1">
      <alignment horizontal="right"/>
    </xf>
    <xf numFmtId="0" fontId="25" fillId="0" borderId="10" xfId="0" applyFont="1" applyBorder="1"/>
    <xf numFmtId="164" fontId="25" fillId="0" borderId="10" xfId="1" applyNumberFormat="1" applyFont="1" applyBorder="1"/>
    <xf numFmtId="0" fontId="4" fillId="0" borderId="5" xfId="0" applyFont="1" applyBorder="1"/>
    <xf numFmtId="166" fontId="4" fillId="0" borderId="1" xfId="1" applyNumberFormat="1" applyFont="1" applyBorder="1" applyAlignment="1">
      <alignment horizontal="right"/>
    </xf>
    <xf numFmtId="0" fontId="4" fillId="0" borderId="0" xfId="0" applyFont="1"/>
    <xf numFmtId="43" fontId="4" fillId="0" borderId="1" xfId="1" applyNumberFormat="1" applyFont="1" applyBorder="1"/>
    <xf numFmtId="0" fontId="4" fillId="0" borderId="10" xfId="0" applyFont="1" applyBorder="1"/>
    <xf numFmtId="164" fontId="25" fillId="0" borderId="10" xfId="0" applyNumberFormat="1" applyFont="1" applyBorder="1"/>
    <xf numFmtId="0" fontId="4" fillId="0" borderId="5" xfId="0" applyFont="1" applyBorder="1" applyAlignment="1">
      <alignment horizontal="center"/>
    </xf>
    <xf numFmtId="2" fontId="4" fillId="0" borderId="1" xfId="0" applyNumberFormat="1" applyFont="1" applyBorder="1"/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2" fontId="4" fillId="0" borderId="4" xfId="0" applyNumberFormat="1" applyFont="1" applyBorder="1"/>
    <xf numFmtId="2" fontId="25" fillId="0" borderId="10" xfId="0" applyNumberFormat="1" applyFont="1" applyBorder="1"/>
    <xf numFmtId="0" fontId="4" fillId="0" borderId="16" xfId="0" applyFont="1" applyBorder="1"/>
    <xf numFmtId="0" fontId="27" fillId="0" borderId="0" xfId="0" applyFont="1" applyAlignment="1">
      <alignment horizontal="center" vertical="center"/>
    </xf>
    <xf numFmtId="2" fontId="25" fillId="0" borderId="16" xfId="0" applyNumberFormat="1" applyFont="1" applyBorder="1" applyAlignment="1">
      <alignment horizontal="right"/>
    </xf>
    <xf numFmtId="0" fontId="25" fillId="0" borderId="28" xfId="0" applyFont="1" applyBorder="1"/>
    <xf numFmtId="164" fontId="25" fillId="0" borderId="28" xfId="1" applyNumberFormat="1" applyFont="1" applyBorder="1"/>
    <xf numFmtId="0" fontId="25" fillId="0" borderId="25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13" xfId="0" applyBorder="1" applyAlignment="1">
      <alignment horizontal="center"/>
    </xf>
    <xf numFmtId="0" fontId="25" fillId="0" borderId="1" xfId="0" applyFont="1" applyBorder="1" applyAlignment="1">
      <alignment horizontal="center"/>
    </xf>
    <xf numFmtId="2" fontId="25" fillId="0" borderId="1" xfId="0" applyNumberFormat="1" applyFont="1" applyBorder="1" applyAlignment="1">
      <alignment horizontal="right"/>
    </xf>
    <xf numFmtId="0" fontId="25" fillId="0" borderId="1" xfId="0" applyFont="1" applyBorder="1"/>
    <xf numFmtId="164" fontId="25" fillId="0" borderId="1" xfId="1" applyNumberFormat="1" applyFont="1" applyBorder="1"/>
    <xf numFmtId="0" fontId="4" fillId="0" borderId="1" xfId="0" applyFont="1" applyBorder="1" applyAlignment="1">
      <alignment horizontal="left"/>
    </xf>
    <xf numFmtId="0" fontId="0" fillId="0" borderId="0" xfId="0" applyBorder="1"/>
    <xf numFmtId="2" fontId="4" fillId="0" borderId="1" xfId="0" applyNumberFormat="1" applyFont="1" applyBorder="1" applyAlignment="1">
      <alignment horizontal="right"/>
    </xf>
    <xf numFmtId="0" fontId="12" fillId="0" borderId="11" xfId="0" applyFont="1" applyBorder="1" applyAlignment="1">
      <alignment wrapText="1"/>
    </xf>
    <xf numFmtId="164" fontId="25" fillId="0" borderId="1" xfId="0" applyNumberFormat="1" applyFont="1" applyBorder="1"/>
    <xf numFmtId="0" fontId="0" fillId="0" borderId="1" xfId="0" applyBorder="1" applyAlignment="1">
      <alignment horizontal="center"/>
    </xf>
    <xf numFmtId="167" fontId="4" fillId="0" borderId="1" xfId="0" applyNumberFormat="1" applyFont="1" applyBorder="1"/>
    <xf numFmtId="167" fontId="25" fillId="0" borderId="10" xfId="0" applyNumberFormat="1" applyFont="1" applyBorder="1"/>
    <xf numFmtId="0" fontId="4" fillId="0" borderId="1" xfId="0" applyFont="1" applyFill="1" applyBorder="1"/>
    <xf numFmtId="0" fontId="12" fillId="0" borderId="12" xfId="0" applyFont="1" applyBorder="1" applyAlignment="1">
      <alignment wrapText="1"/>
    </xf>
    <xf numFmtId="0" fontId="0" fillId="0" borderId="9" xfId="0" applyBorder="1"/>
    <xf numFmtId="164" fontId="4" fillId="0" borderId="6" xfId="1" applyNumberFormat="1" applyFont="1" applyBorder="1"/>
    <xf numFmtId="164" fontId="4" fillId="0" borderId="29" xfId="1" applyNumberFormat="1" applyFont="1" applyBorder="1"/>
    <xf numFmtId="164" fontId="0" fillId="0" borderId="9" xfId="1" applyNumberFormat="1" applyFont="1" applyBorder="1"/>
    <xf numFmtId="0" fontId="4" fillId="0" borderId="6" xfId="0" applyFont="1" applyBorder="1"/>
    <xf numFmtId="0" fontId="4" fillId="0" borderId="9" xfId="0" applyFont="1" applyBorder="1"/>
    <xf numFmtId="164" fontId="25" fillId="0" borderId="6" xfId="1" applyNumberFormat="1" applyFont="1" applyBorder="1"/>
    <xf numFmtId="164" fontId="25" fillId="0" borderId="28" xfId="0" applyNumberFormat="1" applyFont="1" applyBorder="1"/>
    <xf numFmtId="164" fontId="25" fillId="0" borderId="6" xfId="0" applyNumberFormat="1" applyFont="1" applyBorder="1"/>
    <xf numFmtId="0" fontId="0" fillId="0" borderId="6" xfId="0" applyBorder="1"/>
    <xf numFmtId="164" fontId="4" fillId="0" borderId="1" xfId="0" applyNumberFormat="1" applyFont="1" applyBorder="1"/>
    <xf numFmtId="164" fontId="4" fillId="0" borderId="5" xfId="0" applyNumberFormat="1" applyFont="1" applyBorder="1"/>
    <xf numFmtId="0" fontId="2" fillId="0" borderId="1" xfId="0" applyFont="1" applyBorder="1" applyAlignment="1">
      <alignment horizontal="center"/>
    </xf>
    <xf numFmtId="164" fontId="0" fillId="0" borderId="0" xfId="0" applyNumberFormat="1"/>
    <xf numFmtId="0" fontId="0" fillId="0" borderId="4" xfId="0" applyBorder="1" applyAlignment="1">
      <alignment horizontal="center"/>
    </xf>
    <xf numFmtId="0" fontId="0" fillId="0" borderId="4" xfId="0" applyBorder="1"/>
    <xf numFmtId="0" fontId="25" fillId="0" borderId="4" xfId="0" applyFont="1" applyBorder="1"/>
    <xf numFmtId="167" fontId="25" fillId="0" borderId="1" xfId="0" applyNumberFormat="1" applyFont="1" applyBorder="1"/>
    <xf numFmtId="0" fontId="0" fillId="0" borderId="8" xfId="0" applyFill="1" applyBorder="1"/>
    <xf numFmtId="0" fontId="18" fillId="4" borderId="19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5" fillId="0" borderId="6" xfId="0" applyFont="1" applyBorder="1" applyAlignment="1">
      <alignment horizontal="left"/>
    </xf>
    <xf numFmtId="0" fontId="25" fillId="0" borderId="3" xfId="0" applyFont="1" applyBorder="1" applyAlignment="1">
      <alignment horizontal="left"/>
    </xf>
    <xf numFmtId="0" fontId="18" fillId="4" borderId="18" xfId="0" applyFont="1" applyFill="1" applyBorder="1" applyAlignment="1">
      <alignment horizont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8" fillId="4" borderId="30" xfId="0" applyFont="1" applyFill="1" applyBorder="1" applyAlignment="1">
      <alignment horizontal="center" vertical="center" wrapText="1"/>
    </xf>
    <xf numFmtId="0" fontId="18" fillId="4" borderId="22" xfId="0" applyFont="1" applyFill="1" applyBorder="1" applyAlignment="1">
      <alignment horizontal="center" vertical="center"/>
    </xf>
    <xf numFmtId="0" fontId="18" fillId="4" borderId="23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0" fontId="25" fillId="0" borderId="9" xfId="0" applyFont="1" applyBorder="1" applyAlignment="1">
      <alignment horizontal="left"/>
    </xf>
    <xf numFmtId="0" fontId="25" fillId="0" borderId="21" xfId="0" applyFont="1" applyBorder="1" applyAlignment="1">
      <alignment horizontal="left"/>
    </xf>
    <xf numFmtId="0" fontId="16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10" fillId="0" borderId="4" xfId="2" applyFont="1" applyBorder="1" applyAlignment="1">
      <alignment horizontal="left" vertical="center" wrapText="1"/>
    </xf>
    <xf numFmtId="0" fontId="10" fillId="0" borderId="5" xfId="2" applyFont="1" applyBorder="1" applyAlignment="1">
      <alignment horizontal="left" vertical="center"/>
    </xf>
    <xf numFmtId="0" fontId="11" fillId="0" borderId="4" xfId="2" applyFont="1" applyBorder="1" applyAlignment="1">
      <alignment horizontal="left" vertical="center" wrapText="1"/>
    </xf>
    <xf numFmtId="0" fontId="11" fillId="0" borderId="5" xfId="2" applyFont="1" applyBorder="1" applyAlignment="1">
      <alignment horizontal="left" vertical="center"/>
    </xf>
    <xf numFmtId="0" fontId="14" fillId="0" borderId="4" xfId="2" applyFont="1" applyBorder="1" applyAlignment="1">
      <alignment horizontal="left" vertical="top" wrapText="1"/>
    </xf>
    <xf numFmtId="0" fontId="14" fillId="0" borderId="5" xfId="2" applyFont="1" applyBorder="1" applyAlignment="1">
      <alignment horizontal="left" vertical="top" wrapText="1"/>
    </xf>
    <xf numFmtId="0" fontId="11" fillId="0" borderId="4" xfId="2" applyFont="1" applyBorder="1" applyAlignment="1">
      <alignment horizontal="left" vertical="top" wrapText="1"/>
    </xf>
    <xf numFmtId="0" fontId="11" fillId="0" borderId="5" xfId="2" applyFont="1" applyBorder="1" applyAlignment="1">
      <alignment horizontal="left" vertical="top" wrapText="1"/>
    </xf>
    <xf numFmtId="0" fontId="20" fillId="0" borderId="0" xfId="2" applyFont="1" applyAlignment="1">
      <alignment horizontal="center" vertical="center"/>
    </xf>
    <xf numFmtId="0" fontId="24" fillId="0" borderId="0" xfId="2" applyFont="1" applyAlignment="1">
      <alignment horizontal="center"/>
    </xf>
    <xf numFmtId="0" fontId="11" fillId="0" borderId="4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</cellXfs>
  <cellStyles count="5">
    <cellStyle name="Comma" xfId="1" builtinId="3"/>
    <cellStyle name="Comma [0]" xfId="4" builtinId="6"/>
    <cellStyle name="Comma [0] 2" xfId="3" xr:uid="{C52FB780-D2CC-4E17-B761-01D2F9CB3476}"/>
    <cellStyle name="Normal" xfId="0" builtinId="0"/>
    <cellStyle name="Normal 2" xfId="2" xr:uid="{7608ED2D-50D1-41CA-BDE5-C3C55C27C3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A397-6701-4E5C-ABB6-B7E9D0DEC598}">
  <dimension ref="A1:BS180"/>
  <sheetViews>
    <sheetView tabSelected="1" view="pageBreakPreview" zoomScale="60" zoomScaleNormal="48" workbookViewId="0">
      <selection activeCell="B9" sqref="B9"/>
    </sheetView>
  </sheetViews>
  <sheetFormatPr defaultRowHeight="15.5"/>
  <cols>
    <col min="1" max="1" width="8.7265625" style="55"/>
    <col min="2" max="2" width="47.453125" bestFit="1" customWidth="1"/>
    <col min="3" max="3" width="15.54296875" customWidth="1"/>
    <col min="4" max="4" width="14.26953125" bestFit="1" customWidth="1"/>
    <col min="5" max="5" width="17.7265625" bestFit="1" customWidth="1"/>
    <col min="6" max="6" width="18.26953125" bestFit="1" customWidth="1"/>
    <col min="7" max="7" width="14.26953125" bestFit="1" customWidth="1"/>
    <col min="8" max="8" width="17.7265625" bestFit="1" customWidth="1"/>
    <col min="9" max="9" width="18.26953125" bestFit="1" customWidth="1"/>
    <col min="10" max="10" width="14.26953125" bestFit="1" customWidth="1"/>
    <col min="11" max="11" width="17.7265625" bestFit="1" customWidth="1"/>
    <col min="12" max="12" width="18.26953125" bestFit="1" customWidth="1"/>
    <col min="13" max="13" width="15.6328125" style="78" bestFit="1" customWidth="1"/>
    <col min="14" max="14" width="16.81640625" style="78" bestFit="1" customWidth="1"/>
    <col min="15" max="15" width="15" bestFit="1" customWidth="1"/>
  </cols>
  <sheetData>
    <row r="1" spans="1:23" ht="25">
      <c r="A1" s="141" t="s">
        <v>95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95"/>
      <c r="P1" s="95"/>
      <c r="Q1" s="95"/>
      <c r="R1" s="95"/>
      <c r="S1" s="95"/>
      <c r="T1" s="95"/>
      <c r="U1" s="95"/>
      <c r="V1" s="95"/>
      <c r="W1" s="95"/>
    </row>
    <row r="2" spans="1:23" ht="16" customHeight="1">
      <c r="A2" s="5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90"/>
      <c r="N2" s="90"/>
      <c r="O2" s="1"/>
      <c r="P2" s="1"/>
      <c r="Q2" s="1"/>
      <c r="R2" s="1"/>
      <c r="S2" s="1"/>
      <c r="T2" s="1"/>
      <c r="U2" s="1"/>
      <c r="V2" s="1"/>
      <c r="W2" s="1"/>
    </row>
    <row r="3" spans="1:23" ht="16" thickBot="1"/>
    <row r="4" spans="1:23" ht="19" thickBot="1">
      <c r="A4" s="138" t="s">
        <v>0</v>
      </c>
      <c r="B4" s="143" t="s">
        <v>1</v>
      </c>
      <c r="C4" s="130" t="s">
        <v>10</v>
      </c>
      <c r="D4" s="137" t="s">
        <v>6</v>
      </c>
      <c r="E4" s="132"/>
      <c r="F4" s="132"/>
      <c r="G4" s="132" t="s">
        <v>5</v>
      </c>
      <c r="H4" s="132"/>
      <c r="I4" s="132"/>
      <c r="J4" s="132" t="s">
        <v>11</v>
      </c>
      <c r="K4" s="132"/>
      <c r="L4" s="133"/>
      <c r="M4" s="130" t="s">
        <v>224</v>
      </c>
      <c r="N4" s="130" t="s">
        <v>223</v>
      </c>
      <c r="O4" s="130" t="s">
        <v>226</v>
      </c>
    </row>
    <row r="5" spans="1:23" ht="19" thickBot="1">
      <c r="A5" s="139"/>
      <c r="B5" s="144"/>
      <c r="C5" s="140"/>
      <c r="D5" s="57" t="s">
        <v>2</v>
      </c>
      <c r="E5" s="58" t="s">
        <v>3</v>
      </c>
      <c r="F5" s="59" t="s">
        <v>4</v>
      </c>
      <c r="G5" s="57" t="s">
        <v>2</v>
      </c>
      <c r="H5" s="58" t="s">
        <v>3</v>
      </c>
      <c r="I5" s="59" t="s">
        <v>4</v>
      </c>
      <c r="J5" s="59" t="s">
        <v>2</v>
      </c>
      <c r="K5" s="57" t="s">
        <v>3</v>
      </c>
      <c r="L5" s="57" t="s">
        <v>4</v>
      </c>
      <c r="M5" s="142"/>
      <c r="N5" s="131"/>
      <c r="O5" s="131"/>
    </row>
    <row r="6" spans="1:23">
      <c r="A6" s="96"/>
      <c r="B6" s="50"/>
      <c r="C6" s="50"/>
      <c r="D6" s="50"/>
      <c r="E6" s="50"/>
      <c r="F6" s="50"/>
      <c r="G6" s="50"/>
      <c r="H6" s="50"/>
      <c r="I6" s="50"/>
      <c r="J6" s="50"/>
      <c r="K6" s="50"/>
      <c r="L6" s="111"/>
      <c r="M6" s="60"/>
      <c r="N6" s="60"/>
    </row>
    <row r="7" spans="1:23">
      <c r="A7" s="135" t="s">
        <v>8</v>
      </c>
      <c r="B7" s="136"/>
      <c r="C7" s="60"/>
      <c r="D7" s="60"/>
      <c r="E7" s="60"/>
      <c r="F7" s="60"/>
      <c r="G7" s="61"/>
      <c r="H7" s="61"/>
      <c r="I7" s="61"/>
      <c r="J7" s="61"/>
      <c r="K7" s="61"/>
      <c r="L7" s="112"/>
      <c r="M7" s="60"/>
      <c r="N7" s="60"/>
    </row>
    <row r="8" spans="1:23">
      <c r="A8" s="62">
        <v>1</v>
      </c>
      <c r="B8" s="60" t="s">
        <v>108</v>
      </c>
      <c r="C8" s="63">
        <v>3.89</v>
      </c>
      <c r="D8" s="60">
        <v>154</v>
      </c>
      <c r="E8" s="60">
        <v>383</v>
      </c>
      <c r="F8" s="60">
        <v>15</v>
      </c>
      <c r="G8" s="61">
        <v>0</v>
      </c>
      <c r="H8" s="61">
        <v>0</v>
      </c>
      <c r="I8" s="61">
        <v>0</v>
      </c>
      <c r="J8" s="61">
        <f>D8*G8</f>
        <v>0</v>
      </c>
      <c r="K8" s="61">
        <f>E8*H8</f>
        <v>0</v>
      </c>
      <c r="L8" s="112">
        <f>F8*I8</f>
        <v>0</v>
      </c>
      <c r="M8" s="60"/>
      <c r="N8" s="60"/>
    </row>
    <row r="9" spans="1:23">
      <c r="A9" s="62">
        <v>2</v>
      </c>
      <c r="B9" s="60" t="s">
        <v>109</v>
      </c>
      <c r="C9" s="63">
        <v>2.13</v>
      </c>
      <c r="D9" s="60">
        <v>55</v>
      </c>
      <c r="E9" s="60">
        <v>148</v>
      </c>
      <c r="F9" s="60">
        <v>7</v>
      </c>
      <c r="G9" s="61">
        <f>$G$8</f>
        <v>0</v>
      </c>
      <c r="H9" s="61">
        <f>$H$8</f>
        <v>0</v>
      </c>
      <c r="I9" s="61">
        <f>$I$8</f>
        <v>0</v>
      </c>
      <c r="J9" s="61">
        <f t="shared" ref="J9:J16" si="0">D9*G9</f>
        <v>0</v>
      </c>
      <c r="K9" s="61">
        <f t="shared" ref="K9:K16" si="1">E9*H9</f>
        <v>0</v>
      </c>
      <c r="L9" s="112">
        <f t="shared" ref="L9:L16" si="2">F9*I9</f>
        <v>0</v>
      </c>
      <c r="M9" s="60"/>
      <c r="N9" s="60"/>
    </row>
    <row r="10" spans="1:23">
      <c r="A10" s="62">
        <v>3</v>
      </c>
      <c r="B10" s="60" t="s">
        <v>110</v>
      </c>
      <c r="C10" s="63">
        <v>5.0999999999999996</v>
      </c>
      <c r="D10" s="60">
        <v>135</v>
      </c>
      <c r="E10" s="60">
        <v>939</v>
      </c>
      <c r="F10" s="60">
        <v>21</v>
      </c>
      <c r="G10" s="61">
        <f t="shared" ref="G10:G16" si="3">$G$8</f>
        <v>0</v>
      </c>
      <c r="H10" s="61">
        <f t="shared" ref="H10:H16" si="4">$H$8</f>
        <v>0</v>
      </c>
      <c r="I10" s="61">
        <f t="shared" ref="I10:I16" si="5">$I$8</f>
        <v>0</v>
      </c>
      <c r="J10" s="61">
        <f t="shared" si="0"/>
        <v>0</v>
      </c>
      <c r="K10" s="61">
        <f t="shared" si="1"/>
        <v>0</v>
      </c>
      <c r="L10" s="112">
        <f t="shared" si="2"/>
        <v>0</v>
      </c>
      <c r="M10" s="60"/>
      <c r="N10" s="60"/>
    </row>
    <row r="11" spans="1:23">
      <c r="A11" s="62">
        <v>4</v>
      </c>
      <c r="B11" s="60" t="s">
        <v>111</v>
      </c>
      <c r="C11" s="63">
        <v>2.5499999999999998</v>
      </c>
      <c r="D11" s="60">
        <v>55</v>
      </c>
      <c r="E11" s="60">
        <v>324</v>
      </c>
      <c r="F11" s="60">
        <v>50</v>
      </c>
      <c r="G11" s="61">
        <f t="shared" si="3"/>
        <v>0</v>
      </c>
      <c r="H11" s="61">
        <f t="shared" si="4"/>
        <v>0</v>
      </c>
      <c r="I11" s="61">
        <f t="shared" si="5"/>
        <v>0</v>
      </c>
      <c r="J11" s="61">
        <f t="shared" si="0"/>
        <v>0</v>
      </c>
      <c r="K11" s="61">
        <f t="shared" si="1"/>
        <v>0</v>
      </c>
      <c r="L11" s="112">
        <f t="shared" si="2"/>
        <v>0</v>
      </c>
      <c r="M11" s="60"/>
      <c r="N11" s="60"/>
      <c r="O11" s="2"/>
    </row>
    <row r="12" spans="1:23">
      <c r="A12" s="62">
        <v>5</v>
      </c>
      <c r="B12" s="60" t="s">
        <v>112</v>
      </c>
      <c r="C12" s="63">
        <v>0.84</v>
      </c>
      <c r="D12" s="60">
        <v>24</v>
      </c>
      <c r="E12" s="60">
        <v>181</v>
      </c>
      <c r="F12" s="60">
        <v>1</v>
      </c>
      <c r="G12" s="61">
        <f t="shared" si="3"/>
        <v>0</v>
      </c>
      <c r="H12" s="61">
        <f t="shared" si="4"/>
        <v>0</v>
      </c>
      <c r="I12" s="61">
        <f t="shared" si="5"/>
        <v>0</v>
      </c>
      <c r="J12" s="61">
        <f t="shared" si="0"/>
        <v>0</v>
      </c>
      <c r="K12" s="61">
        <f t="shared" si="1"/>
        <v>0</v>
      </c>
      <c r="L12" s="112">
        <f t="shared" si="2"/>
        <v>0</v>
      </c>
      <c r="M12" s="60"/>
      <c r="N12" s="60"/>
      <c r="O12" s="129"/>
    </row>
    <row r="13" spans="1:23">
      <c r="A13" s="62">
        <v>6</v>
      </c>
      <c r="B13" s="60" t="s">
        <v>113</v>
      </c>
      <c r="C13" s="63">
        <v>9.74</v>
      </c>
      <c r="D13" s="60">
        <v>332</v>
      </c>
      <c r="E13" s="60">
        <v>725</v>
      </c>
      <c r="F13" s="60">
        <v>230</v>
      </c>
      <c r="G13" s="61">
        <f t="shared" si="3"/>
        <v>0</v>
      </c>
      <c r="H13" s="61">
        <f t="shared" si="4"/>
        <v>0</v>
      </c>
      <c r="I13" s="61">
        <f t="shared" si="5"/>
        <v>0</v>
      </c>
      <c r="J13" s="61">
        <f t="shared" si="0"/>
        <v>0</v>
      </c>
      <c r="K13" s="61">
        <f t="shared" si="1"/>
        <v>0</v>
      </c>
      <c r="L13" s="112">
        <f t="shared" si="2"/>
        <v>0</v>
      </c>
      <c r="M13" s="60"/>
      <c r="N13" s="60"/>
      <c r="O13" s="129"/>
    </row>
    <row r="14" spans="1:23">
      <c r="A14" s="62">
        <v>7</v>
      </c>
      <c r="B14" s="60" t="s">
        <v>114</v>
      </c>
      <c r="C14" s="63">
        <v>6.62</v>
      </c>
      <c r="D14" s="60">
        <v>136</v>
      </c>
      <c r="E14" s="60">
        <v>656</v>
      </c>
      <c r="F14" s="60">
        <v>10</v>
      </c>
      <c r="G14" s="61">
        <f t="shared" si="3"/>
        <v>0</v>
      </c>
      <c r="H14" s="61">
        <f t="shared" si="4"/>
        <v>0</v>
      </c>
      <c r="I14" s="61">
        <f t="shared" si="5"/>
        <v>0</v>
      </c>
      <c r="J14" s="61">
        <f t="shared" si="0"/>
        <v>0</v>
      </c>
      <c r="K14" s="61">
        <f t="shared" si="1"/>
        <v>0</v>
      </c>
      <c r="L14" s="112">
        <f t="shared" si="2"/>
        <v>0</v>
      </c>
      <c r="M14" s="60"/>
      <c r="N14" s="60"/>
      <c r="O14" s="129"/>
    </row>
    <row r="15" spans="1:23">
      <c r="A15" s="62">
        <v>8</v>
      </c>
      <c r="B15" s="60" t="s">
        <v>115</v>
      </c>
      <c r="C15" s="63">
        <v>8.06</v>
      </c>
      <c r="D15" s="60">
        <v>324</v>
      </c>
      <c r="E15" s="60">
        <v>1017</v>
      </c>
      <c r="F15" s="60">
        <v>98</v>
      </c>
      <c r="G15" s="61">
        <f t="shared" si="3"/>
        <v>0</v>
      </c>
      <c r="H15" s="61">
        <f t="shared" si="4"/>
        <v>0</v>
      </c>
      <c r="I15" s="61">
        <f t="shared" si="5"/>
        <v>0</v>
      </c>
      <c r="J15" s="61">
        <f t="shared" si="0"/>
        <v>0</v>
      </c>
      <c r="K15" s="61">
        <f t="shared" si="1"/>
        <v>0</v>
      </c>
      <c r="L15" s="112">
        <f t="shared" si="2"/>
        <v>0</v>
      </c>
      <c r="M15" s="121">
        <f>SUM(J15:L15)</f>
        <v>0</v>
      </c>
      <c r="N15" s="121">
        <f>M15*12</f>
        <v>0</v>
      </c>
      <c r="O15" s="129"/>
    </row>
    <row r="16" spans="1:23" ht="16" thickBot="1">
      <c r="A16" s="64">
        <v>9</v>
      </c>
      <c r="B16" s="65" t="s">
        <v>116</v>
      </c>
      <c r="C16" s="66">
        <v>2.27</v>
      </c>
      <c r="D16" s="65">
        <v>80</v>
      </c>
      <c r="E16" s="65">
        <v>251</v>
      </c>
      <c r="F16" s="65">
        <v>13</v>
      </c>
      <c r="G16" s="67">
        <f t="shared" si="3"/>
        <v>0</v>
      </c>
      <c r="H16" s="67">
        <f t="shared" si="4"/>
        <v>0</v>
      </c>
      <c r="I16" s="67">
        <f t="shared" si="5"/>
        <v>0</v>
      </c>
      <c r="J16" s="67">
        <f t="shared" si="0"/>
        <v>0</v>
      </c>
      <c r="K16" s="67">
        <f t="shared" si="1"/>
        <v>0</v>
      </c>
      <c r="L16" s="113">
        <f t="shared" si="2"/>
        <v>0</v>
      </c>
      <c r="M16" s="60"/>
      <c r="N16" s="65"/>
      <c r="O16" s="129"/>
    </row>
    <row r="17" spans="1:15" ht="16" thickBot="1">
      <c r="A17" s="71"/>
      <c r="B17" s="94" t="s">
        <v>9</v>
      </c>
      <c r="C17" s="73">
        <f>SUM(C8:C16)</f>
        <v>41.2</v>
      </c>
      <c r="D17" s="68">
        <f>SUM(D8:D16)</f>
        <v>1295</v>
      </c>
      <c r="E17" s="92">
        <f t="shared" ref="E17:F17" si="6">SUM(E8:E16)</f>
        <v>4624</v>
      </c>
      <c r="F17" s="92">
        <f t="shared" si="6"/>
        <v>445</v>
      </c>
      <c r="G17" s="93"/>
      <c r="H17" s="93"/>
      <c r="I17" s="75"/>
      <c r="J17" s="93">
        <f>SUM(J8:J16)</f>
        <v>0</v>
      </c>
      <c r="K17" s="93">
        <f>SUM(K8:K16)</f>
        <v>0</v>
      </c>
      <c r="L17" s="93">
        <f>SUM(L8:L16)</f>
        <v>0</v>
      </c>
      <c r="M17" s="93">
        <f>SUM(J17:L17)</f>
        <v>0</v>
      </c>
      <c r="N17" s="75">
        <f>M17*12</f>
        <v>0</v>
      </c>
      <c r="O17" s="129"/>
    </row>
    <row r="18" spans="1:15">
      <c r="A18" s="56"/>
      <c r="B18" s="48"/>
      <c r="C18" s="49"/>
      <c r="D18" s="50"/>
      <c r="E18" s="50"/>
      <c r="F18" s="50"/>
      <c r="G18" s="51"/>
      <c r="H18" s="51"/>
      <c r="I18" s="51"/>
      <c r="J18" s="51"/>
      <c r="K18" s="51"/>
      <c r="L18" s="114"/>
      <c r="M18" s="121"/>
      <c r="N18" s="122"/>
      <c r="O18" s="129"/>
    </row>
    <row r="19" spans="1:15">
      <c r="A19" s="135" t="s">
        <v>89</v>
      </c>
      <c r="B19" s="136"/>
      <c r="C19" s="60"/>
      <c r="D19" s="60"/>
      <c r="E19" s="60"/>
      <c r="F19" s="60"/>
      <c r="G19" s="60"/>
      <c r="H19" s="60"/>
      <c r="I19" s="60"/>
      <c r="J19" s="60"/>
      <c r="K19" s="60"/>
      <c r="L19" s="115"/>
      <c r="M19" s="60"/>
      <c r="N19" s="60"/>
      <c r="O19" s="129"/>
    </row>
    <row r="20" spans="1:15">
      <c r="A20" s="69">
        <v>10</v>
      </c>
      <c r="B20" s="60" t="s">
        <v>117</v>
      </c>
      <c r="C20" s="60">
        <v>32.9</v>
      </c>
      <c r="D20" s="60">
        <v>515</v>
      </c>
      <c r="E20" s="60">
        <v>11</v>
      </c>
      <c r="F20" s="60">
        <v>0</v>
      </c>
      <c r="G20" s="61">
        <f>$G$8</f>
        <v>0</v>
      </c>
      <c r="H20" s="61">
        <f>$H$8</f>
        <v>0</v>
      </c>
      <c r="I20" s="61">
        <f>$I$8</f>
        <v>0</v>
      </c>
      <c r="J20" s="61">
        <f t="shared" ref="J20:J23" si="7">D20*G20</f>
        <v>0</v>
      </c>
      <c r="K20" s="61">
        <f t="shared" ref="K20:K23" si="8">E20*H20</f>
        <v>0</v>
      </c>
      <c r="L20" s="112">
        <f>F20*I20</f>
        <v>0</v>
      </c>
      <c r="M20" s="60"/>
      <c r="N20" s="60"/>
    </row>
    <row r="21" spans="1:15">
      <c r="A21" s="69">
        <v>11</v>
      </c>
      <c r="B21" s="60" t="s">
        <v>118</v>
      </c>
      <c r="C21" s="60">
        <v>23.4</v>
      </c>
      <c r="D21" s="60">
        <v>375</v>
      </c>
      <c r="E21" s="60">
        <v>0</v>
      </c>
      <c r="F21" s="60">
        <v>0</v>
      </c>
      <c r="G21" s="61">
        <f>$G$8</f>
        <v>0</v>
      </c>
      <c r="H21" s="61">
        <f>$H$8</f>
        <v>0</v>
      </c>
      <c r="I21" s="61">
        <f>$I$8</f>
        <v>0</v>
      </c>
      <c r="J21" s="61">
        <f t="shared" si="7"/>
        <v>0</v>
      </c>
      <c r="K21" s="61">
        <f t="shared" si="8"/>
        <v>0</v>
      </c>
      <c r="L21" s="112">
        <f>F21*I21</f>
        <v>0</v>
      </c>
      <c r="M21" s="60"/>
      <c r="N21" s="60"/>
    </row>
    <row r="22" spans="1:15">
      <c r="A22" s="69">
        <v>12</v>
      </c>
      <c r="B22" s="60" t="s">
        <v>119</v>
      </c>
      <c r="C22" s="60">
        <v>25.2</v>
      </c>
      <c r="D22" s="60">
        <v>415</v>
      </c>
      <c r="E22" s="60">
        <v>34</v>
      </c>
      <c r="F22" s="60">
        <v>0</v>
      </c>
      <c r="G22" s="61">
        <f>$G$8</f>
        <v>0</v>
      </c>
      <c r="H22" s="61">
        <f>$H$8</f>
        <v>0</v>
      </c>
      <c r="I22" s="61">
        <f>$I$8</f>
        <v>0</v>
      </c>
      <c r="J22" s="61">
        <f t="shared" si="7"/>
        <v>0</v>
      </c>
      <c r="K22" s="61" t="s">
        <v>96</v>
      </c>
      <c r="L22" s="112">
        <f t="shared" ref="L22:L23" si="9">F22*I22</f>
        <v>0</v>
      </c>
      <c r="M22" s="99"/>
      <c r="N22" s="99"/>
    </row>
    <row r="23" spans="1:15" ht="16" thickBot="1">
      <c r="A23" s="70">
        <v>13</v>
      </c>
      <c r="B23" s="65" t="s">
        <v>120</v>
      </c>
      <c r="C23" s="65">
        <v>23.3</v>
      </c>
      <c r="D23" s="65">
        <v>286</v>
      </c>
      <c r="E23" s="65">
        <v>38</v>
      </c>
      <c r="F23" s="65">
        <v>0</v>
      </c>
      <c r="G23" s="67">
        <f>$G$8</f>
        <v>0</v>
      </c>
      <c r="H23" s="67">
        <f>$H$8</f>
        <v>0</v>
      </c>
      <c r="I23" s="67">
        <f>$I$8</f>
        <v>0</v>
      </c>
      <c r="J23" s="67">
        <f t="shared" si="7"/>
        <v>0</v>
      </c>
      <c r="K23" s="67">
        <f t="shared" si="8"/>
        <v>0</v>
      </c>
      <c r="L23" s="113">
        <f t="shared" si="9"/>
        <v>0</v>
      </c>
      <c r="M23" s="99"/>
      <c r="N23" s="99"/>
    </row>
    <row r="24" spans="1:15" ht="16" thickBot="1">
      <c r="A24" s="71"/>
      <c r="B24" s="72" t="s">
        <v>9</v>
      </c>
      <c r="C24" s="91"/>
      <c r="D24" s="74"/>
      <c r="E24" s="74"/>
      <c r="F24" s="74"/>
      <c r="G24" s="75"/>
      <c r="H24" s="75"/>
      <c r="I24" s="75"/>
      <c r="J24" s="75">
        <f>SUM(J20:J23)</f>
        <v>0</v>
      </c>
      <c r="K24" s="75">
        <f t="shared" ref="K24:L24" si="10">SUM(K20:K23)</f>
        <v>0</v>
      </c>
      <c r="L24" s="93">
        <f t="shared" si="10"/>
        <v>0</v>
      </c>
      <c r="M24" s="105">
        <f>SUM(J24:L24)</f>
        <v>0</v>
      </c>
      <c r="N24" s="105">
        <f>M24*12</f>
        <v>0</v>
      </c>
    </row>
    <row r="25" spans="1:15">
      <c r="A25" s="82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116"/>
      <c r="M25" s="99"/>
      <c r="N25" s="99"/>
    </row>
    <row r="26" spans="1:15">
      <c r="A26" s="135" t="s">
        <v>90</v>
      </c>
      <c r="B26" s="136"/>
      <c r="C26" s="60"/>
      <c r="D26" s="60"/>
      <c r="E26" s="60"/>
      <c r="F26" s="60"/>
      <c r="G26" s="60"/>
      <c r="H26" s="60"/>
      <c r="I26" s="60"/>
      <c r="J26" s="60"/>
      <c r="K26" s="60"/>
      <c r="L26" s="115"/>
      <c r="M26" s="99"/>
      <c r="N26" s="99"/>
    </row>
    <row r="27" spans="1:15">
      <c r="A27" s="69">
        <v>14</v>
      </c>
      <c r="B27" s="60" t="s">
        <v>121</v>
      </c>
      <c r="C27" s="60">
        <v>30.3</v>
      </c>
      <c r="D27" s="60">
        <v>368</v>
      </c>
      <c r="E27" s="60">
        <v>0</v>
      </c>
      <c r="F27" s="60">
        <v>0</v>
      </c>
      <c r="G27" s="61">
        <f>$G$8</f>
        <v>0</v>
      </c>
      <c r="H27" s="61">
        <f>$H$8</f>
        <v>0</v>
      </c>
      <c r="I27" s="61">
        <f>$I$8</f>
        <v>0</v>
      </c>
      <c r="J27" s="61">
        <f t="shared" ref="J27:J29" si="11">D27*G27</f>
        <v>0</v>
      </c>
      <c r="K27" s="61">
        <f t="shared" ref="K27:L29" si="12">E27*H27</f>
        <v>0</v>
      </c>
      <c r="L27" s="112">
        <f t="shared" si="12"/>
        <v>0</v>
      </c>
      <c r="M27" s="99"/>
      <c r="N27" s="99"/>
    </row>
    <row r="28" spans="1:15">
      <c r="A28" s="69">
        <v>15</v>
      </c>
      <c r="B28" s="60" t="s">
        <v>122</v>
      </c>
      <c r="C28" s="60">
        <v>0.6</v>
      </c>
      <c r="D28" s="60">
        <v>11</v>
      </c>
      <c r="E28" s="60">
        <v>0</v>
      </c>
      <c r="F28" s="60">
        <v>0</v>
      </c>
      <c r="G28" s="61">
        <f>$G$8</f>
        <v>0</v>
      </c>
      <c r="H28" s="61">
        <f>$H$8</f>
        <v>0</v>
      </c>
      <c r="I28" s="61">
        <f>$I$8</f>
        <v>0</v>
      </c>
      <c r="J28" s="61">
        <f t="shared" si="11"/>
        <v>0</v>
      </c>
      <c r="K28" s="61">
        <f t="shared" si="12"/>
        <v>0</v>
      </c>
      <c r="L28" s="112">
        <f t="shared" si="12"/>
        <v>0</v>
      </c>
      <c r="M28" s="99"/>
      <c r="N28" s="99"/>
    </row>
    <row r="29" spans="1:15" ht="16" thickBot="1">
      <c r="A29" s="70">
        <v>16</v>
      </c>
      <c r="B29" s="65" t="s">
        <v>123</v>
      </c>
      <c r="C29" s="65">
        <v>40.72</v>
      </c>
      <c r="D29" s="65">
        <v>604</v>
      </c>
      <c r="E29" s="65">
        <v>0</v>
      </c>
      <c r="F29" s="65">
        <v>0</v>
      </c>
      <c r="G29" s="67">
        <f>$G$8</f>
        <v>0</v>
      </c>
      <c r="H29" s="67">
        <f>$H$8</f>
        <v>0</v>
      </c>
      <c r="I29" s="67">
        <f>$I$8</f>
        <v>0</v>
      </c>
      <c r="J29" s="67">
        <f t="shared" si="11"/>
        <v>0</v>
      </c>
      <c r="K29" s="67">
        <f t="shared" si="12"/>
        <v>0</v>
      </c>
      <c r="L29" s="113">
        <f t="shared" si="12"/>
        <v>0</v>
      </c>
      <c r="M29" s="99"/>
      <c r="N29" s="99"/>
    </row>
    <row r="30" spans="1:15" ht="16" thickBot="1">
      <c r="A30" s="71"/>
      <c r="B30" s="72" t="s">
        <v>9</v>
      </c>
      <c r="C30" s="73"/>
      <c r="D30" s="74"/>
      <c r="E30" s="74"/>
      <c r="F30" s="74"/>
      <c r="G30" s="75"/>
      <c r="H30" s="75"/>
      <c r="I30" s="75"/>
      <c r="J30" s="75">
        <f>SUM(J27:J29)</f>
        <v>0</v>
      </c>
      <c r="K30" s="75">
        <f>SUM(K27:K29)</f>
        <v>0</v>
      </c>
      <c r="L30" s="93">
        <f>SUM(L27:L29)</f>
        <v>0</v>
      </c>
      <c r="M30" s="105">
        <f>SUM(J30:L30)</f>
        <v>0</v>
      </c>
      <c r="N30" s="105">
        <f>M30*12</f>
        <v>0</v>
      </c>
    </row>
    <row r="31" spans="1:15">
      <c r="A31" s="82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116"/>
      <c r="M31" s="99"/>
      <c r="N31" s="99"/>
    </row>
    <row r="32" spans="1:15">
      <c r="A32" s="135" t="s">
        <v>200</v>
      </c>
      <c r="B32" s="136"/>
      <c r="C32" s="60"/>
      <c r="D32" s="60"/>
      <c r="E32" s="60"/>
      <c r="F32" s="60"/>
      <c r="G32" s="60"/>
      <c r="H32" s="60"/>
      <c r="I32" s="60"/>
      <c r="J32" s="60"/>
      <c r="K32" s="60"/>
      <c r="L32" s="115"/>
      <c r="M32" s="99"/>
      <c r="N32" s="99"/>
    </row>
    <row r="33" spans="1:71">
      <c r="A33" s="69">
        <v>17</v>
      </c>
      <c r="B33" s="60" t="s">
        <v>91</v>
      </c>
      <c r="C33" s="60">
        <v>46.3</v>
      </c>
      <c r="D33" s="60">
        <v>461</v>
      </c>
      <c r="E33" s="60">
        <v>3</v>
      </c>
      <c r="F33" s="60">
        <v>0</v>
      </c>
      <c r="G33" s="61">
        <f>$G$8</f>
        <v>0</v>
      </c>
      <c r="H33" s="61">
        <f>$H$8</f>
        <v>0</v>
      </c>
      <c r="I33" s="61">
        <f>$I$8</f>
        <v>0</v>
      </c>
      <c r="J33" s="61">
        <f t="shared" ref="J33:J37" si="13">D33*G33</f>
        <v>0</v>
      </c>
      <c r="K33" s="61">
        <f t="shared" ref="K33:L37" si="14">E33*H33</f>
        <v>0</v>
      </c>
      <c r="L33" s="112">
        <f t="shared" si="14"/>
        <v>0</v>
      </c>
      <c r="M33" s="99"/>
      <c r="N33" s="99"/>
    </row>
    <row r="34" spans="1:71">
      <c r="A34" s="69">
        <v>18</v>
      </c>
      <c r="B34" s="60" t="s">
        <v>92</v>
      </c>
      <c r="C34" s="77">
        <v>35</v>
      </c>
      <c r="D34" s="60">
        <v>31</v>
      </c>
      <c r="E34" s="60">
        <v>0</v>
      </c>
      <c r="F34" s="60">
        <v>0</v>
      </c>
      <c r="G34" s="61">
        <f>$G$8</f>
        <v>0</v>
      </c>
      <c r="H34" s="61">
        <f>$H$8</f>
        <v>0</v>
      </c>
      <c r="I34" s="61">
        <f>$I$8</f>
        <v>0</v>
      </c>
      <c r="J34" s="61">
        <f t="shared" si="13"/>
        <v>0</v>
      </c>
      <c r="K34" s="61">
        <f t="shared" si="14"/>
        <v>0</v>
      </c>
      <c r="L34" s="112">
        <f t="shared" si="14"/>
        <v>0</v>
      </c>
      <c r="M34" s="99"/>
      <c r="N34" s="99"/>
    </row>
    <row r="35" spans="1:71">
      <c r="A35" s="69">
        <v>19</v>
      </c>
      <c r="B35" s="60" t="s">
        <v>93</v>
      </c>
      <c r="C35" s="60">
        <v>73.819999999999993</v>
      </c>
      <c r="D35" s="60">
        <v>1131</v>
      </c>
      <c r="E35" s="60">
        <v>0</v>
      </c>
      <c r="F35" s="60">
        <v>0</v>
      </c>
      <c r="G35" s="61">
        <f>$G$8</f>
        <v>0</v>
      </c>
      <c r="H35" s="61">
        <f>$H$8</f>
        <v>0</v>
      </c>
      <c r="I35" s="61">
        <f>$I$8</f>
        <v>0</v>
      </c>
      <c r="J35" s="61">
        <f t="shared" si="13"/>
        <v>0</v>
      </c>
      <c r="K35" s="61">
        <f t="shared" si="14"/>
        <v>0</v>
      </c>
      <c r="L35" s="112">
        <f t="shared" si="14"/>
        <v>0</v>
      </c>
      <c r="M35" s="99"/>
      <c r="N35" s="99"/>
    </row>
    <row r="36" spans="1:71">
      <c r="A36" s="69">
        <v>20</v>
      </c>
      <c r="B36" s="60" t="s">
        <v>94</v>
      </c>
      <c r="C36" s="60">
        <v>24.52</v>
      </c>
      <c r="D36" s="60">
        <v>423</v>
      </c>
      <c r="E36" s="60">
        <v>309</v>
      </c>
      <c r="F36" s="60">
        <v>0</v>
      </c>
      <c r="G36" s="61">
        <f>$G$8</f>
        <v>0</v>
      </c>
      <c r="H36" s="61">
        <f>$H$8</f>
        <v>0</v>
      </c>
      <c r="I36" s="61">
        <f>$I$8</f>
        <v>0</v>
      </c>
      <c r="J36" s="61">
        <f t="shared" si="13"/>
        <v>0</v>
      </c>
      <c r="K36" s="61">
        <f t="shared" si="14"/>
        <v>0</v>
      </c>
      <c r="L36" s="112">
        <f t="shared" si="14"/>
        <v>0</v>
      </c>
      <c r="M36" s="99"/>
      <c r="N36" s="99"/>
    </row>
    <row r="37" spans="1:71" ht="16" thickBot="1">
      <c r="A37" s="70">
        <v>21</v>
      </c>
      <c r="B37" s="65" t="s">
        <v>124</v>
      </c>
      <c r="C37" s="65">
        <v>50.83</v>
      </c>
      <c r="D37" s="65">
        <v>576</v>
      </c>
      <c r="E37" s="65">
        <v>36</v>
      </c>
      <c r="F37" s="65">
        <v>0</v>
      </c>
      <c r="G37" s="67">
        <f>$G$8</f>
        <v>0</v>
      </c>
      <c r="H37" s="67">
        <f>$H$8</f>
        <v>0</v>
      </c>
      <c r="I37" s="67">
        <f>$I$8</f>
        <v>0</v>
      </c>
      <c r="J37" s="67">
        <f t="shared" si="13"/>
        <v>0</v>
      </c>
      <c r="K37" s="67">
        <f t="shared" si="14"/>
        <v>0</v>
      </c>
      <c r="L37" s="113">
        <f t="shared" si="14"/>
        <v>0</v>
      </c>
      <c r="M37" s="99"/>
      <c r="N37" s="99"/>
    </row>
    <row r="38" spans="1:71" ht="16" thickBot="1">
      <c r="A38" s="71"/>
      <c r="B38" s="72" t="s">
        <v>9</v>
      </c>
      <c r="C38" s="73"/>
      <c r="D38" s="74" t="s">
        <v>96</v>
      </c>
      <c r="E38" s="74"/>
      <c r="F38" s="74"/>
      <c r="G38" s="75"/>
      <c r="H38" s="75"/>
      <c r="I38" s="75"/>
      <c r="J38" s="75">
        <f>SUM(J33:J37)</f>
        <v>0</v>
      </c>
      <c r="K38" s="75">
        <f>SUM(K33:K37)</f>
        <v>0</v>
      </c>
      <c r="L38" s="93">
        <f>SUM(L33:L37)</f>
        <v>0</v>
      </c>
      <c r="M38" s="105">
        <f>SUM(J38:L38)</f>
        <v>0</v>
      </c>
      <c r="N38" s="105">
        <f>M38*12</f>
        <v>0</v>
      </c>
    </row>
    <row r="39" spans="1:71" s="2" customFormat="1">
      <c r="A39" s="69"/>
      <c r="B39" s="97"/>
      <c r="C39" s="98"/>
      <c r="D39" s="99"/>
      <c r="E39" s="99"/>
      <c r="F39" s="99"/>
      <c r="G39" s="100"/>
      <c r="H39" s="100"/>
      <c r="I39" s="100"/>
      <c r="J39" s="100"/>
      <c r="K39" s="100"/>
      <c r="L39" s="117"/>
      <c r="M39" s="105"/>
      <c r="N39" s="105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  <c r="BM39" s="102"/>
      <c r="BN39" s="102"/>
      <c r="BO39" s="102"/>
      <c r="BP39" s="102"/>
      <c r="BQ39" s="102"/>
      <c r="BR39" s="102"/>
      <c r="BS39" s="102"/>
    </row>
    <row r="40" spans="1:71" s="2" customFormat="1">
      <c r="A40" s="145" t="s">
        <v>201</v>
      </c>
      <c r="B40" s="145"/>
      <c r="C40" s="98"/>
      <c r="D40" s="99"/>
      <c r="E40" s="99"/>
      <c r="F40" s="99"/>
      <c r="G40" s="100"/>
      <c r="H40" s="100"/>
      <c r="I40" s="100"/>
      <c r="J40" s="100"/>
      <c r="K40" s="100"/>
      <c r="L40" s="117"/>
      <c r="M40" s="105"/>
      <c r="N40" s="105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</row>
    <row r="41" spans="1:71" s="2" customFormat="1">
      <c r="A41" s="69">
        <v>22</v>
      </c>
      <c r="B41" s="101" t="s">
        <v>141</v>
      </c>
      <c r="C41" s="103">
        <v>35.92</v>
      </c>
      <c r="D41" s="60">
        <v>438</v>
      </c>
      <c r="E41" s="60">
        <v>0</v>
      </c>
      <c r="F41" s="60">
        <v>1</v>
      </c>
      <c r="G41" s="61">
        <f>$G$8</f>
        <v>0</v>
      </c>
      <c r="H41" s="61">
        <f>$H$8</f>
        <v>0</v>
      </c>
      <c r="I41" s="61">
        <f>$I$8</f>
        <v>0</v>
      </c>
      <c r="J41" s="61">
        <f t="shared" ref="J41" si="15">D41*G41</f>
        <v>0</v>
      </c>
      <c r="K41" s="61">
        <f t="shared" ref="K41" si="16">E41*H41</f>
        <v>0</v>
      </c>
      <c r="L41" s="112">
        <f t="shared" ref="L41" si="17">F41*I41</f>
        <v>0</v>
      </c>
      <c r="M41" s="105"/>
      <c r="N41" s="105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  <c r="BL41" s="102"/>
      <c r="BM41" s="102"/>
      <c r="BN41" s="102"/>
      <c r="BO41" s="102"/>
      <c r="BP41" s="102"/>
      <c r="BQ41" s="102"/>
      <c r="BR41" s="102"/>
      <c r="BS41" s="102"/>
    </row>
    <row r="42" spans="1:71" s="2" customFormat="1">
      <c r="A42" s="69">
        <v>23</v>
      </c>
      <c r="B42" s="101" t="s">
        <v>142</v>
      </c>
      <c r="C42" s="103">
        <v>19.91</v>
      </c>
      <c r="D42" s="60">
        <v>146</v>
      </c>
      <c r="E42" s="60">
        <v>565</v>
      </c>
      <c r="F42" s="60">
        <v>0</v>
      </c>
      <c r="G42" s="61">
        <f t="shared" ref="G42:G46" si="18">$G$8</f>
        <v>0</v>
      </c>
      <c r="H42" s="61">
        <f t="shared" ref="H42:H46" si="19">$H$8</f>
        <v>0</v>
      </c>
      <c r="I42" s="61">
        <f t="shared" ref="I42:I46" si="20">$I$8</f>
        <v>0</v>
      </c>
      <c r="J42" s="61">
        <f t="shared" ref="J42:J46" si="21">D42*G42</f>
        <v>0</v>
      </c>
      <c r="K42" s="61">
        <f t="shared" ref="K42:K46" si="22">E42*H42</f>
        <v>0</v>
      </c>
      <c r="L42" s="112">
        <f t="shared" ref="L42:L46" si="23">F42*I42</f>
        <v>0</v>
      </c>
      <c r="M42" s="105"/>
      <c r="N42" s="105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02"/>
      <c r="BS42" s="102"/>
    </row>
    <row r="43" spans="1:71" s="2" customFormat="1">
      <c r="A43" s="69">
        <v>24</v>
      </c>
      <c r="B43" s="101" t="s">
        <v>143</v>
      </c>
      <c r="C43" s="103">
        <v>25.06</v>
      </c>
      <c r="D43" s="60">
        <v>307</v>
      </c>
      <c r="E43" s="60">
        <v>50</v>
      </c>
      <c r="F43" s="60">
        <v>0</v>
      </c>
      <c r="G43" s="61">
        <f t="shared" si="18"/>
        <v>0</v>
      </c>
      <c r="H43" s="61">
        <f t="shared" si="19"/>
        <v>0</v>
      </c>
      <c r="I43" s="61">
        <f t="shared" si="20"/>
        <v>0</v>
      </c>
      <c r="J43" s="61">
        <f t="shared" si="21"/>
        <v>0</v>
      </c>
      <c r="K43" s="61">
        <f t="shared" si="22"/>
        <v>0</v>
      </c>
      <c r="L43" s="112">
        <f t="shared" si="23"/>
        <v>0</v>
      </c>
      <c r="M43" s="105"/>
      <c r="N43" s="105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</row>
    <row r="44" spans="1:71" s="2" customFormat="1">
      <c r="A44" s="69">
        <v>25</v>
      </c>
      <c r="B44" s="101" t="s">
        <v>144</v>
      </c>
      <c r="C44" s="103">
        <v>30.22</v>
      </c>
      <c r="D44" s="60">
        <v>674</v>
      </c>
      <c r="E44" s="60">
        <v>1</v>
      </c>
      <c r="F44" s="60">
        <v>0</v>
      </c>
      <c r="G44" s="61">
        <f t="shared" si="18"/>
        <v>0</v>
      </c>
      <c r="H44" s="61">
        <f t="shared" si="19"/>
        <v>0</v>
      </c>
      <c r="I44" s="61">
        <f t="shared" si="20"/>
        <v>0</v>
      </c>
      <c r="J44" s="61">
        <f t="shared" si="21"/>
        <v>0</v>
      </c>
      <c r="K44" s="61">
        <f t="shared" si="22"/>
        <v>0</v>
      </c>
      <c r="L44" s="112">
        <f t="shared" si="23"/>
        <v>0</v>
      </c>
      <c r="M44" s="105"/>
      <c r="N44" s="105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2"/>
    </row>
    <row r="45" spans="1:71" s="2" customFormat="1">
      <c r="A45" s="69">
        <v>26</v>
      </c>
      <c r="B45" s="101" t="s">
        <v>145</v>
      </c>
      <c r="C45" s="103">
        <v>37.840000000000003</v>
      </c>
      <c r="D45" s="60">
        <v>175</v>
      </c>
      <c r="E45" s="60">
        <v>469</v>
      </c>
      <c r="F45" s="60">
        <v>3</v>
      </c>
      <c r="G45" s="61">
        <f t="shared" si="18"/>
        <v>0</v>
      </c>
      <c r="H45" s="61">
        <f t="shared" si="19"/>
        <v>0</v>
      </c>
      <c r="I45" s="61">
        <f t="shared" si="20"/>
        <v>0</v>
      </c>
      <c r="J45" s="61">
        <f t="shared" si="21"/>
        <v>0</v>
      </c>
      <c r="K45" s="61">
        <f t="shared" si="22"/>
        <v>0</v>
      </c>
      <c r="L45" s="112">
        <f t="shared" si="23"/>
        <v>0</v>
      </c>
      <c r="M45" s="105"/>
      <c r="N45" s="105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02"/>
      <c r="BQ45" s="102"/>
      <c r="BR45" s="102"/>
      <c r="BS45" s="102"/>
    </row>
    <row r="46" spans="1:71" s="2" customFormat="1" ht="16" thickBot="1">
      <c r="A46" s="69">
        <v>27</v>
      </c>
      <c r="B46" s="101" t="s">
        <v>146</v>
      </c>
      <c r="C46" s="103">
        <v>17.899999999999999</v>
      </c>
      <c r="D46" s="60">
        <v>373</v>
      </c>
      <c r="E46" s="60">
        <v>414</v>
      </c>
      <c r="F46" s="60">
        <v>0</v>
      </c>
      <c r="G46" s="61">
        <f t="shared" si="18"/>
        <v>0</v>
      </c>
      <c r="H46" s="61">
        <f t="shared" si="19"/>
        <v>0</v>
      </c>
      <c r="I46" s="61">
        <f t="shared" si="20"/>
        <v>0</v>
      </c>
      <c r="J46" s="61">
        <f t="shared" si="21"/>
        <v>0</v>
      </c>
      <c r="K46" s="61">
        <f t="shared" si="22"/>
        <v>0</v>
      </c>
      <c r="L46" s="112">
        <f t="shared" si="23"/>
        <v>0</v>
      </c>
      <c r="M46" s="105"/>
      <c r="N46" s="105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/>
    </row>
    <row r="47" spans="1:71" s="2" customFormat="1" ht="16" thickBot="1">
      <c r="A47" s="71"/>
      <c r="B47" s="72" t="s">
        <v>9</v>
      </c>
      <c r="C47" s="73">
        <f>SUM(C41:C46)</f>
        <v>166.85</v>
      </c>
      <c r="D47" s="74"/>
      <c r="E47" s="74"/>
      <c r="F47" s="74"/>
      <c r="G47" s="75"/>
      <c r="H47" s="75"/>
      <c r="I47" s="75"/>
      <c r="J47" s="75">
        <f>SUM(J41:J46)</f>
        <v>0</v>
      </c>
      <c r="K47" s="75">
        <f t="shared" ref="K47:L47" si="24">SUM(K41:K46)</f>
        <v>0</v>
      </c>
      <c r="L47" s="93">
        <f t="shared" si="24"/>
        <v>0</v>
      </c>
      <c r="M47" s="105">
        <f>SUM(J47:L47)</f>
        <v>0</v>
      </c>
      <c r="N47" s="105">
        <f>M47*12</f>
        <v>0</v>
      </c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02"/>
    </row>
    <row r="48" spans="1:71" s="2" customFormat="1">
      <c r="A48" s="69"/>
      <c r="B48" s="97"/>
      <c r="C48" s="98"/>
      <c r="D48" s="99"/>
      <c r="E48" s="99"/>
      <c r="F48" s="99"/>
      <c r="G48" s="100"/>
      <c r="H48" s="100"/>
      <c r="I48" s="100"/>
      <c r="J48" s="100"/>
      <c r="K48" s="100"/>
      <c r="L48" s="117"/>
      <c r="M48" s="105"/>
      <c r="N48" s="105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  <c r="BL48" s="102"/>
      <c r="BM48" s="102"/>
      <c r="BN48" s="102"/>
      <c r="BO48" s="102"/>
      <c r="BP48" s="102"/>
      <c r="BQ48" s="102"/>
      <c r="BR48" s="102"/>
      <c r="BS48" s="102"/>
    </row>
    <row r="49" spans="1:71" s="2" customFormat="1">
      <c r="A49" s="145" t="s">
        <v>202</v>
      </c>
      <c r="B49" s="145"/>
      <c r="C49" s="98"/>
      <c r="D49" s="99"/>
      <c r="E49" s="99"/>
      <c r="F49" s="99"/>
      <c r="G49" s="100"/>
      <c r="H49" s="100"/>
      <c r="I49" s="100"/>
      <c r="J49" s="100"/>
      <c r="K49" s="100"/>
      <c r="L49" s="117"/>
      <c r="M49" s="105"/>
      <c r="N49" s="105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</row>
    <row r="50" spans="1:71" s="2" customFormat="1">
      <c r="A50" s="69">
        <v>28</v>
      </c>
      <c r="B50" s="101" t="s">
        <v>147</v>
      </c>
      <c r="C50" s="53">
        <v>18.8</v>
      </c>
      <c r="D50" s="60">
        <v>318</v>
      </c>
      <c r="E50" s="60">
        <v>378</v>
      </c>
      <c r="F50" s="60">
        <v>0</v>
      </c>
      <c r="G50" s="61">
        <f>$G$8</f>
        <v>0</v>
      </c>
      <c r="H50" s="61">
        <f>$H$8</f>
        <v>0</v>
      </c>
      <c r="I50" s="61">
        <f>$I$8</f>
        <v>0</v>
      </c>
      <c r="J50" s="61">
        <f t="shared" ref="J50" si="25">D50*G50</f>
        <v>0</v>
      </c>
      <c r="K50" s="61">
        <f t="shared" ref="K50" si="26">E50*H50</f>
        <v>0</v>
      </c>
      <c r="L50" s="112">
        <f t="shared" ref="L50" si="27">F50*I50</f>
        <v>0</v>
      </c>
      <c r="M50" s="105"/>
      <c r="N50" s="105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</row>
    <row r="51" spans="1:71" s="2" customFormat="1">
      <c r="A51" s="69">
        <v>29</v>
      </c>
      <c r="B51" s="101" t="s">
        <v>148</v>
      </c>
      <c r="C51" s="53">
        <v>6.66</v>
      </c>
      <c r="D51" s="60">
        <v>117</v>
      </c>
      <c r="E51" s="60">
        <v>100</v>
      </c>
      <c r="F51" s="60">
        <v>0</v>
      </c>
      <c r="G51" s="61">
        <f t="shared" ref="G51:G53" si="28">$G$8</f>
        <v>0</v>
      </c>
      <c r="H51" s="61">
        <f t="shared" ref="H51:H53" si="29">$H$8</f>
        <v>0</v>
      </c>
      <c r="I51" s="61">
        <f t="shared" ref="I51:I53" si="30">$I$8</f>
        <v>0</v>
      </c>
      <c r="J51" s="61">
        <f t="shared" ref="J51:J53" si="31">D51*G51</f>
        <v>0</v>
      </c>
      <c r="K51" s="61">
        <f t="shared" ref="K51:K53" si="32">E51*H51</f>
        <v>0</v>
      </c>
      <c r="L51" s="112">
        <f t="shared" ref="L51:L53" si="33">F51*I51</f>
        <v>0</v>
      </c>
      <c r="M51" s="105"/>
      <c r="N51" s="105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2"/>
      <c r="BQ51" s="102"/>
      <c r="BR51" s="102"/>
      <c r="BS51" s="102"/>
    </row>
    <row r="52" spans="1:71" s="2" customFormat="1">
      <c r="A52" s="69">
        <v>30</v>
      </c>
      <c r="B52" s="101" t="s">
        <v>149</v>
      </c>
      <c r="C52" s="53">
        <v>34.5</v>
      </c>
      <c r="D52" s="60">
        <v>502</v>
      </c>
      <c r="E52" s="60">
        <v>80</v>
      </c>
      <c r="F52" s="60">
        <v>0</v>
      </c>
      <c r="G52" s="61">
        <f t="shared" si="28"/>
        <v>0</v>
      </c>
      <c r="H52" s="61">
        <f t="shared" si="29"/>
        <v>0</v>
      </c>
      <c r="I52" s="61">
        <f t="shared" si="30"/>
        <v>0</v>
      </c>
      <c r="J52" s="61">
        <f t="shared" si="31"/>
        <v>0</v>
      </c>
      <c r="K52" s="61">
        <f t="shared" si="32"/>
        <v>0</v>
      </c>
      <c r="L52" s="112">
        <f t="shared" si="33"/>
        <v>0</v>
      </c>
      <c r="M52" s="105"/>
      <c r="N52" s="105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</row>
    <row r="53" spans="1:71" s="2" customFormat="1" ht="16" thickBot="1">
      <c r="A53" s="69">
        <v>31</v>
      </c>
      <c r="B53" s="101" t="s">
        <v>150</v>
      </c>
      <c r="C53" s="54">
        <v>29.72</v>
      </c>
      <c r="D53" s="60">
        <v>95</v>
      </c>
      <c r="E53" s="60">
        <v>441</v>
      </c>
      <c r="F53" s="60">
        <v>7</v>
      </c>
      <c r="G53" s="61">
        <f t="shared" si="28"/>
        <v>0</v>
      </c>
      <c r="H53" s="61">
        <f t="shared" si="29"/>
        <v>0</v>
      </c>
      <c r="I53" s="61">
        <f t="shared" si="30"/>
        <v>0</v>
      </c>
      <c r="J53" s="61">
        <f t="shared" si="31"/>
        <v>0</v>
      </c>
      <c r="K53" s="61">
        <f t="shared" si="32"/>
        <v>0</v>
      </c>
      <c r="L53" s="112">
        <f t="shared" si="33"/>
        <v>0</v>
      </c>
      <c r="M53" s="105"/>
      <c r="N53" s="105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</row>
    <row r="54" spans="1:71" s="2" customFormat="1" ht="16" thickBot="1">
      <c r="A54" s="71"/>
      <c r="B54" s="72" t="s">
        <v>9</v>
      </c>
      <c r="C54" s="73">
        <f>SUM(C50:C53)</f>
        <v>89.68</v>
      </c>
      <c r="D54" s="74"/>
      <c r="E54" s="74"/>
      <c r="F54" s="74"/>
      <c r="G54" s="75"/>
      <c r="H54" s="75"/>
      <c r="I54" s="75"/>
      <c r="J54" s="75">
        <f>SUM(J50:J53)</f>
        <v>0</v>
      </c>
      <c r="K54" s="75">
        <f t="shared" ref="K54:L54" si="34">SUM(K50:K53)</f>
        <v>0</v>
      </c>
      <c r="L54" s="93">
        <f t="shared" si="34"/>
        <v>0</v>
      </c>
      <c r="M54" s="105">
        <f>SUM(J54:L54)</f>
        <v>0</v>
      </c>
      <c r="N54" s="105">
        <f>M54*12</f>
        <v>0</v>
      </c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02"/>
      <c r="BS54" s="102"/>
    </row>
    <row r="55" spans="1:71" s="2" customFormat="1">
      <c r="A55" s="69"/>
      <c r="B55" s="69"/>
      <c r="C55" s="98"/>
      <c r="D55" s="99"/>
      <c r="E55" s="99"/>
      <c r="F55" s="99"/>
      <c r="G55" s="100"/>
      <c r="H55" s="100"/>
      <c r="I55" s="100"/>
      <c r="J55" s="100"/>
      <c r="K55" s="100"/>
      <c r="L55" s="117"/>
      <c r="M55" s="105"/>
      <c r="N55" s="105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</row>
    <row r="56" spans="1:71" s="2" customFormat="1">
      <c r="A56" s="145" t="s">
        <v>203</v>
      </c>
      <c r="B56" s="145"/>
      <c r="C56" s="98"/>
      <c r="D56" s="99"/>
      <c r="E56" s="99"/>
      <c r="F56" s="99"/>
      <c r="G56" s="100"/>
      <c r="H56" s="100"/>
      <c r="I56" s="100"/>
      <c r="J56" s="100"/>
      <c r="K56" s="100"/>
      <c r="L56" s="117"/>
      <c r="M56" s="105"/>
      <c r="N56" s="105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02"/>
      <c r="BN56" s="102"/>
      <c r="BO56" s="102"/>
      <c r="BP56" s="102"/>
      <c r="BQ56" s="102"/>
      <c r="BR56" s="102"/>
      <c r="BS56" s="102"/>
    </row>
    <row r="57" spans="1:71" s="2" customFormat="1">
      <c r="A57" s="69">
        <v>32</v>
      </c>
      <c r="B57" s="101" t="s">
        <v>151</v>
      </c>
      <c r="C57" s="53">
        <v>37.24</v>
      </c>
      <c r="D57" s="60">
        <v>569</v>
      </c>
      <c r="E57" s="60">
        <v>0</v>
      </c>
      <c r="F57" s="60">
        <v>0</v>
      </c>
      <c r="G57" s="61">
        <f>$G$8</f>
        <v>0</v>
      </c>
      <c r="H57" s="61">
        <f>$H$8</f>
        <v>0</v>
      </c>
      <c r="I57" s="61">
        <f>$I$8</f>
        <v>0</v>
      </c>
      <c r="J57" s="61">
        <f t="shared" ref="J57" si="35">D57*G57</f>
        <v>0</v>
      </c>
      <c r="K57" s="61">
        <f t="shared" ref="K57" si="36">E57*H57</f>
        <v>0</v>
      </c>
      <c r="L57" s="112">
        <f t="shared" ref="L57" si="37">F57*I57</f>
        <v>0</v>
      </c>
      <c r="M57" s="105"/>
      <c r="N57" s="105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102"/>
      <c r="BL57" s="102"/>
      <c r="BM57" s="102"/>
      <c r="BN57" s="102"/>
      <c r="BO57" s="102"/>
      <c r="BP57" s="102"/>
      <c r="BQ57" s="102"/>
      <c r="BR57" s="102"/>
      <c r="BS57" s="102"/>
    </row>
    <row r="58" spans="1:71" s="2" customFormat="1">
      <c r="A58" s="69">
        <v>33</v>
      </c>
      <c r="B58" s="101" t="s">
        <v>152</v>
      </c>
      <c r="C58" s="53">
        <v>48.65</v>
      </c>
      <c r="D58" s="60">
        <v>427</v>
      </c>
      <c r="E58" s="60">
        <v>444</v>
      </c>
      <c r="F58" s="60">
        <v>0</v>
      </c>
      <c r="G58" s="61">
        <f t="shared" ref="G58:G61" si="38">$G$8</f>
        <v>0</v>
      </c>
      <c r="H58" s="61">
        <f t="shared" ref="H58:H61" si="39">$H$8</f>
        <v>0</v>
      </c>
      <c r="I58" s="61">
        <f t="shared" ref="I58:I61" si="40">$I$8</f>
        <v>0</v>
      </c>
      <c r="J58" s="61">
        <f t="shared" ref="J58:J61" si="41">D58*G58</f>
        <v>0</v>
      </c>
      <c r="K58" s="61">
        <f t="shared" ref="K58:K61" si="42">E58*H58</f>
        <v>0</v>
      </c>
      <c r="L58" s="112">
        <f t="shared" ref="L58:L60" si="43">F58*I58</f>
        <v>0</v>
      </c>
      <c r="M58" s="105"/>
      <c r="N58" s="105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2"/>
      <c r="BD58" s="102"/>
      <c r="BE58" s="102"/>
      <c r="BF58" s="102"/>
      <c r="BG58" s="102"/>
      <c r="BH58" s="102"/>
      <c r="BI58" s="102"/>
      <c r="BJ58" s="102"/>
      <c r="BK58" s="102"/>
      <c r="BL58" s="102"/>
      <c r="BM58" s="102"/>
      <c r="BN58" s="102"/>
      <c r="BO58" s="102"/>
      <c r="BP58" s="102"/>
      <c r="BQ58" s="102"/>
      <c r="BR58" s="102"/>
      <c r="BS58" s="102"/>
    </row>
    <row r="59" spans="1:71" s="2" customFormat="1">
      <c r="A59" s="69">
        <v>34</v>
      </c>
      <c r="B59" s="101" t="s">
        <v>153</v>
      </c>
      <c r="C59" s="53">
        <v>41.15</v>
      </c>
      <c r="D59" s="60">
        <v>154</v>
      </c>
      <c r="E59" s="60">
        <v>94</v>
      </c>
      <c r="F59" s="60">
        <v>0</v>
      </c>
      <c r="G59" s="61">
        <f t="shared" si="38"/>
        <v>0</v>
      </c>
      <c r="H59" s="61">
        <f t="shared" si="39"/>
        <v>0</v>
      </c>
      <c r="I59" s="61">
        <f t="shared" si="40"/>
        <v>0</v>
      </c>
      <c r="J59" s="61">
        <f t="shared" si="41"/>
        <v>0</v>
      </c>
      <c r="K59" s="61">
        <f t="shared" si="42"/>
        <v>0</v>
      </c>
      <c r="L59" s="112">
        <f t="shared" si="43"/>
        <v>0</v>
      </c>
      <c r="M59" s="105"/>
      <c r="N59" s="105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</row>
    <row r="60" spans="1:71" s="2" customFormat="1">
      <c r="A60" s="69">
        <v>35</v>
      </c>
      <c r="B60" s="101" t="s">
        <v>154</v>
      </c>
      <c r="C60" s="53">
        <v>15.35</v>
      </c>
      <c r="D60" s="60">
        <v>45</v>
      </c>
      <c r="E60" s="60">
        <v>2</v>
      </c>
      <c r="F60" s="60">
        <v>0</v>
      </c>
      <c r="G60" s="61">
        <f t="shared" si="38"/>
        <v>0</v>
      </c>
      <c r="H60" s="61">
        <f t="shared" si="39"/>
        <v>0</v>
      </c>
      <c r="I60" s="61">
        <f t="shared" si="40"/>
        <v>0</v>
      </c>
      <c r="J60" s="61">
        <f t="shared" si="41"/>
        <v>0</v>
      </c>
      <c r="K60" s="61">
        <f t="shared" si="42"/>
        <v>0</v>
      </c>
      <c r="L60" s="112">
        <f t="shared" si="43"/>
        <v>0</v>
      </c>
      <c r="M60" s="105"/>
      <c r="N60" s="105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/>
      <c r="BN60" s="102"/>
      <c r="BO60" s="102"/>
      <c r="BP60" s="102"/>
      <c r="BQ60" s="102"/>
      <c r="BR60" s="102"/>
      <c r="BS60" s="102"/>
    </row>
    <row r="61" spans="1:71" s="2" customFormat="1" ht="16" thickBot="1">
      <c r="A61" s="69">
        <v>36</v>
      </c>
      <c r="B61" s="101" t="s">
        <v>155</v>
      </c>
      <c r="C61" s="54">
        <v>7.85</v>
      </c>
      <c r="D61" s="60">
        <v>24</v>
      </c>
      <c r="E61" s="60">
        <v>91</v>
      </c>
      <c r="F61" s="60">
        <v>0</v>
      </c>
      <c r="G61" s="61">
        <f t="shared" si="38"/>
        <v>0</v>
      </c>
      <c r="H61" s="61">
        <f t="shared" si="39"/>
        <v>0</v>
      </c>
      <c r="I61" s="61">
        <f t="shared" si="40"/>
        <v>0</v>
      </c>
      <c r="J61" s="61">
        <f t="shared" si="41"/>
        <v>0</v>
      </c>
      <c r="K61" s="61">
        <f t="shared" si="42"/>
        <v>0</v>
      </c>
      <c r="L61" s="112">
        <f>F61*I61</f>
        <v>0</v>
      </c>
      <c r="M61" s="105"/>
      <c r="N61" s="105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/>
      <c r="BI61" s="102"/>
      <c r="BJ61" s="102"/>
      <c r="BK61" s="102"/>
      <c r="BL61" s="102"/>
      <c r="BM61" s="102"/>
      <c r="BN61" s="102"/>
      <c r="BO61" s="102"/>
      <c r="BP61" s="102"/>
      <c r="BQ61" s="102"/>
      <c r="BR61" s="102"/>
      <c r="BS61" s="102"/>
    </row>
    <row r="62" spans="1:71" s="2" customFormat="1" ht="16" thickBot="1">
      <c r="A62" s="71"/>
      <c r="B62" s="72" t="s">
        <v>9</v>
      </c>
      <c r="C62" s="73">
        <f>SUM(C57:C61)</f>
        <v>150.23999999999998</v>
      </c>
      <c r="D62" s="74"/>
      <c r="E62" s="74"/>
      <c r="F62" s="74"/>
      <c r="G62" s="75"/>
      <c r="H62" s="75"/>
      <c r="I62" s="75"/>
      <c r="J62" s="75">
        <f>SUM(J57:J61)</f>
        <v>0</v>
      </c>
      <c r="K62" s="75">
        <f t="shared" ref="K62:L62" si="44">SUM(K57:K61)</f>
        <v>0</v>
      </c>
      <c r="L62" s="93">
        <f t="shared" si="44"/>
        <v>0</v>
      </c>
      <c r="M62" s="105">
        <f>SUM(J62:L62)</f>
        <v>0</v>
      </c>
      <c r="N62" s="105">
        <f>M62*12</f>
        <v>0</v>
      </c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  <c r="BM62" s="102"/>
      <c r="BN62" s="102"/>
      <c r="BO62" s="102"/>
      <c r="BP62" s="102"/>
      <c r="BQ62" s="102"/>
      <c r="BR62" s="102"/>
      <c r="BS62" s="102"/>
    </row>
    <row r="63" spans="1:71" s="2" customFormat="1">
      <c r="A63" s="69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115"/>
      <c r="M63" s="99"/>
      <c r="N63" s="99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102"/>
      <c r="BL63" s="102"/>
      <c r="BM63" s="102"/>
      <c r="BN63" s="102"/>
      <c r="BO63" s="102"/>
      <c r="BP63" s="102"/>
      <c r="BQ63" s="102"/>
      <c r="BR63" s="102"/>
      <c r="BS63" s="102"/>
    </row>
    <row r="64" spans="1:71">
      <c r="A64" s="148" t="s">
        <v>204</v>
      </c>
      <c r="B64" s="149"/>
      <c r="C64" s="76"/>
      <c r="D64" s="76"/>
      <c r="E64" s="76"/>
      <c r="F64" s="76"/>
      <c r="G64" s="76"/>
      <c r="H64" s="76"/>
      <c r="I64" s="76"/>
      <c r="J64" s="76"/>
      <c r="K64" s="76"/>
      <c r="L64" s="116"/>
      <c r="M64" s="99"/>
      <c r="N64" s="99"/>
    </row>
    <row r="65" spans="1:14">
      <c r="A65" s="69">
        <v>37</v>
      </c>
      <c r="B65" s="60" t="s">
        <v>128</v>
      </c>
      <c r="C65" s="60">
        <v>36.85</v>
      </c>
      <c r="D65" s="60">
        <v>271</v>
      </c>
      <c r="E65" s="60">
        <v>502</v>
      </c>
      <c r="F65" s="60">
        <v>2</v>
      </c>
      <c r="G65" s="61">
        <f>$G$8</f>
        <v>0</v>
      </c>
      <c r="H65" s="61">
        <f>$H$8</f>
        <v>0</v>
      </c>
      <c r="I65" s="61">
        <f>$I$8</f>
        <v>0</v>
      </c>
      <c r="J65" s="61">
        <f t="shared" ref="J65" si="45">D65*G65</f>
        <v>0</v>
      </c>
      <c r="K65" s="61">
        <f t="shared" ref="K65" si="46">E65*H65</f>
        <v>0</v>
      </c>
      <c r="L65" s="112">
        <f t="shared" ref="L65" si="47">F65*I65</f>
        <v>0</v>
      </c>
      <c r="M65" s="99"/>
      <c r="N65" s="99"/>
    </row>
    <row r="66" spans="1:14">
      <c r="A66" s="69">
        <v>38</v>
      </c>
      <c r="B66" s="60" t="s">
        <v>127</v>
      </c>
      <c r="C66" s="79">
        <v>5.36</v>
      </c>
      <c r="D66" s="60">
        <v>14</v>
      </c>
      <c r="E66" s="60">
        <v>4</v>
      </c>
      <c r="F66" s="60">
        <v>0</v>
      </c>
      <c r="G66" s="61">
        <f t="shared" ref="G66:G68" si="48">$G$8</f>
        <v>0</v>
      </c>
      <c r="H66" s="61">
        <f t="shared" ref="H66:H68" si="49">$H$8</f>
        <v>0</v>
      </c>
      <c r="I66" s="61">
        <f t="shared" ref="I66:I68" si="50">$I$8</f>
        <v>0</v>
      </c>
      <c r="J66" s="61">
        <f t="shared" ref="J66:J68" si="51">D66*G66</f>
        <v>0</v>
      </c>
      <c r="K66" s="61">
        <f t="shared" ref="K66:K68" si="52">E66*H66</f>
        <v>0</v>
      </c>
      <c r="L66" s="112">
        <f t="shared" ref="L66:L68" si="53">F66*I66</f>
        <v>0</v>
      </c>
      <c r="M66" s="99"/>
      <c r="N66" s="99"/>
    </row>
    <row r="67" spans="1:14">
      <c r="A67" s="69">
        <v>39</v>
      </c>
      <c r="B67" s="60" t="s">
        <v>125</v>
      </c>
      <c r="C67" s="60">
        <v>33.479999999999997</v>
      </c>
      <c r="D67" s="60">
        <v>46</v>
      </c>
      <c r="E67" s="60">
        <v>4</v>
      </c>
      <c r="F67" s="60">
        <v>0</v>
      </c>
      <c r="G67" s="61">
        <f t="shared" si="48"/>
        <v>0</v>
      </c>
      <c r="H67" s="61">
        <f t="shared" si="49"/>
        <v>0</v>
      </c>
      <c r="I67" s="61">
        <f t="shared" si="50"/>
        <v>0</v>
      </c>
      <c r="J67" s="61">
        <f t="shared" si="51"/>
        <v>0</v>
      </c>
      <c r="K67" s="61">
        <f t="shared" si="52"/>
        <v>0</v>
      </c>
      <c r="L67" s="112">
        <f t="shared" si="53"/>
        <v>0</v>
      </c>
      <c r="M67" s="99"/>
      <c r="N67" s="99"/>
    </row>
    <row r="68" spans="1:14" ht="16" thickBot="1">
      <c r="A68" s="70">
        <v>40</v>
      </c>
      <c r="B68" s="65" t="s">
        <v>126</v>
      </c>
      <c r="C68" s="65">
        <v>47.83</v>
      </c>
      <c r="D68" s="65">
        <v>1287</v>
      </c>
      <c r="E68" s="65">
        <v>789</v>
      </c>
      <c r="F68" s="65">
        <v>0</v>
      </c>
      <c r="G68" s="67">
        <f t="shared" si="48"/>
        <v>0</v>
      </c>
      <c r="H68" s="67">
        <f t="shared" si="49"/>
        <v>0</v>
      </c>
      <c r="I68" s="67">
        <f t="shared" si="50"/>
        <v>0</v>
      </c>
      <c r="J68" s="67">
        <f t="shared" si="51"/>
        <v>0</v>
      </c>
      <c r="K68" s="67">
        <f t="shared" si="52"/>
        <v>0</v>
      </c>
      <c r="L68" s="113">
        <f t="shared" si="53"/>
        <v>0</v>
      </c>
      <c r="M68" s="99"/>
      <c r="N68" s="99"/>
    </row>
    <row r="69" spans="1:14" ht="16" thickBot="1">
      <c r="A69" s="71"/>
      <c r="B69" s="72" t="s">
        <v>9</v>
      </c>
      <c r="C69" s="74">
        <f>SUM(C65:C68)</f>
        <v>123.52</v>
      </c>
      <c r="D69" s="80"/>
      <c r="E69" s="80"/>
      <c r="F69" s="80"/>
      <c r="G69" s="80"/>
      <c r="H69" s="80"/>
      <c r="I69" s="80"/>
      <c r="J69" s="81">
        <f>SUM(J65:J68)</f>
        <v>0</v>
      </c>
      <c r="K69" s="81">
        <f t="shared" ref="K69:L69" si="54">SUM(K65:K68)</f>
        <v>0</v>
      </c>
      <c r="L69" s="118">
        <f t="shared" si="54"/>
        <v>0</v>
      </c>
      <c r="M69" s="105">
        <f>SUM(J69:L69)</f>
        <v>0</v>
      </c>
      <c r="N69" s="105">
        <f>M69*12</f>
        <v>0</v>
      </c>
    </row>
    <row r="70" spans="1:14">
      <c r="A70" s="82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116"/>
      <c r="M70" s="99"/>
      <c r="N70" s="99"/>
    </row>
    <row r="71" spans="1:14">
      <c r="A71" s="134" t="s">
        <v>205</v>
      </c>
      <c r="B71" s="134"/>
      <c r="C71" s="60"/>
      <c r="D71" s="60"/>
      <c r="E71" s="60"/>
      <c r="F71" s="60"/>
      <c r="G71" s="60"/>
      <c r="H71" s="60"/>
      <c r="I71" s="60"/>
      <c r="J71" s="60"/>
      <c r="K71" s="60"/>
      <c r="L71" s="115"/>
      <c r="M71" s="99"/>
      <c r="N71" s="99"/>
    </row>
    <row r="72" spans="1:14">
      <c r="A72" s="69">
        <v>41</v>
      </c>
      <c r="B72" s="60" t="s">
        <v>129</v>
      </c>
      <c r="C72" s="60">
        <v>16.600000000000001</v>
      </c>
      <c r="D72" s="60">
        <v>342</v>
      </c>
      <c r="E72" s="60">
        <v>137</v>
      </c>
      <c r="F72" s="60">
        <v>9</v>
      </c>
      <c r="G72" s="61">
        <f>$G$8</f>
        <v>0</v>
      </c>
      <c r="H72" s="61">
        <f>$H$8</f>
        <v>0</v>
      </c>
      <c r="I72" s="61">
        <f>$I$8</f>
        <v>0</v>
      </c>
      <c r="J72" s="61">
        <f t="shared" ref="J72" si="55">D72*G72</f>
        <v>0</v>
      </c>
      <c r="K72" s="61">
        <f t="shared" ref="K72" si="56">E72*H72</f>
        <v>0</v>
      </c>
      <c r="L72" s="112">
        <f t="shared" ref="L72" si="57">F72*I72</f>
        <v>0</v>
      </c>
      <c r="M72" s="99"/>
      <c r="N72" s="99"/>
    </row>
    <row r="73" spans="1:14">
      <c r="A73" s="69">
        <v>42</v>
      </c>
      <c r="B73" s="60" t="s">
        <v>130</v>
      </c>
      <c r="C73" s="60">
        <v>13.37</v>
      </c>
      <c r="D73" s="60">
        <v>231</v>
      </c>
      <c r="E73" s="60">
        <v>245</v>
      </c>
      <c r="F73" s="60">
        <v>4</v>
      </c>
      <c r="G73" s="61">
        <f t="shared" ref="G73:G76" si="58">$G$8</f>
        <v>0</v>
      </c>
      <c r="H73" s="61">
        <f t="shared" ref="H73:H76" si="59">$H$8</f>
        <v>0</v>
      </c>
      <c r="I73" s="61">
        <f t="shared" ref="I73:I76" si="60">$I$8</f>
        <v>0</v>
      </c>
      <c r="J73" s="61">
        <f t="shared" ref="J73:J76" si="61">D73*G73</f>
        <v>0</v>
      </c>
      <c r="K73" s="61">
        <f t="shared" ref="K73:K76" si="62">E73*H73</f>
        <v>0</v>
      </c>
      <c r="L73" s="112">
        <f t="shared" ref="L73:L76" si="63">F73*I73</f>
        <v>0</v>
      </c>
      <c r="M73" s="99"/>
      <c r="N73" s="99"/>
    </row>
    <row r="74" spans="1:14">
      <c r="A74" s="69">
        <v>43</v>
      </c>
      <c r="B74" s="60" t="s">
        <v>131</v>
      </c>
      <c r="C74" s="60">
        <v>10.37</v>
      </c>
      <c r="D74" s="60">
        <v>162</v>
      </c>
      <c r="E74" s="60">
        <v>156</v>
      </c>
      <c r="F74" s="60">
        <v>0</v>
      </c>
      <c r="G74" s="61">
        <f t="shared" si="58"/>
        <v>0</v>
      </c>
      <c r="H74" s="61">
        <f t="shared" si="59"/>
        <v>0</v>
      </c>
      <c r="I74" s="61">
        <f t="shared" si="60"/>
        <v>0</v>
      </c>
      <c r="J74" s="61">
        <f t="shared" si="61"/>
        <v>0</v>
      </c>
      <c r="K74" s="61">
        <f t="shared" si="62"/>
        <v>0</v>
      </c>
      <c r="L74" s="112">
        <f t="shared" si="63"/>
        <v>0</v>
      </c>
      <c r="M74" s="99"/>
      <c r="N74" s="99"/>
    </row>
    <row r="75" spans="1:14">
      <c r="A75" s="69">
        <v>44</v>
      </c>
      <c r="B75" s="60" t="s">
        <v>132</v>
      </c>
      <c r="C75" s="60">
        <v>5.25</v>
      </c>
      <c r="D75" s="60">
        <v>102</v>
      </c>
      <c r="E75" s="60">
        <v>149</v>
      </c>
      <c r="F75" s="60">
        <v>0</v>
      </c>
      <c r="G75" s="61">
        <f t="shared" si="58"/>
        <v>0</v>
      </c>
      <c r="H75" s="61">
        <f t="shared" si="59"/>
        <v>0</v>
      </c>
      <c r="I75" s="61">
        <f t="shared" si="60"/>
        <v>0</v>
      </c>
      <c r="J75" s="61">
        <f t="shared" si="61"/>
        <v>0</v>
      </c>
      <c r="K75" s="61">
        <f t="shared" si="62"/>
        <v>0</v>
      </c>
      <c r="L75" s="112">
        <f t="shared" si="63"/>
        <v>0</v>
      </c>
      <c r="M75" s="99"/>
      <c r="N75" s="99"/>
    </row>
    <row r="76" spans="1:14" ht="16" thickBot="1">
      <c r="A76" s="69">
        <v>45</v>
      </c>
      <c r="B76" s="65" t="s">
        <v>133</v>
      </c>
      <c r="C76" s="65">
        <v>6.14</v>
      </c>
      <c r="D76" s="65">
        <v>119</v>
      </c>
      <c r="E76" s="65">
        <v>0</v>
      </c>
      <c r="F76" s="65">
        <v>0</v>
      </c>
      <c r="G76" s="67">
        <f t="shared" si="58"/>
        <v>0</v>
      </c>
      <c r="H76" s="67">
        <f t="shared" si="59"/>
        <v>0</v>
      </c>
      <c r="I76" s="67">
        <f t="shared" si="60"/>
        <v>0</v>
      </c>
      <c r="J76" s="67">
        <f t="shared" si="61"/>
        <v>0</v>
      </c>
      <c r="K76" s="67">
        <f t="shared" si="62"/>
        <v>0</v>
      </c>
      <c r="L76" s="113">
        <f t="shared" si="63"/>
        <v>0</v>
      </c>
      <c r="M76" s="99"/>
      <c r="N76" s="99"/>
    </row>
    <row r="77" spans="1:14" ht="16" thickBot="1">
      <c r="A77" s="71"/>
      <c r="B77" s="72" t="s">
        <v>9</v>
      </c>
      <c r="C77" s="74">
        <f>SUM(C72:C76)</f>
        <v>51.73</v>
      </c>
      <c r="D77" s="80"/>
      <c r="E77" s="80"/>
      <c r="F77" s="80"/>
      <c r="G77" s="80"/>
      <c r="H77" s="80"/>
      <c r="I77" s="80"/>
      <c r="J77" s="81">
        <f>SUM(J72:J76)</f>
        <v>0</v>
      </c>
      <c r="K77" s="81">
        <f t="shared" ref="K77:L77" si="64">SUM(K72:K76)</f>
        <v>0</v>
      </c>
      <c r="L77" s="118">
        <f t="shared" si="64"/>
        <v>0</v>
      </c>
      <c r="M77" s="105">
        <f>SUM(J77:L77)</f>
        <v>0</v>
      </c>
      <c r="N77" s="105">
        <f>M77*12</f>
        <v>0</v>
      </c>
    </row>
    <row r="78" spans="1:14">
      <c r="A78" s="82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116"/>
      <c r="M78" s="99"/>
      <c r="N78" s="99"/>
    </row>
    <row r="79" spans="1:14">
      <c r="A79" s="134" t="s">
        <v>206</v>
      </c>
      <c r="B79" s="134"/>
      <c r="C79" s="60"/>
      <c r="D79" s="60"/>
      <c r="E79" s="60"/>
      <c r="F79" s="60"/>
      <c r="G79" s="60"/>
      <c r="H79" s="60"/>
      <c r="I79" s="60"/>
      <c r="J79" s="60"/>
      <c r="K79" s="60"/>
      <c r="L79" s="115"/>
      <c r="M79" s="99"/>
      <c r="N79" s="99"/>
    </row>
    <row r="80" spans="1:14">
      <c r="A80" s="69">
        <v>46</v>
      </c>
      <c r="B80" s="60" t="s">
        <v>97</v>
      </c>
      <c r="C80" s="60">
        <v>10.18</v>
      </c>
      <c r="D80" s="60">
        <v>189</v>
      </c>
      <c r="E80" s="60">
        <v>3</v>
      </c>
      <c r="F80" s="60">
        <v>0</v>
      </c>
      <c r="G80" s="61">
        <f>$G$8</f>
        <v>0</v>
      </c>
      <c r="H80" s="61">
        <f>$H$8</f>
        <v>0</v>
      </c>
      <c r="I80" s="61">
        <f>$I$8</f>
        <v>0</v>
      </c>
      <c r="J80" s="61">
        <f t="shared" ref="J80" si="65">D80*G80</f>
        <v>0</v>
      </c>
      <c r="K80" s="61">
        <f t="shared" ref="K80" si="66">E80*H80</f>
        <v>0</v>
      </c>
      <c r="L80" s="112">
        <f t="shared" ref="L80" si="67">F80*I80</f>
        <v>0</v>
      </c>
      <c r="M80" s="99"/>
      <c r="N80" s="99"/>
    </row>
    <row r="81" spans="1:14">
      <c r="A81" s="69">
        <v>47</v>
      </c>
      <c r="B81" s="60" t="s">
        <v>98</v>
      </c>
      <c r="C81" s="83">
        <v>25</v>
      </c>
      <c r="D81" s="60">
        <v>534</v>
      </c>
      <c r="E81" s="60">
        <v>457</v>
      </c>
      <c r="F81" s="60">
        <v>0</v>
      </c>
      <c r="G81" s="61">
        <f t="shared" ref="G81:G83" si="68">$G$8</f>
        <v>0</v>
      </c>
      <c r="H81" s="61">
        <f t="shared" ref="H81:H83" si="69">$H$8</f>
        <v>0</v>
      </c>
      <c r="I81" s="61">
        <f t="shared" ref="I81:I83" si="70">$I$8</f>
        <v>0</v>
      </c>
      <c r="J81" s="61">
        <f t="shared" ref="J81:J83" si="71">D81*G81</f>
        <v>0</v>
      </c>
      <c r="K81" s="61">
        <f t="shared" ref="K81:K83" si="72">E81*H81</f>
        <v>0</v>
      </c>
      <c r="L81" s="112">
        <f t="shared" ref="L81:L83" si="73">F81*I81</f>
        <v>0</v>
      </c>
      <c r="M81" s="99"/>
      <c r="N81" s="99"/>
    </row>
    <row r="82" spans="1:14">
      <c r="A82" s="69">
        <v>48</v>
      </c>
      <c r="B82" s="60" t="s">
        <v>99</v>
      </c>
      <c r="C82" s="60">
        <v>30.06</v>
      </c>
      <c r="D82" s="60">
        <v>676</v>
      </c>
      <c r="E82" s="60">
        <v>532</v>
      </c>
      <c r="F82" s="60">
        <v>2</v>
      </c>
      <c r="G82" s="61">
        <f t="shared" si="68"/>
        <v>0</v>
      </c>
      <c r="H82" s="61">
        <f t="shared" si="69"/>
        <v>0</v>
      </c>
      <c r="I82" s="61">
        <f t="shared" si="70"/>
        <v>0</v>
      </c>
      <c r="J82" s="61">
        <f t="shared" si="71"/>
        <v>0</v>
      </c>
      <c r="K82" s="61">
        <f t="shared" si="72"/>
        <v>0</v>
      </c>
      <c r="L82" s="112">
        <f t="shared" si="73"/>
        <v>0</v>
      </c>
      <c r="M82" s="99"/>
      <c r="N82" s="99"/>
    </row>
    <row r="83" spans="1:14" ht="16" thickBot="1">
      <c r="A83" s="69">
        <v>49</v>
      </c>
      <c r="B83" s="65" t="s">
        <v>134</v>
      </c>
      <c r="C83" s="65">
        <v>20.57</v>
      </c>
      <c r="D83" s="65">
        <v>261</v>
      </c>
      <c r="E83" s="65">
        <v>201</v>
      </c>
      <c r="F83" s="65">
        <v>0</v>
      </c>
      <c r="G83" s="67">
        <f t="shared" si="68"/>
        <v>0</v>
      </c>
      <c r="H83" s="67">
        <f t="shared" si="69"/>
        <v>0</v>
      </c>
      <c r="I83" s="67">
        <f t="shared" si="70"/>
        <v>0</v>
      </c>
      <c r="J83" s="67">
        <f t="shared" si="71"/>
        <v>0</v>
      </c>
      <c r="K83" s="67">
        <f t="shared" si="72"/>
        <v>0</v>
      </c>
      <c r="L83" s="113">
        <f t="shared" si="73"/>
        <v>0</v>
      </c>
      <c r="M83" s="99"/>
      <c r="N83" s="99"/>
    </row>
    <row r="84" spans="1:14" ht="16" thickBot="1">
      <c r="A84" s="71"/>
      <c r="B84" s="72" t="s">
        <v>9</v>
      </c>
      <c r="C84" s="74">
        <f>SUM(C80:C83)</f>
        <v>85.81</v>
      </c>
      <c r="D84" s="80"/>
      <c r="E84" s="80"/>
      <c r="F84" s="80"/>
      <c r="G84" s="80"/>
      <c r="H84" s="80"/>
      <c r="I84" s="80"/>
      <c r="J84" s="81">
        <f>SUM(J80:J83)</f>
        <v>0</v>
      </c>
      <c r="K84" s="81">
        <f t="shared" ref="K84:L84" si="74">SUM(K80:K83)</f>
        <v>0</v>
      </c>
      <c r="L84" s="118">
        <f t="shared" si="74"/>
        <v>0</v>
      </c>
      <c r="M84" s="105">
        <f>SUM(J84:L84)</f>
        <v>0</v>
      </c>
      <c r="N84" s="105">
        <f>M84*12</f>
        <v>0</v>
      </c>
    </row>
    <row r="85" spans="1:14">
      <c r="A85" s="82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116"/>
      <c r="M85" s="99"/>
      <c r="N85" s="99"/>
    </row>
    <row r="86" spans="1:14">
      <c r="A86" s="146" t="s">
        <v>207</v>
      </c>
      <c r="B86" s="147"/>
      <c r="C86" s="60"/>
      <c r="D86" s="60"/>
      <c r="E86" s="60"/>
      <c r="F86" s="60"/>
      <c r="G86" s="60"/>
      <c r="H86" s="60"/>
      <c r="I86" s="60"/>
      <c r="J86" s="60"/>
      <c r="K86" s="60"/>
      <c r="L86" s="115"/>
      <c r="M86" s="99"/>
      <c r="N86" s="99"/>
    </row>
    <row r="87" spans="1:14">
      <c r="A87" s="84">
        <v>50</v>
      </c>
      <c r="B87" s="60" t="s">
        <v>100</v>
      </c>
      <c r="C87" s="60">
        <v>18.95</v>
      </c>
      <c r="D87" s="60">
        <v>10</v>
      </c>
      <c r="E87" s="60">
        <v>0</v>
      </c>
      <c r="F87" s="60">
        <v>0</v>
      </c>
      <c r="G87" s="61">
        <f>$G$8</f>
        <v>0</v>
      </c>
      <c r="H87" s="61">
        <f>$H$8</f>
        <v>0</v>
      </c>
      <c r="I87" s="61">
        <f>$I$8</f>
        <v>0</v>
      </c>
      <c r="J87" s="61">
        <f t="shared" ref="J87" si="75">D87*G87</f>
        <v>0</v>
      </c>
      <c r="K87" s="61">
        <f t="shared" ref="K87" si="76">E87*H87</f>
        <v>0</v>
      </c>
      <c r="L87" s="112">
        <f t="shared" ref="L87" si="77">F87*I87</f>
        <v>0</v>
      </c>
      <c r="M87" s="99"/>
      <c r="N87" s="99"/>
    </row>
    <row r="88" spans="1:14">
      <c r="A88" s="84">
        <v>51</v>
      </c>
      <c r="B88" s="60" t="s">
        <v>101</v>
      </c>
      <c r="C88" s="60">
        <v>49.05</v>
      </c>
      <c r="D88" s="60">
        <v>448</v>
      </c>
      <c r="E88" s="60">
        <v>35</v>
      </c>
      <c r="F88" s="60">
        <v>0</v>
      </c>
      <c r="G88" s="61">
        <f t="shared" ref="G88:G93" si="78">$G$8</f>
        <v>0</v>
      </c>
      <c r="H88" s="61">
        <f t="shared" ref="H88:H93" si="79">$H$8</f>
        <v>0</v>
      </c>
      <c r="I88" s="61">
        <f t="shared" ref="I88:I93" si="80">$I$8</f>
        <v>0</v>
      </c>
      <c r="J88" s="61">
        <f t="shared" ref="J88:J93" si="81">D88*G88</f>
        <v>0</v>
      </c>
      <c r="K88" s="61">
        <f t="shared" ref="K88:K93" si="82">E88*H88</f>
        <v>0</v>
      </c>
      <c r="L88" s="112">
        <f t="shared" ref="L88:L93" si="83">F88*I88</f>
        <v>0</v>
      </c>
      <c r="M88" s="99"/>
      <c r="N88" s="99"/>
    </row>
    <row r="89" spans="1:14">
      <c r="A89" s="84">
        <v>52</v>
      </c>
      <c r="B89" s="60" t="s">
        <v>102</v>
      </c>
      <c r="C89" s="60">
        <v>13.2</v>
      </c>
      <c r="D89" s="60">
        <v>101</v>
      </c>
      <c r="E89" s="60">
        <v>2</v>
      </c>
      <c r="F89" s="60">
        <v>0</v>
      </c>
      <c r="G89" s="61">
        <f t="shared" si="78"/>
        <v>0</v>
      </c>
      <c r="H89" s="61">
        <f t="shared" si="79"/>
        <v>0</v>
      </c>
      <c r="I89" s="61">
        <f t="shared" si="80"/>
        <v>0</v>
      </c>
      <c r="J89" s="61">
        <f t="shared" si="81"/>
        <v>0</v>
      </c>
      <c r="K89" s="61">
        <f t="shared" si="82"/>
        <v>0</v>
      </c>
      <c r="L89" s="112">
        <f t="shared" si="83"/>
        <v>0</v>
      </c>
      <c r="M89" s="99"/>
      <c r="N89" s="99"/>
    </row>
    <row r="90" spans="1:14">
      <c r="A90" s="84">
        <v>53</v>
      </c>
      <c r="B90" s="60" t="s">
        <v>103</v>
      </c>
      <c r="C90" s="60">
        <v>48.81</v>
      </c>
      <c r="D90" s="60">
        <v>225</v>
      </c>
      <c r="E90" s="60">
        <v>5</v>
      </c>
      <c r="F90" s="60">
        <v>0</v>
      </c>
      <c r="G90" s="61">
        <f t="shared" si="78"/>
        <v>0</v>
      </c>
      <c r="H90" s="61">
        <f t="shared" si="79"/>
        <v>0</v>
      </c>
      <c r="I90" s="61">
        <f t="shared" si="80"/>
        <v>0</v>
      </c>
      <c r="J90" s="61">
        <f t="shared" si="81"/>
        <v>0</v>
      </c>
      <c r="K90" s="61">
        <f t="shared" si="82"/>
        <v>0</v>
      </c>
      <c r="L90" s="112">
        <f t="shared" si="83"/>
        <v>0</v>
      </c>
      <c r="M90" s="99"/>
      <c r="N90" s="99"/>
    </row>
    <row r="91" spans="1:14">
      <c r="A91" s="84">
        <v>54</v>
      </c>
      <c r="B91" s="109" t="s">
        <v>135</v>
      </c>
      <c r="C91" s="60">
        <v>32.549999999999997</v>
      </c>
      <c r="D91" s="60">
        <v>36</v>
      </c>
      <c r="E91" s="60">
        <v>0</v>
      </c>
      <c r="F91" s="60">
        <v>0</v>
      </c>
      <c r="G91" s="61">
        <f t="shared" si="78"/>
        <v>0</v>
      </c>
      <c r="H91" s="61">
        <f t="shared" si="79"/>
        <v>0</v>
      </c>
      <c r="I91" s="61">
        <f t="shared" si="80"/>
        <v>0</v>
      </c>
      <c r="J91" s="61">
        <f t="shared" si="81"/>
        <v>0</v>
      </c>
      <c r="K91" s="61">
        <f t="shared" si="82"/>
        <v>0</v>
      </c>
      <c r="L91" s="112">
        <f t="shared" si="83"/>
        <v>0</v>
      </c>
      <c r="M91" s="99"/>
      <c r="N91" s="99"/>
    </row>
    <row r="92" spans="1:14">
      <c r="A92" s="84">
        <v>55</v>
      </c>
      <c r="B92" s="60" t="s">
        <v>136</v>
      </c>
      <c r="C92" s="60">
        <v>42.66</v>
      </c>
      <c r="D92" s="60">
        <v>36</v>
      </c>
      <c r="E92" s="60">
        <v>0</v>
      </c>
      <c r="F92" s="60">
        <v>0</v>
      </c>
      <c r="G92" s="61">
        <f t="shared" si="78"/>
        <v>0</v>
      </c>
      <c r="H92" s="61">
        <f t="shared" si="79"/>
        <v>0</v>
      </c>
      <c r="I92" s="61">
        <f t="shared" si="80"/>
        <v>0</v>
      </c>
      <c r="J92" s="61">
        <f t="shared" si="81"/>
        <v>0</v>
      </c>
      <c r="K92" s="61">
        <f t="shared" si="82"/>
        <v>0</v>
      </c>
      <c r="L92" s="112">
        <f t="shared" si="83"/>
        <v>0</v>
      </c>
      <c r="M92" s="99"/>
      <c r="N92" s="99"/>
    </row>
    <row r="93" spans="1:14" ht="16" thickBot="1">
      <c r="A93" s="84">
        <v>56</v>
      </c>
      <c r="B93" s="65" t="s">
        <v>104</v>
      </c>
      <c r="C93" s="65">
        <v>53.33</v>
      </c>
      <c r="D93" s="65">
        <v>816</v>
      </c>
      <c r="E93" s="65">
        <v>63</v>
      </c>
      <c r="F93" s="65">
        <v>0</v>
      </c>
      <c r="G93" s="67">
        <f t="shared" si="78"/>
        <v>0</v>
      </c>
      <c r="H93" s="67">
        <f t="shared" si="79"/>
        <v>0</v>
      </c>
      <c r="I93" s="67">
        <f t="shared" si="80"/>
        <v>0</v>
      </c>
      <c r="J93" s="67">
        <f t="shared" si="81"/>
        <v>0</v>
      </c>
      <c r="K93" s="67">
        <f t="shared" si="82"/>
        <v>0</v>
      </c>
      <c r="L93" s="113">
        <f t="shared" si="83"/>
        <v>0</v>
      </c>
      <c r="M93" s="99"/>
      <c r="N93" s="99"/>
    </row>
    <row r="94" spans="1:14" ht="16" thickBot="1">
      <c r="A94" s="86"/>
      <c r="B94" s="72" t="s">
        <v>9</v>
      </c>
      <c r="C94" s="74">
        <f>SUM(C87:C93)</f>
        <v>258.55</v>
      </c>
      <c r="D94" s="80"/>
      <c r="E94" s="80"/>
      <c r="F94" s="80"/>
      <c r="G94" s="80"/>
      <c r="H94" s="80"/>
      <c r="I94" s="80"/>
      <c r="J94" s="81">
        <f>SUM(J87:J93)</f>
        <v>0</v>
      </c>
      <c r="K94" s="81">
        <f t="shared" ref="K94:L94" si="84">SUM(K87:K93)</f>
        <v>0</v>
      </c>
      <c r="L94" s="118">
        <f t="shared" si="84"/>
        <v>0</v>
      </c>
      <c r="M94" s="105">
        <f>SUM(J94:L94)</f>
        <v>0</v>
      </c>
      <c r="N94" s="105">
        <f>M94*12</f>
        <v>0</v>
      </c>
    </row>
    <row r="95" spans="1:14">
      <c r="A95" s="82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116"/>
      <c r="M95" s="99"/>
      <c r="N95" s="99"/>
    </row>
    <row r="96" spans="1:14">
      <c r="A96" s="135" t="s">
        <v>208</v>
      </c>
      <c r="B96" s="136"/>
      <c r="C96" s="60"/>
      <c r="D96" s="60"/>
      <c r="E96" s="60"/>
      <c r="F96" s="60"/>
      <c r="G96" s="60"/>
      <c r="H96" s="60"/>
      <c r="I96" s="60"/>
      <c r="J96" s="60"/>
      <c r="K96" s="60"/>
      <c r="L96" s="115"/>
      <c r="M96" s="99"/>
      <c r="N96" s="99"/>
    </row>
    <row r="97" spans="1:14" ht="16" thickBot="1">
      <c r="A97" s="85">
        <v>57</v>
      </c>
      <c r="B97" s="65" t="s">
        <v>137</v>
      </c>
      <c r="C97" s="87">
        <v>23.7</v>
      </c>
      <c r="D97" s="65">
        <v>237</v>
      </c>
      <c r="E97" s="65">
        <v>0</v>
      </c>
      <c r="F97" s="65">
        <v>0</v>
      </c>
      <c r="G97" s="67">
        <f>$G$8</f>
        <v>0</v>
      </c>
      <c r="H97" s="67">
        <f>$H$8</f>
        <v>0</v>
      </c>
      <c r="I97" s="67">
        <f>$I$8</f>
        <v>0</v>
      </c>
      <c r="J97" s="67">
        <f t="shared" ref="J97" si="85">D97*G97</f>
        <v>0</v>
      </c>
      <c r="K97" s="67">
        <f t="shared" ref="K97" si="86">E97*H97</f>
        <v>0</v>
      </c>
      <c r="L97" s="113">
        <f t="shared" ref="L97" si="87">F97*I97</f>
        <v>0</v>
      </c>
      <c r="M97" s="99"/>
      <c r="N97" s="99"/>
    </row>
    <row r="98" spans="1:14" ht="16" thickBot="1">
      <c r="A98" s="71"/>
      <c r="B98" s="72" t="s">
        <v>9</v>
      </c>
      <c r="C98" s="88">
        <f>C97</f>
        <v>23.7</v>
      </c>
      <c r="D98" s="80"/>
      <c r="E98" s="80"/>
      <c r="F98" s="80"/>
      <c r="G98" s="80"/>
      <c r="H98" s="80"/>
      <c r="I98" s="80"/>
      <c r="J98" s="81">
        <f>J97</f>
        <v>0</v>
      </c>
      <c r="K98" s="81">
        <f t="shared" ref="K98:L98" si="88">K97</f>
        <v>0</v>
      </c>
      <c r="L98" s="118">
        <f t="shared" si="88"/>
        <v>0</v>
      </c>
      <c r="M98" s="105">
        <f>SUM(J98:L98)</f>
        <v>0</v>
      </c>
      <c r="N98" s="105">
        <f>M98*12</f>
        <v>0</v>
      </c>
    </row>
    <row r="99" spans="1:14">
      <c r="A99" s="82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116"/>
      <c r="M99" s="99"/>
      <c r="N99" s="99"/>
    </row>
    <row r="100" spans="1:14">
      <c r="A100" s="135" t="s">
        <v>209</v>
      </c>
      <c r="B100" s="136"/>
      <c r="C100" s="60"/>
      <c r="D100" s="60"/>
      <c r="E100" s="60"/>
      <c r="F100" s="60"/>
      <c r="G100" s="60"/>
      <c r="H100" s="60"/>
      <c r="I100" s="60"/>
      <c r="J100" s="60"/>
      <c r="K100" s="60"/>
      <c r="L100" s="115"/>
      <c r="M100" s="99"/>
      <c r="N100" s="99"/>
    </row>
    <row r="101" spans="1:14">
      <c r="A101" s="69">
        <v>58</v>
      </c>
      <c r="B101" s="104" t="s">
        <v>194</v>
      </c>
      <c r="C101" s="60">
        <v>13.78</v>
      </c>
      <c r="D101" s="60"/>
      <c r="E101" s="60"/>
      <c r="F101" s="60"/>
      <c r="G101" s="61">
        <f>$G$8</f>
        <v>0</v>
      </c>
      <c r="H101" s="61">
        <f>$H$8</f>
        <v>0</v>
      </c>
      <c r="I101" s="61">
        <f>$I$8</f>
        <v>0</v>
      </c>
      <c r="J101" s="61">
        <f t="shared" ref="J101" si="89">D101*G101</f>
        <v>0</v>
      </c>
      <c r="K101" s="61">
        <f t="shared" ref="K101" si="90">E101*H101</f>
        <v>0</v>
      </c>
      <c r="L101" s="112">
        <f t="shared" ref="L101" si="91">F101*I101</f>
        <v>0</v>
      </c>
      <c r="M101" s="99"/>
      <c r="N101" s="99"/>
    </row>
    <row r="102" spans="1:14">
      <c r="A102" s="69">
        <v>59</v>
      </c>
      <c r="B102" s="60" t="s">
        <v>105</v>
      </c>
      <c r="C102" s="60">
        <v>14.93</v>
      </c>
      <c r="D102" s="60">
        <v>278</v>
      </c>
      <c r="E102" s="60">
        <v>97</v>
      </c>
      <c r="F102" s="60">
        <v>0</v>
      </c>
      <c r="G102" s="61">
        <f t="shared" ref="G102:G104" si="92">$G$8</f>
        <v>0</v>
      </c>
      <c r="H102" s="61">
        <f t="shared" ref="H102:H104" si="93">$H$8</f>
        <v>0</v>
      </c>
      <c r="I102" s="61">
        <f t="shared" ref="I102:I104" si="94">$I$8</f>
        <v>0</v>
      </c>
      <c r="J102" s="61">
        <f t="shared" ref="J102:J104" si="95">D102*G102</f>
        <v>0</v>
      </c>
      <c r="K102" s="61">
        <f t="shared" ref="K102:K104" si="96">E102*H102</f>
        <v>0</v>
      </c>
      <c r="L102" s="112">
        <f t="shared" ref="L102:L104" si="97">F102*I102</f>
        <v>0</v>
      </c>
      <c r="M102" s="99"/>
      <c r="N102" s="99"/>
    </row>
    <row r="103" spans="1:14">
      <c r="A103" s="69">
        <v>60</v>
      </c>
      <c r="B103" s="60" t="s">
        <v>138</v>
      </c>
      <c r="C103" s="60">
        <v>15.22</v>
      </c>
      <c r="D103" s="60">
        <v>308</v>
      </c>
      <c r="E103" s="60">
        <v>161</v>
      </c>
      <c r="F103" s="60">
        <v>0</v>
      </c>
      <c r="G103" s="61">
        <f t="shared" si="92"/>
        <v>0</v>
      </c>
      <c r="H103" s="61">
        <f t="shared" si="93"/>
        <v>0</v>
      </c>
      <c r="I103" s="61">
        <f t="shared" si="94"/>
        <v>0</v>
      </c>
      <c r="J103" s="61">
        <f t="shared" si="95"/>
        <v>0</v>
      </c>
      <c r="K103" s="61">
        <f t="shared" si="96"/>
        <v>0</v>
      </c>
      <c r="L103" s="112">
        <f t="shared" si="97"/>
        <v>0</v>
      </c>
      <c r="M103" s="99"/>
      <c r="N103" s="99"/>
    </row>
    <row r="104" spans="1:14" ht="16" thickBot="1">
      <c r="A104" s="69">
        <v>61</v>
      </c>
      <c r="B104" s="65" t="s">
        <v>139</v>
      </c>
      <c r="C104" s="65">
        <v>31.73</v>
      </c>
      <c r="D104" s="65"/>
      <c r="E104" s="65"/>
      <c r="F104" s="65"/>
      <c r="G104" s="67">
        <f t="shared" si="92"/>
        <v>0</v>
      </c>
      <c r="H104" s="67">
        <f t="shared" si="93"/>
        <v>0</v>
      </c>
      <c r="I104" s="67">
        <f t="shared" si="94"/>
        <v>0</v>
      </c>
      <c r="J104" s="67">
        <f t="shared" si="95"/>
        <v>0</v>
      </c>
      <c r="K104" s="67">
        <f t="shared" si="96"/>
        <v>0</v>
      </c>
      <c r="L104" s="113">
        <f t="shared" si="97"/>
        <v>0</v>
      </c>
      <c r="M104" s="99"/>
      <c r="N104" s="99"/>
    </row>
    <row r="105" spans="1:14" ht="16" thickBot="1">
      <c r="A105" s="71"/>
      <c r="B105" s="72" t="s">
        <v>9</v>
      </c>
      <c r="C105" s="74">
        <f>SUM(C101:C104)</f>
        <v>75.66</v>
      </c>
      <c r="D105" s="80"/>
      <c r="E105" s="80"/>
      <c r="F105" s="80"/>
      <c r="G105" s="80"/>
      <c r="H105" s="80"/>
      <c r="I105" s="80"/>
      <c r="J105" s="81">
        <f>SUM(J101:J104)</f>
        <v>0</v>
      </c>
      <c r="K105" s="81">
        <f t="shared" ref="K105:L105" si="98">SUM(K101:K104)</f>
        <v>0</v>
      </c>
      <c r="L105" s="118">
        <f t="shared" si="98"/>
        <v>0</v>
      </c>
      <c r="M105" s="105">
        <f>SUM(J105:L105)</f>
        <v>0</v>
      </c>
      <c r="N105" s="105">
        <f>M105*12</f>
        <v>0</v>
      </c>
    </row>
    <row r="106" spans="1:14">
      <c r="A106" s="82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116"/>
      <c r="M106" s="99"/>
      <c r="N106" s="99"/>
    </row>
    <row r="107" spans="1:14">
      <c r="A107" s="135" t="s">
        <v>210</v>
      </c>
      <c r="B107" s="136"/>
      <c r="C107" s="60"/>
      <c r="D107" s="60"/>
      <c r="E107" s="60"/>
      <c r="F107" s="60"/>
      <c r="G107" s="60"/>
      <c r="H107" s="60"/>
      <c r="I107" s="60"/>
      <c r="J107" s="60"/>
      <c r="K107" s="60"/>
      <c r="L107" s="115"/>
      <c r="M107" s="99"/>
      <c r="N107" s="99"/>
    </row>
    <row r="108" spans="1:14">
      <c r="A108" s="69">
        <v>62</v>
      </c>
      <c r="B108" s="60" t="s">
        <v>140</v>
      </c>
      <c r="C108" s="60">
        <v>22.5</v>
      </c>
      <c r="D108" s="60">
        <v>368</v>
      </c>
      <c r="E108" s="60">
        <v>12</v>
      </c>
      <c r="F108" s="60">
        <v>0</v>
      </c>
      <c r="G108" s="61">
        <f>$G$8</f>
        <v>0</v>
      </c>
      <c r="H108" s="61">
        <f>$H$8</f>
        <v>0</v>
      </c>
      <c r="I108" s="61">
        <f>$I$8</f>
        <v>0</v>
      </c>
      <c r="J108" s="61">
        <f t="shared" ref="J108" si="99">D108*G108</f>
        <v>0</v>
      </c>
      <c r="K108" s="61">
        <f t="shared" ref="K108" si="100">E108*H108</f>
        <v>0</v>
      </c>
      <c r="L108" s="112">
        <f t="shared" ref="L108" si="101">F108*I108</f>
        <v>0</v>
      </c>
      <c r="M108" s="99"/>
      <c r="N108" s="99"/>
    </row>
    <row r="109" spans="1:14">
      <c r="A109" s="69">
        <v>63</v>
      </c>
      <c r="B109" s="60" t="s">
        <v>106</v>
      </c>
      <c r="C109" s="60">
        <v>32.880000000000003</v>
      </c>
      <c r="D109" s="60">
        <v>343</v>
      </c>
      <c r="E109" s="60">
        <v>716</v>
      </c>
      <c r="F109" s="60">
        <v>0</v>
      </c>
      <c r="G109" s="61">
        <f>$G$8</f>
        <v>0</v>
      </c>
      <c r="H109" s="61">
        <f t="shared" ref="H109:H110" si="102">$H$8</f>
        <v>0</v>
      </c>
      <c r="I109" s="61">
        <f t="shared" ref="I109:I110" si="103">$I$8</f>
        <v>0</v>
      </c>
      <c r="J109" s="61">
        <f t="shared" ref="J109:J110" si="104">D109*G109</f>
        <v>0</v>
      </c>
      <c r="K109" s="61">
        <f t="shared" ref="K109:K110" si="105">E109*H109</f>
        <v>0</v>
      </c>
      <c r="L109" s="112">
        <f t="shared" ref="L109:L110" si="106">F109*I109</f>
        <v>0</v>
      </c>
      <c r="M109" s="99"/>
      <c r="N109" s="99"/>
    </row>
    <row r="110" spans="1:14" ht="16" thickBot="1">
      <c r="A110" s="70">
        <v>64</v>
      </c>
      <c r="B110" s="65" t="s">
        <v>107</v>
      </c>
      <c r="C110" s="89">
        <v>15.25</v>
      </c>
      <c r="D110" s="65">
        <v>168</v>
      </c>
      <c r="E110" s="65">
        <v>166</v>
      </c>
      <c r="F110" s="65">
        <v>0</v>
      </c>
      <c r="G110" s="67">
        <f t="shared" ref="G110" si="107">$G$8</f>
        <v>0</v>
      </c>
      <c r="H110" s="67">
        <f t="shared" si="102"/>
        <v>0</v>
      </c>
      <c r="I110" s="67">
        <f t="shared" si="103"/>
        <v>0</v>
      </c>
      <c r="J110" s="67">
        <f t="shared" si="104"/>
        <v>0</v>
      </c>
      <c r="K110" s="67">
        <f t="shared" si="105"/>
        <v>0</v>
      </c>
      <c r="L110" s="113">
        <f t="shared" si="106"/>
        <v>0</v>
      </c>
      <c r="M110" s="99"/>
      <c r="N110" s="99"/>
    </row>
    <row r="111" spans="1:14" ht="16" thickBot="1">
      <c r="A111" s="71"/>
      <c r="B111" s="72" t="s">
        <v>9</v>
      </c>
      <c r="C111" s="74">
        <f>SUM(C108:C110)</f>
        <v>70.63</v>
      </c>
      <c r="D111" s="80"/>
      <c r="E111" s="80"/>
      <c r="F111" s="80"/>
      <c r="G111" s="80"/>
      <c r="H111" s="80"/>
      <c r="I111" s="80"/>
      <c r="J111" s="81">
        <f>SUM(J107:J110)</f>
        <v>0</v>
      </c>
      <c r="K111" s="81">
        <f t="shared" ref="K111:L111" si="108">SUM(K107:K110)</f>
        <v>0</v>
      </c>
      <c r="L111" s="118">
        <f t="shared" si="108"/>
        <v>0</v>
      </c>
      <c r="M111" s="105">
        <f>SUM(J111:L111)</f>
        <v>0</v>
      </c>
      <c r="N111" s="105">
        <f>M111*12</f>
        <v>0</v>
      </c>
    </row>
    <row r="112" spans="1:14">
      <c r="A112" s="134" t="s">
        <v>211</v>
      </c>
      <c r="B112" s="134"/>
      <c r="C112" s="99"/>
      <c r="D112" s="60"/>
      <c r="E112" s="60"/>
      <c r="F112" s="60"/>
      <c r="G112" s="60"/>
      <c r="H112" s="60"/>
      <c r="I112" s="60"/>
      <c r="J112" s="105"/>
      <c r="K112" s="105"/>
      <c r="L112" s="119"/>
      <c r="M112" s="105"/>
      <c r="N112" s="105"/>
    </row>
    <row r="113" spans="1:14">
      <c r="A113" s="106">
        <v>65</v>
      </c>
      <c r="B113" s="109" t="s">
        <v>156</v>
      </c>
      <c r="C113" s="107">
        <v>1.8</v>
      </c>
      <c r="D113" s="2"/>
      <c r="E113" s="2"/>
      <c r="F113" s="2"/>
      <c r="G113" s="61">
        <f>$G$8</f>
        <v>0</v>
      </c>
      <c r="H113" s="61">
        <f>$H$8</f>
        <v>0</v>
      </c>
      <c r="I113" s="61">
        <f>$I$8</f>
        <v>0</v>
      </c>
      <c r="J113" s="61">
        <f t="shared" ref="J113:J124" si="109">D113*G113</f>
        <v>0</v>
      </c>
      <c r="K113" s="61">
        <f t="shared" ref="K113:K124" si="110">E113*H113</f>
        <v>0</v>
      </c>
      <c r="L113" s="112">
        <f t="shared" ref="L113:L124" si="111">F113*I113</f>
        <v>0</v>
      </c>
      <c r="M113" s="99"/>
      <c r="N113" s="99"/>
    </row>
    <row r="114" spans="1:14">
      <c r="A114" s="106">
        <v>66</v>
      </c>
      <c r="B114" s="60" t="s">
        <v>157</v>
      </c>
      <c r="C114" s="107">
        <v>17.399999999999999</v>
      </c>
      <c r="D114" s="2">
        <v>280</v>
      </c>
      <c r="E114" s="2">
        <v>575</v>
      </c>
      <c r="F114" s="2">
        <v>14</v>
      </c>
      <c r="G114" s="61">
        <f t="shared" ref="G114:G115" si="112">$G$8</f>
        <v>0</v>
      </c>
      <c r="H114" s="61">
        <f t="shared" ref="H114:H115" si="113">$H$8</f>
        <v>0</v>
      </c>
      <c r="I114" s="61">
        <f t="shared" ref="I114:I115" si="114">$I$8</f>
        <v>0</v>
      </c>
      <c r="J114" s="61">
        <f t="shared" si="109"/>
        <v>0</v>
      </c>
      <c r="K114" s="61">
        <f t="shared" si="110"/>
        <v>0</v>
      </c>
      <c r="L114" s="112">
        <f t="shared" si="111"/>
        <v>0</v>
      </c>
      <c r="M114" s="99"/>
      <c r="N114" s="99"/>
    </row>
    <row r="115" spans="1:14">
      <c r="A115" s="106">
        <v>67</v>
      </c>
      <c r="B115" s="60" t="s">
        <v>158</v>
      </c>
      <c r="C115" s="107">
        <v>15.1</v>
      </c>
      <c r="D115" s="2">
        <v>170</v>
      </c>
      <c r="E115" s="2">
        <v>669</v>
      </c>
      <c r="F115" s="2">
        <v>8</v>
      </c>
      <c r="G115" s="67">
        <f t="shared" si="112"/>
        <v>0</v>
      </c>
      <c r="H115" s="67">
        <f t="shared" si="113"/>
        <v>0</v>
      </c>
      <c r="I115" s="67">
        <f t="shared" si="114"/>
        <v>0</v>
      </c>
      <c r="J115" s="67">
        <f t="shared" si="109"/>
        <v>0</v>
      </c>
      <c r="K115" s="67">
        <f t="shared" si="110"/>
        <v>0</v>
      </c>
      <c r="L115" s="113">
        <f t="shared" si="111"/>
        <v>0</v>
      </c>
      <c r="M115" s="99"/>
      <c r="N115" s="99"/>
    </row>
    <row r="116" spans="1:14">
      <c r="A116" s="106">
        <v>68</v>
      </c>
      <c r="B116" s="60" t="s">
        <v>159</v>
      </c>
      <c r="C116" s="107">
        <v>20.43</v>
      </c>
      <c r="D116" s="2">
        <v>305</v>
      </c>
      <c r="E116" s="2">
        <v>688</v>
      </c>
      <c r="F116" s="2">
        <v>4</v>
      </c>
      <c r="G116" s="61">
        <f>$G$8</f>
        <v>0</v>
      </c>
      <c r="H116" s="61">
        <f>$H$8</f>
        <v>0</v>
      </c>
      <c r="I116" s="61">
        <f>$I$8</f>
        <v>0</v>
      </c>
      <c r="J116" s="61">
        <f t="shared" si="109"/>
        <v>0</v>
      </c>
      <c r="K116" s="61">
        <f t="shared" si="110"/>
        <v>0</v>
      </c>
      <c r="L116" s="112">
        <f t="shared" si="111"/>
        <v>0</v>
      </c>
      <c r="M116" s="99"/>
      <c r="N116" s="99"/>
    </row>
    <row r="117" spans="1:14">
      <c r="A117" s="106">
        <v>69</v>
      </c>
      <c r="B117" s="109" t="s">
        <v>160</v>
      </c>
      <c r="C117" s="107">
        <v>24.48</v>
      </c>
      <c r="D117" s="2">
        <v>288</v>
      </c>
      <c r="E117" s="2">
        <v>528</v>
      </c>
      <c r="F117" s="2">
        <v>5</v>
      </c>
      <c r="G117" s="61">
        <f t="shared" ref="G117:G118" si="115">$G$8</f>
        <v>0</v>
      </c>
      <c r="H117" s="61">
        <f t="shared" ref="H117:H118" si="116">$H$8</f>
        <v>0</v>
      </c>
      <c r="I117" s="61">
        <f t="shared" ref="I117:I118" si="117">$I$8</f>
        <v>0</v>
      </c>
      <c r="J117" s="61">
        <f t="shared" si="109"/>
        <v>0</v>
      </c>
      <c r="K117" s="61">
        <f t="shared" si="110"/>
        <v>0</v>
      </c>
      <c r="L117" s="112">
        <f t="shared" si="111"/>
        <v>0</v>
      </c>
      <c r="M117" s="99"/>
      <c r="N117" s="99"/>
    </row>
    <row r="118" spans="1:14">
      <c r="A118" s="106">
        <v>70</v>
      </c>
      <c r="B118" s="60" t="s">
        <v>161</v>
      </c>
      <c r="C118" s="107">
        <v>55.1</v>
      </c>
      <c r="D118" s="2">
        <v>316</v>
      </c>
      <c r="E118" s="2">
        <v>307</v>
      </c>
      <c r="F118" s="2">
        <v>7</v>
      </c>
      <c r="G118" s="67">
        <f t="shared" si="115"/>
        <v>0</v>
      </c>
      <c r="H118" s="67">
        <f t="shared" si="116"/>
        <v>0</v>
      </c>
      <c r="I118" s="67">
        <f t="shared" si="117"/>
        <v>0</v>
      </c>
      <c r="J118" s="67">
        <f t="shared" si="109"/>
        <v>0</v>
      </c>
      <c r="K118" s="67">
        <f t="shared" si="110"/>
        <v>0</v>
      </c>
      <c r="L118" s="113">
        <f t="shared" si="111"/>
        <v>0</v>
      </c>
      <c r="M118" s="99"/>
      <c r="N118" s="99"/>
    </row>
    <row r="119" spans="1:14">
      <c r="A119" s="106">
        <v>71</v>
      </c>
      <c r="B119" s="60" t="s">
        <v>162</v>
      </c>
      <c r="C119" s="107">
        <v>27.8</v>
      </c>
      <c r="D119" s="2"/>
      <c r="E119" s="2"/>
      <c r="F119" s="2"/>
      <c r="G119" s="61">
        <f>$G$8</f>
        <v>0</v>
      </c>
      <c r="H119" s="61">
        <f>$H$8</f>
        <v>0</v>
      </c>
      <c r="I119" s="61">
        <f>$I$8</f>
        <v>0</v>
      </c>
      <c r="J119" s="61">
        <f t="shared" si="109"/>
        <v>0</v>
      </c>
      <c r="K119" s="61">
        <f t="shared" si="110"/>
        <v>0</v>
      </c>
      <c r="L119" s="112">
        <f t="shared" si="111"/>
        <v>0</v>
      </c>
      <c r="M119" s="99"/>
      <c r="N119" s="99"/>
    </row>
    <row r="120" spans="1:14">
      <c r="A120" s="106">
        <v>72</v>
      </c>
      <c r="B120" s="60" t="s">
        <v>163</v>
      </c>
      <c r="C120" s="107">
        <v>13</v>
      </c>
      <c r="D120" s="2"/>
      <c r="E120" s="2"/>
      <c r="F120" s="2"/>
      <c r="G120" s="61">
        <f t="shared" ref="G120:G121" si="118">$G$8</f>
        <v>0</v>
      </c>
      <c r="H120" s="61">
        <f t="shared" ref="H120:H121" si="119">$H$8</f>
        <v>0</v>
      </c>
      <c r="I120" s="61">
        <f t="shared" ref="I120:I121" si="120">$I$8</f>
        <v>0</v>
      </c>
      <c r="J120" s="61">
        <f t="shared" si="109"/>
        <v>0</v>
      </c>
      <c r="K120" s="61">
        <f t="shared" si="110"/>
        <v>0</v>
      </c>
      <c r="L120" s="112">
        <f t="shared" si="111"/>
        <v>0</v>
      </c>
      <c r="M120" s="99"/>
      <c r="N120" s="99"/>
    </row>
    <row r="121" spans="1:14">
      <c r="A121" s="106">
        <v>73</v>
      </c>
      <c r="B121" s="60" t="s">
        <v>164</v>
      </c>
      <c r="C121" s="107">
        <v>36.9</v>
      </c>
      <c r="D121" s="2">
        <v>491</v>
      </c>
      <c r="E121" s="2">
        <v>281</v>
      </c>
      <c r="F121" s="2">
        <v>0</v>
      </c>
      <c r="G121" s="67">
        <f t="shared" si="118"/>
        <v>0</v>
      </c>
      <c r="H121" s="67">
        <f t="shared" si="119"/>
        <v>0</v>
      </c>
      <c r="I121" s="67">
        <f t="shared" si="120"/>
        <v>0</v>
      </c>
      <c r="J121" s="67">
        <f t="shared" si="109"/>
        <v>0</v>
      </c>
      <c r="K121" s="67">
        <f t="shared" si="110"/>
        <v>0</v>
      </c>
      <c r="L121" s="113">
        <f t="shared" si="111"/>
        <v>0</v>
      </c>
      <c r="M121" s="99"/>
      <c r="N121" s="99"/>
    </row>
    <row r="122" spans="1:14">
      <c r="A122" s="106">
        <v>74</v>
      </c>
      <c r="B122" s="60" t="s">
        <v>165</v>
      </c>
      <c r="C122" s="107">
        <v>36.4</v>
      </c>
      <c r="D122" s="2">
        <v>146</v>
      </c>
      <c r="E122" s="2">
        <v>0</v>
      </c>
      <c r="F122" s="2">
        <v>0</v>
      </c>
      <c r="G122" s="61">
        <f>$G$8</f>
        <v>0</v>
      </c>
      <c r="H122" s="61">
        <f>$H$8</f>
        <v>0</v>
      </c>
      <c r="I122" s="61">
        <f>$I$8</f>
        <v>0</v>
      </c>
      <c r="J122" s="61">
        <f t="shared" si="109"/>
        <v>0</v>
      </c>
      <c r="K122" s="61">
        <f t="shared" si="110"/>
        <v>0</v>
      </c>
      <c r="L122" s="112">
        <f t="shared" si="111"/>
        <v>0</v>
      </c>
      <c r="M122" s="99"/>
      <c r="N122" s="99"/>
    </row>
    <row r="123" spans="1:14">
      <c r="A123" s="106">
        <v>75</v>
      </c>
      <c r="B123" s="60" t="s">
        <v>166</v>
      </c>
      <c r="C123" s="107">
        <v>27.9</v>
      </c>
      <c r="D123" s="2">
        <v>19</v>
      </c>
      <c r="E123" s="2">
        <v>0</v>
      </c>
      <c r="F123" s="2">
        <v>0</v>
      </c>
      <c r="G123" s="61">
        <f t="shared" ref="G123:G126" si="121">$G$8</f>
        <v>0</v>
      </c>
      <c r="H123" s="61">
        <f t="shared" ref="H123:H126" si="122">$H$8</f>
        <v>0</v>
      </c>
      <c r="I123" s="61">
        <f t="shared" ref="I123:I126" si="123">$I$8</f>
        <v>0</v>
      </c>
      <c r="J123" s="61">
        <f t="shared" si="109"/>
        <v>0</v>
      </c>
      <c r="K123" s="61">
        <f t="shared" si="110"/>
        <v>0</v>
      </c>
      <c r="L123" s="112">
        <f t="shared" si="111"/>
        <v>0</v>
      </c>
      <c r="M123" s="99"/>
      <c r="N123" s="99"/>
    </row>
    <row r="124" spans="1:14">
      <c r="A124" s="106">
        <v>76</v>
      </c>
      <c r="B124" s="60" t="s">
        <v>167</v>
      </c>
      <c r="C124" s="107">
        <v>1.03</v>
      </c>
      <c r="D124" s="2"/>
      <c r="E124" s="2"/>
      <c r="F124" s="2"/>
      <c r="G124" s="67">
        <f t="shared" si="121"/>
        <v>0</v>
      </c>
      <c r="H124" s="67">
        <f t="shared" si="122"/>
        <v>0</v>
      </c>
      <c r="I124" s="67">
        <f t="shared" si="123"/>
        <v>0</v>
      </c>
      <c r="J124" s="67">
        <f t="shared" si="109"/>
        <v>0</v>
      </c>
      <c r="K124" s="67">
        <f t="shared" si="110"/>
        <v>0</v>
      </c>
      <c r="L124" s="113">
        <f t="shared" si="111"/>
        <v>0</v>
      </c>
      <c r="M124" s="99"/>
      <c r="N124" s="99"/>
    </row>
    <row r="125" spans="1:14">
      <c r="A125" s="106">
        <v>77</v>
      </c>
      <c r="B125" s="60" t="s">
        <v>168</v>
      </c>
      <c r="C125" s="107">
        <v>44.3</v>
      </c>
      <c r="D125" s="2"/>
      <c r="E125" s="2"/>
      <c r="F125" s="2"/>
      <c r="G125" s="61">
        <f t="shared" si="121"/>
        <v>0</v>
      </c>
      <c r="H125" s="61">
        <f t="shared" si="122"/>
        <v>0</v>
      </c>
      <c r="I125" s="61">
        <f t="shared" si="123"/>
        <v>0</v>
      </c>
      <c r="J125" s="61">
        <f t="shared" ref="J125:J126" si="124">D125*G125</f>
        <v>0</v>
      </c>
      <c r="K125" s="61">
        <f t="shared" ref="K125:K126" si="125">E125*H125</f>
        <v>0</v>
      </c>
      <c r="L125" s="112">
        <f t="shared" ref="L125:L126" si="126">F125*I125</f>
        <v>0</v>
      </c>
      <c r="M125" s="99"/>
      <c r="N125" s="99"/>
    </row>
    <row r="126" spans="1:14" ht="16" thickBot="1">
      <c r="A126" s="106">
        <v>78</v>
      </c>
      <c r="B126" s="60" t="s">
        <v>169</v>
      </c>
      <c r="C126" s="107">
        <v>38.520000000000003</v>
      </c>
      <c r="D126" s="2"/>
      <c r="E126" s="2"/>
      <c r="F126" s="2"/>
      <c r="G126" s="67">
        <f t="shared" si="121"/>
        <v>0</v>
      </c>
      <c r="H126" s="67">
        <f t="shared" si="122"/>
        <v>0</v>
      </c>
      <c r="I126" s="67">
        <f t="shared" si="123"/>
        <v>0</v>
      </c>
      <c r="J126" s="67">
        <f t="shared" si="124"/>
        <v>0</v>
      </c>
      <c r="K126" s="67">
        <f t="shared" si="125"/>
        <v>0</v>
      </c>
      <c r="L126" s="113">
        <f t="shared" si="126"/>
        <v>0</v>
      </c>
      <c r="M126" s="99"/>
      <c r="N126" s="99"/>
    </row>
    <row r="127" spans="1:14" ht="16" thickBot="1">
      <c r="A127" s="71"/>
      <c r="B127" s="72" t="s">
        <v>9</v>
      </c>
      <c r="C127" s="108">
        <f>SUM(C113:C126)</f>
        <v>360.15999999999997</v>
      </c>
      <c r="D127" s="80"/>
      <c r="E127" s="80"/>
      <c r="F127" s="80"/>
      <c r="G127" s="80"/>
      <c r="H127" s="80"/>
      <c r="I127" s="80"/>
      <c r="J127" s="81">
        <f>SUM(J123:J126)</f>
        <v>0</v>
      </c>
      <c r="K127" s="81">
        <f t="shared" ref="K127:L127" si="127">SUM(K123:K126)</f>
        <v>0</v>
      </c>
      <c r="L127" s="118">
        <f t="shared" si="127"/>
        <v>0</v>
      </c>
      <c r="M127" s="105">
        <f>SUM(J127:L127)</f>
        <v>0</v>
      </c>
      <c r="N127" s="105">
        <f>M127*12</f>
        <v>0</v>
      </c>
    </row>
    <row r="128" spans="1:14">
      <c r="A128" s="134" t="s">
        <v>212</v>
      </c>
      <c r="B128" s="134"/>
      <c r="C128" s="2"/>
      <c r="D128" s="2"/>
      <c r="E128" s="2"/>
      <c r="F128" s="2"/>
      <c r="G128" s="2"/>
      <c r="H128" s="2"/>
      <c r="I128" s="2"/>
      <c r="J128" s="2"/>
      <c r="K128" s="2"/>
      <c r="L128" s="120"/>
      <c r="M128" s="99"/>
      <c r="N128" s="99"/>
    </row>
    <row r="129" spans="1:14">
      <c r="A129" s="106">
        <v>79</v>
      </c>
      <c r="B129" s="60" t="s">
        <v>170</v>
      </c>
      <c r="C129" s="107">
        <v>3.1</v>
      </c>
      <c r="D129" s="2">
        <v>19</v>
      </c>
      <c r="E129" s="2">
        <v>0</v>
      </c>
      <c r="F129" s="2">
        <v>0</v>
      </c>
      <c r="G129" s="61">
        <f>$G$8</f>
        <v>0</v>
      </c>
      <c r="H129" s="61">
        <f>$H$8</f>
        <v>0</v>
      </c>
      <c r="I129" s="61">
        <f>$I$8</f>
        <v>0</v>
      </c>
      <c r="J129" s="61">
        <f t="shared" ref="J129:J139" si="128">D129*G129</f>
        <v>0</v>
      </c>
      <c r="K129" s="61">
        <f t="shared" ref="K129:K139" si="129">E129*H129</f>
        <v>0</v>
      </c>
      <c r="L129" s="112">
        <f t="shared" ref="L129:L139" si="130">F129*I129</f>
        <v>0</v>
      </c>
      <c r="M129" s="99"/>
      <c r="N129" s="99"/>
    </row>
    <row r="130" spans="1:14">
      <c r="A130" s="106">
        <v>80</v>
      </c>
      <c r="B130" s="60" t="s">
        <v>171</v>
      </c>
      <c r="C130" s="107">
        <v>22.23</v>
      </c>
      <c r="D130" s="2">
        <v>14</v>
      </c>
      <c r="E130" s="2">
        <v>21</v>
      </c>
      <c r="F130" s="2">
        <v>0</v>
      </c>
      <c r="G130" s="61">
        <f t="shared" ref="G130:G131" si="131">$G$8</f>
        <v>0</v>
      </c>
      <c r="H130" s="61">
        <f t="shared" ref="H130:H131" si="132">$H$8</f>
        <v>0</v>
      </c>
      <c r="I130" s="61">
        <f t="shared" ref="I130:I131" si="133">$I$8</f>
        <v>0</v>
      </c>
      <c r="J130" s="61">
        <f t="shared" si="128"/>
        <v>0</v>
      </c>
      <c r="K130" s="61">
        <f t="shared" si="129"/>
        <v>0</v>
      </c>
      <c r="L130" s="112">
        <f t="shared" si="130"/>
        <v>0</v>
      </c>
      <c r="M130" s="99"/>
      <c r="N130" s="99"/>
    </row>
    <row r="131" spans="1:14">
      <c r="A131" s="106">
        <v>81</v>
      </c>
      <c r="B131" s="60" t="s">
        <v>172</v>
      </c>
      <c r="C131" s="107">
        <v>47.88</v>
      </c>
      <c r="D131" s="2">
        <v>20</v>
      </c>
      <c r="E131" s="2">
        <v>8</v>
      </c>
      <c r="F131" s="2">
        <v>0</v>
      </c>
      <c r="G131" s="67">
        <f t="shared" si="131"/>
        <v>0</v>
      </c>
      <c r="H131" s="67">
        <f t="shared" si="132"/>
        <v>0</v>
      </c>
      <c r="I131" s="67">
        <f t="shared" si="133"/>
        <v>0</v>
      </c>
      <c r="J131" s="67">
        <f t="shared" si="128"/>
        <v>0</v>
      </c>
      <c r="K131" s="67">
        <f t="shared" si="129"/>
        <v>0</v>
      </c>
      <c r="L131" s="113">
        <f t="shared" si="130"/>
        <v>0</v>
      </c>
      <c r="M131" s="99"/>
      <c r="N131" s="99"/>
    </row>
    <row r="132" spans="1:14">
      <c r="A132" s="106">
        <v>82</v>
      </c>
      <c r="B132" s="60" t="s">
        <v>173</v>
      </c>
      <c r="C132" s="107">
        <v>51.76</v>
      </c>
      <c r="D132" s="2">
        <v>84</v>
      </c>
      <c r="E132" s="2">
        <v>0</v>
      </c>
      <c r="F132" s="2">
        <v>0</v>
      </c>
      <c r="G132" s="61">
        <f>$G$8</f>
        <v>0</v>
      </c>
      <c r="H132" s="61">
        <f>$H$8</f>
        <v>0</v>
      </c>
      <c r="I132" s="61">
        <f>$I$8</f>
        <v>0</v>
      </c>
      <c r="J132" s="61">
        <f t="shared" si="128"/>
        <v>0</v>
      </c>
      <c r="K132" s="61">
        <f t="shared" si="129"/>
        <v>0</v>
      </c>
      <c r="L132" s="112">
        <f t="shared" si="130"/>
        <v>0</v>
      </c>
      <c r="M132" s="99"/>
      <c r="N132" s="99"/>
    </row>
    <row r="133" spans="1:14">
      <c r="A133" s="106">
        <v>83</v>
      </c>
      <c r="B133" s="60" t="s">
        <v>174</v>
      </c>
      <c r="C133" s="107">
        <v>9.15</v>
      </c>
      <c r="D133" s="2"/>
      <c r="E133" s="2"/>
      <c r="F133" s="2"/>
      <c r="G133" s="61">
        <f t="shared" ref="G133:G134" si="134">$G$8</f>
        <v>0</v>
      </c>
      <c r="H133" s="61">
        <f t="shared" ref="H133:H134" si="135">$H$8</f>
        <v>0</v>
      </c>
      <c r="I133" s="61">
        <f t="shared" ref="I133:I134" si="136">$I$8</f>
        <v>0</v>
      </c>
      <c r="J133" s="61">
        <f t="shared" si="128"/>
        <v>0</v>
      </c>
      <c r="K133" s="61">
        <f t="shared" si="129"/>
        <v>0</v>
      </c>
      <c r="L133" s="112">
        <f t="shared" si="130"/>
        <v>0</v>
      </c>
      <c r="M133" s="99"/>
      <c r="N133" s="99"/>
    </row>
    <row r="134" spans="1:14">
      <c r="A134" s="106">
        <v>84</v>
      </c>
      <c r="B134" s="60" t="s">
        <v>175</v>
      </c>
      <c r="C134" s="107">
        <v>16.8</v>
      </c>
      <c r="D134" s="2">
        <v>197</v>
      </c>
      <c r="E134" s="2">
        <v>527</v>
      </c>
      <c r="F134" s="2">
        <v>1</v>
      </c>
      <c r="G134" s="67">
        <f t="shared" si="134"/>
        <v>0</v>
      </c>
      <c r="H134" s="67">
        <f t="shared" si="135"/>
        <v>0</v>
      </c>
      <c r="I134" s="67">
        <f t="shared" si="136"/>
        <v>0</v>
      </c>
      <c r="J134" s="67">
        <f t="shared" si="128"/>
        <v>0</v>
      </c>
      <c r="K134" s="67">
        <f t="shared" si="129"/>
        <v>0</v>
      </c>
      <c r="L134" s="113">
        <f t="shared" si="130"/>
        <v>0</v>
      </c>
      <c r="M134" s="99"/>
      <c r="N134" s="99"/>
    </row>
    <row r="135" spans="1:14">
      <c r="A135" s="106">
        <v>85</v>
      </c>
      <c r="B135" s="60" t="s">
        <v>176</v>
      </c>
      <c r="C135" s="107">
        <v>25.75</v>
      </c>
      <c r="D135" s="2">
        <v>194</v>
      </c>
      <c r="E135" s="2">
        <v>286</v>
      </c>
      <c r="F135" s="2">
        <v>0</v>
      </c>
      <c r="G135" s="61">
        <f>$G$8</f>
        <v>0</v>
      </c>
      <c r="H135" s="61">
        <f>$H$8</f>
        <v>0</v>
      </c>
      <c r="I135" s="61">
        <f>$I$8</f>
        <v>0</v>
      </c>
      <c r="J135" s="61">
        <f t="shared" si="128"/>
        <v>0</v>
      </c>
      <c r="K135" s="61">
        <f t="shared" si="129"/>
        <v>0</v>
      </c>
      <c r="L135" s="112">
        <f t="shared" si="130"/>
        <v>0</v>
      </c>
      <c r="M135" s="99"/>
      <c r="N135" s="99"/>
    </row>
    <row r="136" spans="1:14">
      <c r="A136" s="106">
        <v>86</v>
      </c>
      <c r="B136" s="60" t="s">
        <v>177</v>
      </c>
      <c r="C136" s="107">
        <v>20.3</v>
      </c>
      <c r="D136" s="2">
        <v>0</v>
      </c>
      <c r="E136" s="2">
        <v>0</v>
      </c>
      <c r="F136" s="2">
        <v>0</v>
      </c>
      <c r="G136" s="61">
        <f t="shared" ref="G136:G139" si="137">$G$8</f>
        <v>0</v>
      </c>
      <c r="H136" s="61">
        <f t="shared" ref="H136:H139" si="138">$H$8</f>
        <v>0</v>
      </c>
      <c r="I136" s="61">
        <f t="shared" ref="I136:I139" si="139">$I$8</f>
        <v>0</v>
      </c>
      <c r="J136" s="61">
        <f t="shared" si="128"/>
        <v>0</v>
      </c>
      <c r="K136" s="61">
        <f t="shared" si="129"/>
        <v>0</v>
      </c>
      <c r="L136" s="112">
        <f t="shared" si="130"/>
        <v>0</v>
      </c>
      <c r="M136" s="99"/>
      <c r="N136" s="99"/>
    </row>
    <row r="137" spans="1:14">
      <c r="A137" s="106">
        <v>87</v>
      </c>
      <c r="B137" s="60" t="s">
        <v>178</v>
      </c>
      <c r="C137" s="107">
        <v>23.43</v>
      </c>
      <c r="D137" s="2">
        <v>598</v>
      </c>
      <c r="E137" s="2">
        <v>209</v>
      </c>
      <c r="F137" s="2">
        <v>0</v>
      </c>
      <c r="G137" s="67">
        <f t="shared" si="137"/>
        <v>0</v>
      </c>
      <c r="H137" s="67">
        <f t="shared" si="138"/>
        <v>0</v>
      </c>
      <c r="I137" s="67">
        <f t="shared" si="139"/>
        <v>0</v>
      </c>
      <c r="J137" s="67">
        <f t="shared" si="128"/>
        <v>0</v>
      </c>
      <c r="K137" s="67">
        <f t="shared" si="129"/>
        <v>0</v>
      </c>
      <c r="L137" s="113">
        <f t="shared" si="130"/>
        <v>0</v>
      </c>
      <c r="M137" s="99"/>
      <c r="N137" s="99"/>
    </row>
    <row r="138" spans="1:14">
      <c r="A138" s="106">
        <v>88</v>
      </c>
      <c r="B138" s="60" t="s">
        <v>179</v>
      </c>
      <c r="C138" s="107">
        <v>19.45</v>
      </c>
      <c r="D138" s="2">
        <v>77</v>
      </c>
      <c r="E138" s="2">
        <v>134</v>
      </c>
      <c r="F138" s="2">
        <v>1</v>
      </c>
      <c r="G138" s="61">
        <f t="shared" si="137"/>
        <v>0</v>
      </c>
      <c r="H138" s="61">
        <f t="shared" si="138"/>
        <v>0</v>
      </c>
      <c r="I138" s="61">
        <f t="shared" si="139"/>
        <v>0</v>
      </c>
      <c r="J138" s="61">
        <f t="shared" si="128"/>
        <v>0</v>
      </c>
      <c r="K138" s="61">
        <f t="shared" si="129"/>
        <v>0</v>
      </c>
      <c r="L138" s="112">
        <f t="shared" si="130"/>
        <v>0</v>
      </c>
      <c r="M138" s="99"/>
      <c r="N138" s="99"/>
    </row>
    <row r="139" spans="1:14" ht="16" thickBot="1">
      <c r="A139" s="106">
        <v>89</v>
      </c>
      <c r="B139" s="60" t="s">
        <v>180</v>
      </c>
      <c r="C139" s="107">
        <v>30.92</v>
      </c>
      <c r="D139" s="2">
        <v>508</v>
      </c>
      <c r="E139" s="2">
        <v>0</v>
      </c>
      <c r="F139" s="2">
        <v>0</v>
      </c>
      <c r="G139" s="67">
        <f t="shared" si="137"/>
        <v>0</v>
      </c>
      <c r="H139" s="67">
        <f t="shared" si="138"/>
        <v>0</v>
      </c>
      <c r="I139" s="67">
        <f t="shared" si="139"/>
        <v>0</v>
      </c>
      <c r="J139" s="67">
        <f t="shared" si="128"/>
        <v>0</v>
      </c>
      <c r="K139" s="67">
        <f t="shared" si="129"/>
        <v>0</v>
      </c>
      <c r="L139" s="113">
        <f t="shared" si="130"/>
        <v>0</v>
      </c>
      <c r="M139" s="99"/>
      <c r="N139" s="99"/>
    </row>
    <row r="140" spans="1:14" ht="16" thickBot="1">
      <c r="A140" s="71"/>
      <c r="B140" s="72" t="s">
        <v>9</v>
      </c>
      <c r="C140" s="108">
        <f>SUM(C129:C139)</f>
        <v>270.77000000000004</v>
      </c>
      <c r="D140" s="80"/>
      <c r="E140" s="80"/>
      <c r="F140" s="80"/>
      <c r="G140" s="80"/>
      <c r="H140" s="80"/>
      <c r="I140" s="80"/>
      <c r="J140" s="81">
        <f>SUM(J136:J139)</f>
        <v>0</v>
      </c>
      <c r="K140" s="81">
        <f t="shared" ref="K140:L140" si="140">SUM(K136:K139)</f>
        <v>0</v>
      </c>
      <c r="L140" s="118">
        <f t="shared" si="140"/>
        <v>0</v>
      </c>
      <c r="M140" s="105">
        <f>SUM(J140:L140)</f>
        <v>0</v>
      </c>
      <c r="N140" s="105">
        <f>M140*12</f>
        <v>0</v>
      </c>
    </row>
    <row r="141" spans="1:14">
      <c r="A141" s="134" t="s">
        <v>213</v>
      </c>
      <c r="B141" s="134"/>
      <c r="C141" s="2"/>
      <c r="D141" s="2"/>
      <c r="E141" s="2"/>
      <c r="F141" s="2"/>
      <c r="G141" s="2"/>
      <c r="H141" s="2"/>
      <c r="I141" s="2"/>
      <c r="J141" s="2"/>
      <c r="K141" s="2"/>
      <c r="L141" s="120"/>
      <c r="M141" s="99"/>
      <c r="N141" s="99"/>
    </row>
    <row r="142" spans="1:14">
      <c r="A142" s="106">
        <v>90</v>
      </c>
      <c r="B142" s="60" t="s">
        <v>181</v>
      </c>
      <c r="C142" s="107">
        <v>36.58</v>
      </c>
      <c r="D142" s="2">
        <v>400</v>
      </c>
      <c r="E142" s="2">
        <v>0</v>
      </c>
      <c r="F142" s="2">
        <v>0</v>
      </c>
      <c r="G142" s="61">
        <f>$G$8</f>
        <v>0</v>
      </c>
      <c r="H142" s="61">
        <f>$H$8</f>
        <v>0</v>
      </c>
      <c r="I142" s="61">
        <f>$I$8</f>
        <v>0</v>
      </c>
      <c r="J142" s="61">
        <f t="shared" ref="J142:J144" si="141">D142*G142</f>
        <v>0</v>
      </c>
      <c r="K142" s="61">
        <f t="shared" ref="K142:K144" si="142">E142*H142</f>
        <v>0</v>
      </c>
      <c r="L142" s="112">
        <f t="shared" ref="L142:L144" si="143">F142*I142</f>
        <v>0</v>
      </c>
      <c r="M142" s="99"/>
      <c r="N142" s="99"/>
    </row>
    <row r="143" spans="1:14">
      <c r="A143" s="106">
        <v>91</v>
      </c>
      <c r="B143" s="60" t="s">
        <v>182</v>
      </c>
      <c r="C143" s="107">
        <v>8.65</v>
      </c>
      <c r="D143" s="2">
        <v>37</v>
      </c>
      <c r="E143" s="2">
        <v>0</v>
      </c>
      <c r="F143" s="2">
        <v>0</v>
      </c>
      <c r="G143" s="61">
        <f t="shared" ref="G143:G145" si="144">$G$8</f>
        <v>0</v>
      </c>
      <c r="H143" s="61">
        <f t="shared" ref="H143:H145" si="145">$H$8</f>
        <v>0</v>
      </c>
      <c r="I143" s="61">
        <f t="shared" ref="I143:I145" si="146">$I$8</f>
        <v>0</v>
      </c>
      <c r="J143" s="61">
        <f t="shared" si="141"/>
        <v>0</v>
      </c>
      <c r="K143" s="61">
        <f t="shared" si="142"/>
        <v>0</v>
      </c>
      <c r="L143" s="112">
        <f t="shared" si="143"/>
        <v>0</v>
      </c>
      <c r="M143" s="99"/>
      <c r="N143" s="99"/>
    </row>
    <row r="144" spans="1:14">
      <c r="A144" s="106">
        <v>92</v>
      </c>
      <c r="B144" s="60" t="s">
        <v>183</v>
      </c>
      <c r="C144" s="107">
        <v>20</v>
      </c>
      <c r="D144" s="2">
        <v>63</v>
      </c>
      <c r="E144" s="2">
        <v>0</v>
      </c>
      <c r="F144" s="2">
        <v>0</v>
      </c>
      <c r="G144" s="67">
        <f t="shared" si="144"/>
        <v>0</v>
      </c>
      <c r="H144" s="67">
        <f t="shared" si="145"/>
        <v>0</v>
      </c>
      <c r="I144" s="67">
        <f t="shared" si="146"/>
        <v>0</v>
      </c>
      <c r="J144" s="67">
        <f t="shared" si="141"/>
        <v>0</v>
      </c>
      <c r="K144" s="67">
        <f t="shared" si="142"/>
        <v>0</v>
      </c>
      <c r="L144" s="113">
        <f t="shared" si="143"/>
        <v>0</v>
      </c>
      <c r="M144" s="99"/>
      <c r="N144" s="99"/>
    </row>
    <row r="145" spans="1:14" ht="16" thickBot="1">
      <c r="A145" s="106">
        <v>93</v>
      </c>
      <c r="B145" s="60" t="s">
        <v>184</v>
      </c>
      <c r="C145" s="107">
        <v>25.7</v>
      </c>
      <c r="D145" s="2">
        <v>22</v>
      </c>
      <c r="E145" s="2">
        <v>0</v>
      </c>
      <c r="F145" s="2">
        <v>0</v>
      </c>
      <c r="G145" s="67">
        <f t="shared" si="144"/>
        <v>0</v>
      </c>
      <c r="H145" s="67">
        <f t="shared" si="145"/>
        <v>0</v>
      </c>
      <c r="I145" s="67">
        <f t="shared" si="146"/>
        <v>0</v>
      </c>
      <c r="J145" s="67">
        <f t="shared" ref="J145" si="147">D145*G145</f>
        <v>0</v>
      </c>
      <c r="K145" s="67">
        <f t="shared" ref="K145" si="148">E145*H145</f>
        <v>0</v>
      </c>
      <c r="L145" s="113">
        <f t="shared" ref="L145" si="149">F145*I145</f>
        <v>0</v>
      </c>
      <c r="M145" s="99"/>
      <c r="N145" s="99"/>
    </row>
    <row r="146" spans="1:14" ht="16" thickBot="1">
      <c r="A146" s="71"/>
      <c r="B146" s="72" t="s">
        <v>9</v>
      </c>
      <c r="C146" s="108">
        <f>SUM(C142:C145)</f>
        <v>90.929999999999993</v>
      </c>
      <c r="D146" s="80"/>
      <c r="E146" s="80"/>
      <c r="F146" s="80"/>
      <c r="G146" s="80"/>
      <c r="H146" s="80"/>
      <c r="I146" s="80"/>
      <c r="J146" s="81">
        <f>SUM(J142:J145)</f>
        <v>0</v>
      </c>
      <c r="K146" s="81">
        <f t="shared" ref="K146:L146" si="150">SUM(K142:K145)</f>
        <v>0</v>
      </c>
      <c r="L146" s="118">
        <f t="shared" si="150"/>
        <v>0</v>
      </c>
      <c r="M146" s="105">
        <f>SUM(J146:L146)</f>
        <v>0</v>
      </c>
      <c r="N146" s="105">
        <f>M146*12</f>
        <v>0</v>
      </c>
    </row>
    <row r="147" spans="1:14">
      <c r="A147" s="134" t="s">
        <v>214</v>
      </c>
      <c r="B147" s="134"/>
      <c r="C147" s="2"/>
      <c r="D147" s="2"/>
      <c r="E147" s="2"/>
      <c r="F147" s="2"/>
      <c r="G147" s="2"/>
      <c r="H147" s="2"/>
      <c r="I147" s="2"/>
      <c r="J147" s="2"/>
      <c r="K147" s="2"/>
      <c r="L147" s="120"/>
      <c r="M147" s="99"/>
      <c r="N147" s="99"/>
    </row>
    <row r="148" spans="1:14">
      <c r="A148" s="106">
        <v>94</v>
      </c>
      <c r="B148" s="60" t="s">
        <v>185</v>
      </c>
      <c r="C148" s="107">
        <v>17.62</v>
      </c>
      <c r="D148" s="2">
        <v>159</v>
      </c>
      <c r="E148" s="2">
        <v>134</v>
      </c>
      <c r="F148" s="2">
        <v>0</v>
      </c>
      <c r="G148" s="67">
        <f t="shared" ref="G148:G150" si="151">$G$8</f>
        <v>0</v>
      </c>
      <c r="H148" s="61">
        <f>$H$8</f>
        <v>0</v>
      </c>
      <c r="I148" s="61">
        <f>$I$8</f>
        <v>0</v>
      </c>
      <c r="J148" s="61">
        <f t="shared" ref="J148:J154" si="152">D148*G148</f>
        <v>0</v>
      </c>
      <c r="K148" s="61">
        <f t="shared" ref="K148:K154" si="153">E148*H148</f>
        <v>0</v>
      </c>
      <c r="L148" s="112">
        <f t="shared" ref="L148:L154" si="154">F148*I148</f>
        <v>0</v>
      </c>
      <c r="M148" s="99"/>
      <c r="N148" s="99"/>
    </row>
    <row r="149" spans="1:14">
      <c r="A149" s="106">
        <v>95</v>
      </c>
      <c r="B149" s="60" t="s">
        <v>186</v>
      </c>
      <c r="C149" s="107">
        <v>5.44</v>
      </c>
      <c r="D149" s="2">
        <v>7</v>
      </c>
      <c r="E149" s="2">
        <v>22</v>
      </c>
      <c r="F149" s="2">
        <v>0</v>
      </c>
      <c r="G149" s="61">
        <f t="shared" si="151"/>
        <v>0</v>
      </c>
      <c r="H149" s="61">
        <f t="shared" ref="H149:H150" si="155">$H$8</f>
        <v>0</v>
      </c>
      <c r="I149" s="61">
        <f t="shared" ref="I149:I150" si="156">$I$8</f>
        <v>0</v>
      </c>
      <c r="J149" s="61">
        <f t="shared" si="152"/>
        <v>0</v>
      </c>
      <c r="K149" s="61">
        <f t="shared" si="153"/>
        <v>0</v>
      </c>
      <c r="L149" s="112">
        <f t="shared" si="154"/>
        <v>0</v>
      </c>
      <c r="M149" s="99"/>
      <c r="N149" s="99"/>
    </row>
    <row r="150" spans="1:14">
      <c r="A150" s="106">
        <v>96</v>
      </c>
      <c r="B150" s="60" t="s">
        <v>187</v>
      </c>
      <c r="C150" s="107">
        <v>25</v>
      </c>
      <c r="D150" s="2">
        <v>10</v>
      </c>
      <c r="E150" s="2">
        <v>1</v>
      </c>
      <c r="F150" s="2">
        <v>1</v>
      </c>
      <c r="G150" s="67">
        <f t="shared" si="151"/>
        <v>0</v>
      </c>
      <c r="H150" s="67">
        <f t="shared" si="155"/>
        <v>0</v>
      </c>
      <c r="I150" s="67">
        <f t="shared" si="156"/>
        <v>0</v>
      </c>
      <c r="J150" s="67">
        <f t="shared" si="152"/>
        <v>0</v>
      </c>
      <c r="K150" s="67">
        <f t="shared" si="153"/>
        <v>0</v>
      </c>
      <c r="L150" s="113">
        <f t="shared" si="154"/>
        <v>0</v>
      </c>
      <c r="M150" s="99"/>
      <c r="N150" s="99"/>
    </row>
    <row r="151" spans="1:14">
      <c r="A151" s="106">
        <v>97</v>
      </c>
      <c r="B151" s="60" t="s">
        <v>188</v>
      </c>
      <c r="C151" s="107">
        <v>23.45</v>
      </c>
      <c r="D151" s="2">
        <v>153</v>
      </c>
      <c r="E151" s="2">
        <v>350</v>
      </c>
      <c r="F151" s="2">
        <v>0</v>
      </c>
      <c r="G151" s="61">
        <f>$G$8</f>
        <v>0</v>
      </c>
      <c r="H151" s="61">
        <f>$H$8</f>
        <v>0</v>
      </c>
      <c r="I151" s="61">
        <f>$I$8</f>
        <v>0</v>
      </c>
      <c r="J151" s="61">
        <f t="shared" si="152"/>
        <v>0</v>
      </c>
      <c r="K151" s="61">
        <f t="shared" si="153"/>
        <v>0</v>
      </c>
      <c r="L151" s="112">
        <f t="shared" si="154"/>
        <v>0</v>
      </c>
      <c r="M151" s="99"/>
      <c r="N151" s="99"/>
    </row>
    <row r="152" spans="1:14">
      <c r="A152" s="106">
        <v>98</v>
      </c>
      <c r="B152" s="60" t="s">
        <v>189</v>
      </c>
      <c r="C152" s="107">
        <v>13.1</v>
      </c>
      <c r="D152" s="2">
        <v>31</v>
      </c>
      <c r="E152" s="2">
        <v>47</v>
      </c>
      <c r="F152" s="2">
        <v>1</v>
      </c>
      <c r="G152" s="61">
        <f t="shared" ref="G152:G154" si="157">$G$8</f>
        <v>0</v>
      </c>
      <c r="H152" s="61">
        <f t="shared" ref="H152:H154" si="158">$H$8</f>
        <v>0</v>
      </c>
      <c r="I152" s="61">
        <f t="shared" ref="I152:I154" si="159">$I$8</f>
        <v>0</v>
      </c>
      <c r="J152" s="61">
        <f t="shared" si="152"/>
        <v>0</v>
      </c>
      <c r="K152" s="61">
        <f t="shared" si="153"/>
        <v>0</v>
      </c>
      <c r="L152" s="112">
        <f t="shared" si="154"/>
        <v>0</v>
      </c>
      <c r="M152" s="99"/>
      <c r="N152" s="99"/>
    </row>
    <row r="153" spans="1:14">
      <c r="A153" s="106">
        <v>99</v>
      </c>
      <c r="B153" s="60" t="s">
        <v>190</v>
      </c>
      <c r="C153" s="107">
        <v>10.31</v>
      </c>
      <c r="D153" s="2">
        <v>9</v>
      </c>
      <c r="E153" s="2">
        <v>32</v>
      </c>
      <c r="F153" s="2">
        <v>0</v>
      </c>
      <c r="G153" s="67">
        <f t="shared" si="157"/>
        <v>0</v>
      </c>
      <c r="H153" s="67">
        <f t="shared" si="158"/>
        <v>0</v>
      </c>
      <c r="I153" s="67">
        <f t="shared" si="159"/>
        <v>0</v>
      </c>
      <c r="J153" s="67">
        <f t="shared" si="152"/>
        <v>0</v>
      </c>
      <c r="K153" s="67">
        <f t="shared" si="153"/>
        <v>0</v>
      </c>
      <c r="L153" s="113">
        <f t="shared" si="154"/>
        <v>0</v>
      </c>
      <c r="M153" s="99"/>
      <c r="N153" s="99"/>
    </row>
    <row r="154" spans="1:14" ht="16" thickBot="1">
      <c r="A154" s="106">
        <v>100</v>
      </c>
      <c r="B154" s="60" t="s">
        <v>191</v>
      </c>
      <c r="C154" s="107">
        <v>46.65</v>
      </c>
      <c r="D154" s="2">
        <v>304</v>
      </c>
      <c r="E154" s="2">
        <v>0</v>
      </c>
      <c r="F154" s="2">
        <v>1</v>
      </c>
      <c r="G154" s="67">
        <f t="shared" si="157"/>
        <v>0</v>
      </c>
      <c r="H154" s="67">
        <f t="shared" si="158"/>
        <v>0</v>
      </c>
      <c r="I154" s="67">
        <f t="shared" si="159"/>
        <v>0</v>
      </c>
      <c r="J154" s="67">
        <f t="shared" si="152"/>
        <v>0</v>
      </c>
      <c r="K154" s="67">
        <f t="shared" si="153"/>
        <v>0</v>
      </c>
      <c r="L154" s="113">
        <f t="shared" si="154"/>
        <v>0</v>
      </c>
      <c r="M154" s="99"/>
      <c r="N154" s="99"/>
    </row>
    <row r="155" spans="1:14" ht="16" thickBot="1">
      <c r="A155" s="71"/>
      <c r="B155" s="72" t="s">
        <v>9</v>
      </c>
      <c r="C155" s="108">
        <f>SUM(C148:C154)</f>
        <v>141.57</v>
      </c>
      <c r="D155" s="80"/>
      <c r="E155" s="80"/>
      <c r="F155" s="80"/>
      <c r="G155" s="80"/>
      <c r="H155" s="80"/>
      <c r="I155" s="80"/>
      <c r="J155" s="81">
        <f>SUM(J151:J154)</f>
        <v>0</v>
      </c>
      <c r="K155" s="81">
        <f t="shared" ref="K155:L155" si="160">SUM(K151:K154)</f>
        <v>0</v>
      </c>
      <c r="L155" s="118">
        <f t="shared" si="160"/>
        <v>0</v>
      </c>
      <c r="M155" s="105">
        <f>SUM(J155:L155)</f>
        <v>0</v>
      </c>
      <c r="N155" s="105">
        <f>M155*12</f>
        <v>0</v>
      </c>
    </row>
    <row r="156" spans="1:14">
      <c r="A156" s="134" t="s">
        <v>215</v>
      </c>
      <c r="B156" s="134"/>
      <c r="C156" s="2"/>
      <c r="D156" s="2"/>
      <c r="E156" s="2"/>
      <c r="F156" s="2"/>
      <c r="G156" s="2"/>
      <c r="H156" s="2"/>
      <c r="I156" s="2"/>
      <c r="J156" s="2"/>
      <c r="K156" s="2"/>
      <c r="L156" s="120"/>
      <c r="M156" s="99"/>
      <c r="N156" s="99"/>
    </row>
    <row r="157" spans="1:14">
      <c r="A157" s="106">
        <v>101</v>
      </c>
      <c r="B157" s="60" t="s">
        <v>192</v>
      </c>
      <c r="C157" s="107">
        <v>20.52</v>
      </c>
      <c r="D157" s="2"/>
      <c r="E157" s="2"/>
      <c r="F157" s="2"/>
      <c r="G157" s="61">
        <f t="shared" ref="G157:G158" si="161">$G$8</f>
        <v>0</v>
      </c>
      <c r="H157" s="61">
        <f t="shared" ref="H157:H158" si="162">$H$8</f>
        <v>0</v>
      </c>
      <c r="I157" s="61">
        <f t="shared" ref="I157:I158" si="163">$I$8</f>
        <v>0</v>
      </c>
      <c r="J157" s="61">
        <f t="shared" ref="J157:J158" si="164">D157*G157</f>
        <v>0</v>
      </c>
      <c r="K157" s="61">
        <f t="shared" ref="K157:K158" si="165">E157*H157</f>
        <v>0</v>
      </c>
      <c r="L157" s="112">
        <f t="shared" ref="L157:L158" si="166">F157*I157</f>
        <v>0</v>
      </c>
      <c r="M157" s="99"/>
      <c r="N157" s="99"/>
    </row>
    <row r="158" spans="1:14" ht="16" thickBot="1">
      <c r="A158" s="106">
        <v>102</v>
      </c>
      <c r="B158" s="60" t="s">
        <v>193</v>
      </c>
      <c r="C158" s="107">
        <v>55.7</v>
      </c>
      <c r="D158" s="2"/>
      <c r="E158" s="2"/>
      <c r="F158" s="2"/>
      <c r="G158" s="67">
        <f t="shared" si="161"/>
        <v>0</v>
      </c>
      <c r="H158" s="67">
        <f t="shared" si="162"/>
        <v>0</v>
      </c>
      <c r="I158" s="67">
        <f t="shared" si="163"/>
        <v>0</v>
      </c>
      <c r="J158" s="67">
        <f t="shared" si="164"/>
        <v>0</v>
      </c>
      <c r="K158" s="67">
        <f t="shared" si="165"/>
        <v>0</v>
      </c>
      <c r="L158" s="113">
        <f t="shared" si="166"/>
        <v>0</v>
      </c>
      <c r="M158" s="99"/>
      <c r="N158" s="99"/>
    </row>
    <row r="159" spans="1:14" ht="16" thickBot="1">
      <c r="A159" s="71"/>
      <c r="B159" s="72" t="s">
        <v>9</v>
      </c>
      <c r="C159" s="108">
        <f>SUM(C157:C158)</f>
        <v>76.22</v>
      </c>
      <c r="D159" s="80"/>
      <c r="E159" s="80"/>
      <c r="F159" s="80"/>
      <c r="G159" s="80"/>
      <c r="H159" s="80"/>
      <c r="I159" s="80"/>
      <c r="J159" s="81">
        <f>SUM(J155:J158)</f>
        <v>0</v>
      </c>
      <c r="K159" s="81">
        <f t="shared" ref="K159:L159" si="167">SUM(K155:K158)</f>
        <v>0</v>
      </c>
      <c r="L159" s="118">
        <f t="shared" si="167"/>
        <v>0</v>
      </c>
      <c r="M159" s="105">
        <f>SUM(J159:L159)</f>
        <v>0</v>
      </c>
      <c r="N159" s="105">
        <f>M159*12</f>
        <v>0</v>
      </c>
    </row>
    <row r="160" spans="1:14">
      <c r="A160" s="134" t="s">
        <v>216</v>
      </c>
      <c r="B160" s="134"/>
      <c r="C160" s="2"/>
      <c r="D160" s="2"/>
      <c r="E160" s="2"/>
      <c r="F160" s="2"/>
      <c r="G160" s="2"/>
      <c r="H160" s="2"/>
      <c r="I160" s="2"/>
      <c r="J160" s="2"/>
      <c r="K160" s="2"/>
      <c r="L160" s="120"/>
      <c r="M160" s="99"/>
      <c r="N160" s="99"/>
    </row>
    <row r="161" spans="1:15">
      <c r="A161" s="106">
        <v>103</v>
      </c>
      <c r="B161" s="104" t="s">
        <v>195</v>
      </c>
      <c r="C161" s="53">
        <v>29.85</v>
      </c>
      <c r="D161" s="2">
        <v>142</v>
      </c>
      <c r="E161" s="2">
        <v>405</v>
      </c>
      <c r="F161" s="2">
        <v>8</v>
      </c>
      <c r="G161" s="61">
        <f t="shared" ref="G161" si="168">$G$8</f>
        <v>0</v>
      </c>
      <c r="H161" s="61">
        <f>$H$8</f>
        <v>0</v>
      </c>
      <c r="I161" s="61">
        <f>$I$8</f>
        <v>0</v>
      </c>
      <c r="J161" s="61">
        <f t="shared" ref="J161:J165" si="169">D161*G161</f>
        <v>0</v>
      </c>
      <c r="K161" s="61">
        <f t="shared" ref="K161:K165" si="170">E161*H161</f>
        <v>0</v>
      </c>
      <c r="L161" s="112">
        <f t="shared" ref="L161:L165" si="171">F161*I161</f>
        <v>0</v>
      </c>
      <c r="M161" s="99"/>
      <c r="N161" s="99"/>
    </row>
    <row r="162" spans="1:15">
      <c r="A162" s="106">
        <v>104</v>
      </c>
      <c r="B162" s="104" t="s">
        <v>196</v>
      </c>
      <c r="C162" s="53">
        <v>28.3</v>
      </c>
      <c r="D162" s="2">
        <v>290</v>
      </c>
      <c r="E162" s="2">
        <v>0</v>
      </c>
      <c r="F162" s="2">
        <v>0</v>
      </c>
      <c r="G162" s="61">
        <f t="shared" ref="G162:G163" si="172">$G$8</f>
        <v>0</v>
      </c>
      <c r="H162" s="61">
        <f t="shared" ref="H162:H163" si="173">$H$8</f>
        <v>0</v>
      </c>
      <c r="I162" s="61">
        <f t="shared" ref="I162:I163" si="174">$I$8</f>
        <v>0</v>
      </c>
      <c r="J162" s="61">
        <f t="shared" si="169"/>
        <v>0</v>
      </c>
      <c r="K162" s="61">
        <f t="shared" si="170"/>
        <v>0</v>
      </c>
      <c r="L162" s="112">
        <f t="shared" si="171"/>
        <v>0</v>
      </c>
      <c r="M162" s="99"/>
      <c r="N162" s="99"/>
    </row>
    <row r="163" spans="1:15">
      <c r="A163" s="106">
        <v>105</v>
      </c>
      <c r="B163" s="104" t="s">
        <v>197</v>
      </c>
      <c r="C163" s="53">
        <v>37.200000000000003</v>
      </c>
      <c r="D163" s="2">
        <v>496</v>
      </c>
      <c r="E163" s="2">
        <v>668</v>
      </c>
      <c r="F163" s="2">
        <v>0</v>
      </c>
      <c r="G163" s="67">
        <f t="shared" si="172"/>
        <v>0</v>
      </c>
      <c r="H163" s="67">
        <f t="shared" si="173"/>
        <v>0</v>
      </c>
      <c r="I163" s="67">
        <f t="shared" si="174"/>
        <v>0</v>
      </c>
      <c r="J163" s="67">
        <f t="shared" si="169"/>
        <v>0</v>
      </c>
      <c r="K163" s="67">
        <f t="shared" si="170"/>
        <v>0</v>
      </c>
      <c r="L163" s="113">
        <f t="shared" si="171"/>
        <v>0</v>
      </c>
      <c r="M163" s="99"/>
      <c r="N163" s="99"/>
    </row>
    <row r="164" spans="1:15">
      <c r="A164" s="106">
        <v>106</v>
      </c>
      <c r="B164" s="104" t="s">
        <v>198</v>
      </c>
      <c r="C164" s="53">
        <v>13.3</v>
      </c>
      <c r="D164" s="2">
        <v>110</v>
      </c>
      <c r="E164" s="2">
        <v>0</v>
      </c>
      <c r="F164" s="2">
        <v>0</v>
      </c>
      <c r="G164" s="61">
        <f>$G$8</f>
        <v>0</v>
      </c>
      <c r="H164" s="61">
        <f>$H$8</f>
        <v>0</v>
      </c>
      <c r="I164" s="61">
        <f>$I$8</f>
        <v>0</v>
      </c>
      <c r="J164" s="61">
        <f t="shared" si="169"/>
        <v>0</v>
      </c>
      <c r="K164" s="61">
        <f t="shared" si="170"/>
        <v>0</v>
      </c>
      <c r="L164" s="112">
        <f t="shared" si="171"/>
        <v>0</v>
      </c>
      <c r="M164" s="99"/>
      <c r="N164" s="99"/>
    </row>
    <row r="165" spans="1:15" ht="16" thickBot="1">
      <c r="A165" s="106">
        <v>107</v>
      </c>
      <c r="B165" s="110" t="s">
        <v>199</v>
      </c>
      <c r="C165" s="54">
        <v>23.2</v>
      </c>
      <c r="D165" s="2">
        <v>365</v>
      </c>
      <c r="E165" s="2">
        <v>0</v>
      </c>
      <c r="F165" s="2">
        <v>0</v>
      </c>
      <c r="G165" s="61">
        <f t="shared" ref="G165" si="175">$G$8</f>
        <v>0</v>
      </c>
      <c r="H165" s="61">
        <f t="shared" ref="H165" si="176">$H$8</f>
        <v>0</v>
      </c>
      <c r="I165" s="61">
        <f t="shared" ref="I165" si="177">$I$8</f>
        <v>0</v>
      </c>
      <c r="J165" s="61">
        <f t="shared" si="169"/>
        <v>0</v>
      </c>
      <c r="K165" s="61">
        <f t="shared" si="170"/>
        <v>0</v>
      </c>
      <c r="L165" s="112">
        <f t="shared" si="171"/>
        <v>0</v>
      </c>
      <c r="M165" s="99"/>
      <c r="N165" s="99"/>
    </row>
    <row r="166" spans="1:15" ht="16" thickBot="1">
      <c r="A166" s="71"/>
      <c r="B166" s="72" t="s">
        <v>9</v>
      </c>
      <c r="C166" s="108">
        <f>SUM(C161:C165)</f>
        <v>131.85</v>
      </c>
      <c r="D166" s="80"/>
      <c r="E166" s="80"/>
      <c r="F166" s="80"/>
      <c r="G166" s="80"/>
      <c r="H166" s="80"/>
      <c r="I166" s="80"/>
      <c r="J166" s="81">
        <f>SUM(J164:J165)</f>
        <v>0</v>
      </c>
      <c r="K166" s="81">
        <f>SUM(K164:K165)</f>
        <v>0</v>
      </c>
      <c r="L166" s="118">
        <f>SUM(L164:L165)</f>
        <v>0</v>
      </c>
      <c r="M166" s="105">
        <f>SUM(J166:L166)</f>
        <v>0</v>
      </c>
      <c r="N166" s="105">
        <f>M166*12</f>
        <v>0</v>
      </c>
    </row>
    <row r="167" spans="1:15">
      <c r="A167" s="134" t="s">
        <v>217</v>
      </c>
      <c r="B167" s="134"/>
      <c r="C167" s="2"/>
      <c r="D167" s="2"/>
      <c r="E167" s="2"/>
      <c r="F167" s="2"/>
      <c r="G167" s="2"/>
      <c r="H167" s="2"/>
      <c r="I167" s="2"/>
      <c r="J167" s="2"/>
      <c r="K167" s="2"/>
      <c r="L167" s="120"/>
      <c r="M167" s="99"/>
      <c r="N167" s="99"/>
    </row>
    <row r="168" spans="1:15">
      <c r="A168" s="106">
        <v>108</v>
      </c>
      <c r="B168" s="104" t="s">
        <v>218</v>
      </c>
      <c r="C168" s="53">
        <v>15.82</v>
      </c>
      <c r="D168" s="2">
        <v>167</v>
      </c>
      <c r="E168" s="2">
        <v>203</v>
      </c>
      <c r="F168" s="2">
        <v>0</v>
      </c>
      <c r="G168" s="61">
        <f t="shared" ref="G168:G170" si="178">$G$8</f>
        <v>0</v>
      </c>
      <c r="H168" s="61">
        <f>$H$8</f>
        <v>0</v>
      </c>
      <c r="I168" s="61">
        <f>$I$8</f>
        <v>0</v>
      </c>
      <c r="J168" s="61">
        <f t="shared" ref="J168:J170" si="179">D168*G168</f>
        <v>0</v>
      </c>
      <c r="K168" s="61">
        <f t="shared" ref="K168:K170" si="180">E168*H168</f>
        <v>0</v>
      </c>
      <c r="L168" s="112">
        <f t="shared" ref="L168:L170" si="181">F168*I168</f>
        <v>0</v>
      </c>
      <c r="M168" s="99"/>
      <c r="N168" s="99"/>
    </row>
    <row r="169" spans="1:15">
      <c r="A169" s="106">
        <v>109</v>
      </c>
      <c r="B169" s="104" t="s">
        <v>219</v>
      </c>
      <c r="C169" s="53">
        <v>11.1</v>
      </c>
      <c r="D169" s="2">
        <v>157</v>
      </c>
      <c r="E169" s="2">
        <v>0</v>
      </c>
      <c r="F169" s="2">
        <v>0</v>
      </c>
      <c r="G169" s="61">
        <f t="shared" si="178"/>
        <v>0</v>
      </c>
      <c r="H169" s="61">
        <f t="shared" ref="H169:H170" si="182">$H$8</f>
        <v>0</v>
      </c>
      <c r="I169" s="61">
        <f t="shared" ref="I169:I170" si="183">$I$8</f>
        <v>0</v>
      </c>
      <c r="J169" s="61">
        <f t="shared" si="179"/>
        <v>0</v>
      </c>
      <c r="K169" s="61">
        <f t="shared" si="180"/>
        <v>0</v>
      </c>
      <c r="L169" s="112">
        <f t="shared" si="181"/>
        <v>0</v>
      </c>
      <c r="M169" s="99"/>
      <c r="N169" s="99"/>
    </row>
    <row r="170" spans="1:15" ht="16" thickBot="1">
      <c r="A170" s="106">
        <v>110</v>
      </c>
      <c r="B170" s="110" t="s">
        <v>220</v>
      </c>
      <c r="C170" s="54">
        <v>16.61</v>
      </c>
      <c r="D170" s="2">
        <v>292</v>
      </c>
      <c r="E170" s="2">
        <v>0</v>
      </c>
      <c r="F170" s="2">
        <v>0</v>
      </c>
      <c r="G170" s="67">
        <f t="shared" si="178"/>
        <v>0</v>
      </c>
      <c r="H170" s="67">
        <f t="shared" si="182"/>
        <v>0</v>
      </c>
      <c r="I170" s="67">
        <f t="shared" si="183"/>
        <v>0</v>
      </c>
      <c r="J170" s="67">
        <f t="shared" si="179"/>
        <v>0</v>
      </c>
      <c r="K170" s="67">
        <f t="shared" si="180"/>
        <v>0</v>
      </c>
      <c r="L170" s="113">
        <f t="shared" si="181"/>
        <v>0</v>
      </c>
      <c r="M170" s="99"/>
      <c r="N170" s="99"/>
    </row>
    <row r="171" spans="1:15" ht="16" thickBot="1">
      <c r="A171" s="71"/>
      <c r="B171" s="72" t="s">
        <v>9</v>
      </c>
      <c r="C171" s="108">
        <f>SUM(C168:C170)</f>
        <v>43.53</v>
      </c>
      <c r="D171" s="80"/>
      <c r="E171" s="80"/>
      <c r="F171" s="80"/>
      <c r="G171" s="80"/>
      <c r="H171" s="80"/>
      <c r="I171" s="80"/>
      <c r="J171" s="81">
        <f>SUM(J167:J170)</f>
        <v>0</v>
      </c>
      <c r="K171" s="81">
        <f t="shared" ref="K171:L171" si="184">SUM(K167:K170)</f>
        <v>0</v>
      </c>
      <c r="L171" s="118">
        <f t="shared" si="184"/>
        <v>0</v>
      </c>
      <c r="M171" s="105">
        <f>SUM(J171:L171)</f>
        <v>0</v>
      </c>
      <c r="N171" s="105">
        <f>M171*12</f>
        <v>0</v>
      </c>
    </row>
    <row r="172" spans="1:15">
      <c r="A172" s="134" t="s">
        <v>221</v>
      </c>
      <c r="B172" s="134"/>
      <c r="C172" s="2"/>
      <c r="D172" s="2"/>
      <c r="E172" s="2"/>
      <c r="F172" s="2"/>
      <c r="G172" s="2"/>
      <c r="H172" s="2"/>
      <c r="I172" s="2"/>
      <c r="J172" s="2"/>
      <c r="K172" s="2"/>
      <c r="L172" s="120"/>
      <c r="M172" s="99"/>
      <c r="N172" s="99"/>
    </row>
    <row r="173" spans="1:15">
      <c r="A173" s="125">
        <v>111</v>
      </c>
      <c r="B173" s="110" t="s">
        <v>222</v>
      </c>
      <c r="C173" s="54">
        <v>27.82</v>
      </c>
      <c r="D173" s="126">
        <v>480</v>
      </c>
      <c r="E173" s="126">
        <v>528</v>
      </c>
      <c r="F173" s="126">
        <v>8</v>
      </c>
      <c r="G173" s="67">
        <f t="shared" ref="G173" si="185">$G$8</f>
        <v>0</v>
      </c>
      <c r="H173" s="67">
        <f t="shared" ref="H173" si="186">$H$8</f>
        <v>0</v>
      </c>
      <c r="I173" s="67">
        <f t="shared" ref="I173" si="187">$I$8</f>
        <v>0</v>
      </c>
      <c r="J173" s="67">
        <f t="shared" ref="J173" si="188">D173*G173</f>
        <v>0</v>
      </c>
      <c r="K173" s="67">
        <f t="shared" ref="K173" si="189">E173*H173</f>
        <v>0</v>
      </c>
      <c r="L173" s="113">
        <f t="shared" ref="L173" si="190">F173*I173</f>
        <v>0</v>
      </c>
      <c r="M173" s="127"/>
      <c r="N173" s="127"/>
    </row>
    <row r="174" spans="1:15">
      <c r="A174" s="69"/>
      <c r="B174" s="97" t="s">
        <v>9</v>
      </c>
      <c r="C174" s="128">
        <f>SUM(C173:C173)</f>
        <v>27.82</v>
      </c>
      <c r="D174" s="60"/>
      <c r="E174" s="60"/>
      <c r="F174" s="60"/>
      <c r="G174" s="60"/>
      <c r="H174" s="60"/>
      <c r="I174" s="60"/>
      <c r="J174" s="105">
        <f>SUM(J171:J173)</f>
        <v>0</v>
      </c>
      <c r="K174" s="105">
        <f>SUM(K171:K173)</f>
        <v>0</v>
      </c>
      <c r="L174" s="105">
        <f>SUM(L171:L173)</f>
        <v>0</v>
      </c>
      <c r="M174" s="105">
        <f>SUM(J174:L174)</f>
        <v>0</v>
      </c>
      <c r="N174" s="105">
        <f>M174*12</f>
        <v>0</v>
      </c>
    </row>
    <row r="175" spans="1:15">
      <c r="A175" s="106"/>
      <c r="B175" s="123" t="s">
        <v>225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05">
        <f>SUM(M17:M174)</f>
        <v>0</v>
      </c>
      <c r="N175" s="105">
        <f>SUM(N17:N174)</f>
        <v>0</v>
      </c>
      <c r="O175" s="124"/>
    </row>
    <row r="180" spans="4:4">
      <c r="D180" t="s">
        <v>96</v>
      </c>
    </row>
  </sheetData>
  <mergeCells count="32">
    <mergeCell ref="A1:N1"/>
    <mergeCell ref="M4:M5"/>
    <mergeCell ref="N4:N5"/>
    <mergeCell ref="A107:B107"/>
    <mergeCell ref="B4:B5"/>
    <mergeCell ref="A49:B49"/>
    <mergeCell ref="A40:B40"/>
    <mergeCell ref="A56:B56"/>
    <mergeCell ref="A86:B86"/>
    <mergeCell ref="A96:B96"/>
    <mergeCell ref="A100:B100"/>
    <mergeCell ref="A64:B64"/>
    <mergeCell ref="A71:B71"/>
    <mergeCell ref="A79:B79"/>
    <mergeCell ref="A26:B26"/>
    <mergeCell ref="A19:B19"/>
    <mergeCell ref="O4:O5"/>
    <mergeCell ref="J4:L4"/>
    <mergeCell ref="A160:B160"/>
    <mergeCell ref="A167:B167"/>
    <mergeCell ref="A172:B172"/>
    <mergeCell ref="A112:B112"/>
    <mergeCell ref="A128:B128"/>
    <mergeCell ref="A141:B141"/>
    <mergeCell ref="A147:B147"/>
    <mergeCell ref="A156:B156"/>
    <mergeCell ref="A7:B7"/>
    <mergeCell ref="A32:B32"/>
    <mergeCell ref="D4:F4"/>
    <mergeCell ref="G4:I4"/>
    <mergeCell ref="A4:A5"/>
    <mergeCell ref="C4:C5"/>
  </mergeCells>
  <pageMargins left="0.7" right="0.7" top="0.75" bottom="0.75" header="0.3" footer="0.3"/>
  <pageSetup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73F3-4006-4721-86E4-44C7FCBC9C38}">
  <dimension ref="A1:Z52"/>
  <sheetViews>
    <sheetView view="pageBreakPreview" zoomScale="53" zoomScaleNormal="27" zoomScaleSheetLayoutView="53" workbookViewId="0">
      <selection activeCell="D8" sqref="D8:D9"/>
    </sheetView>
  </sheetViews>
  <sheetFormatPr defaultColWidth="13.08984375" defaultRowHeight="15.5"/>
  <cols>
    <col min="1" max="1" width="11" style="3" customWidth="1"/>
    <col min="2" max="2" width="66.7265625" style="3" customWidth="1"/>
    <col min="3" max="3" width="30.54296875" style="3" customWidth="1"/>
    <col min="4" max="4" width="38.6328125" style="3" customWidth="1"/>
    <col min="5" max="5" width="32.453125" style="3" customWidth="1"/>
    <col min="6" max="6" width="36.6328125" style="3" customWidth="1"/>
    <col min="7" max="7" width="37" style="3" customWidth="1"/>
    <col min="8" max="21" width="24.6328125" style="3" customWidth="1"/>
    <col min="22" max="16384" width="13.08984375" style="3"/>
  </cols>
  <sheetData>
    <row r="1" spans="1:22" ht="25">
      <c r="A1" s="164" t="s">
        <v>7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</row>
    <row r="2" spans="1:22" ht="1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3.5">
      <c r="A4" s="165" t="s">
        <v>12</v>
      </c>
      <c r="B4" s="165" t="s">
        <v>13</v>
      </c>
      <c r="C4" s="165" t="s">
        <v>14</v>
      </c>
      <c r="D4" s="165" t="s">
        <v>15</v>
      </c>
      <c r="E4" s="167" t="s">
        <v>16</v>
      </c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9"/>
    </row>
    <row r="5" spans="1:22" ht="23.5">
      <c r="A5" s="166"/>
      <c r="B5" s="166"/>
      <c r="C5" s="166"/>
      <c r="D5" s="166"/>
      <c r="E5" s="6">
        <v>9</v>
      </c>
      <c r="F5" s="6">
        <v>10</v>
      </c>
      <c r="G5" s="6">
        <v>11</v>
      </c>
      <c r="H5" s="6">
        <v>14</v>
      </c>
      <c r="I5" s="6">
        <v>15</v>
      </c>
      <c r="J5" s="6">
        <v>16</v>
      </c>
      <c r="K5" s="6">
        <v>17</v>
      </c>
      <c r="L5" s="6">
        <v>18</v>
      </c>
      <c r="M5" s="6">
        <v>21</v>
      </c>
      <c r="N5" s="6">
        <v>22</v>
      </c>
      <c r="O5" s="6">
        <v>23</v>
      </c>
      <c r="P5" s="6">
        <v>24</v>
      </c>
      <c r="Q5" s="6">
        <v>25</v>
      </c>
      <c r="R5" s="6">
        <v>28</v>
      </c>
      <c r="S5" s="6">
        <v>29</v>
      </c>
      <c r="T5" s="6">
        <v>30</v>
      </c>
      <c r="U5" s="6">
        <v>31</v>
      </c>
    </row>
    <row r="6" spans="1:22" ht="100.5">
      <c r="A6" s="151">
        <v>1</v>
      </c>
      <c r="B6" s="7" t="s">
        <v>17</v>
      </c>
      <c r="C6" s="163" t="s">
        <v>18</v>
      </c>
      <c r="D6" s="154" t="s">
        <v>19</v>
      </c>
      <c r="E6" s="8" t="s">
        <v>20</v>
      </c>
      <c r="F6" s="9" t="s">
        <v>21</v>
      </c>
      <c r="G6" s="158" t="s">
        <v>22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2" ht="60" customHeight="1">
      <c r="A7" s="151"/>
      <c r="B7" s="11" t="s">
        <v>23</v>
      </c>
      <c r="C7" s="153"/>
      <c r="D7" s="155"/>
      <c r="E7" s="12"/>
      <c r="F7" s="12"/>
      <c r="G7" s="15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2" ht="100.5">
      <c r="A8" s="151">
        <v>2</v>
      </c>
      <c r="B8" s="14" t="s">
        <v>24</v>
      </c>
      <c r="C8" s="152" t="s">
        <v>25</v>
      </c>
      <c r="D8" s="154" t="s">
        <v>26</v>
      </c>
      <c r="E8" s="8" t="s">
        <v>20</v>
      </c>
      <c r="F8" s="9" t="s">
        <v>21</v>
      </c>
      <c r="G8" s="158" t="s">
        <v>27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2" ht="60" customHeight="1">
      <c r="A9" s="151"/>
      <c r="B9" s="11" t="s">
        <v>28</v>
      </c>
      <c r="C9" s="153"/>
      <c r="D9" s="155"/>
      <c r="E9" s="12"/>
      <c r="F9" s="12"/>
      <c r="G9" s="159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2" ht="175" customHeight="1">
      <c r="A10" s="151">
        <v>3</v>
      </c>
      <c r="B10" s="15" t="s">
        <v>29</v>
      </c>
      <c r="C10" s="152" t="s">
        <v>30</v>
      </c>
      <c r="D10" s="162" t="s">
        <v>31</v>
      </c>
      <c r="E10" s="8" t="s">
        <v>20</v>
      </c>
      <c r="F10" s="9" t="s">
        <v>21</v>
      </c>
      <c r="G10" s="158" t="s">
        <v>32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2" ht="33.5">
      <c r="A11" s="151"/>
      <c r="B11" s="11" t="s">
        <v>33</v>
      </c>
      <c r="C11" s="153"/>
      <c r="D11" s="155"/>
      <c r="E11" s="12"/>
      <c r="F11" s="12"/>
      <c r="G11" s="159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2" ht="100.5">
      <c r="A12" s="151">
        <v>4</v>
      </c>
      <c r="B12" s="14" t="s">
        <v>34</v>
      </c>
      <c r="C12" s="152" t="s">
        <v>35</v>
      </c>
      <c r="D12" s="154" t="s">
        <v>36</v>
      </c>
      <c r="E12" s="8" t="s">
        <v>20</v>
      </c>
      <c r="F12" s="9" t="s">
        <v>21</v>
      </c>
      <c r="G12" s="158" t="s">
        <v>37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2" ht="60" customHeight="1">
      <c r="A13" s="151"/>
      <c r="B13" s="11" t="s">
        <v>38</v>
      </c>
      <c r="C13" s="153"/>
      <c r="D13" s="155"/>
      <c r="E13" s="12"/>
      <c r="F13" s="12"/>
      <c r="G13" s="159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2" ht="100.5">
      <c r="A14" s="151">
        <v>5</v>
      </c>
      <c r="B14" s="14" t="s">
        <v>39</v>
      </c>
      <c r="C14" s="152" t="s">
        <v>40</v>
      </c>
      <c r="D14" s="154" t="s">
        <v>41</v>
      </c>
      <c r="E14" s="8" t="s">
        <v>20</v>
      </c>
      <c r="F14" s="9" t="s">
        <v>21</v>
      </c>
      <c r="G14" s="156" t="s">
        <v>42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2" ht="60" customHeight="1">
      <c r="A15" s="151"/>
      <c r="B15" s="11" t="s">
        <v>43</v>
      </c>
      <c r="C15" s="153"/>
      <c r="D15" s="155"/>
      <c r="E15" s="12"/>
      <c r="F15" s="12"/>
      <c r="G15" s="157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2" ht="100.5">
      <c r="A16" s="151">
        <v>6</v>
      </c>
      <c r="B16" s="14" t="s">
        <v>44</v>
      </c>
      <c r="C16" s="152" t="s">
        <v>45</v>
      </c>
      <c r="D16" s="154" t="s">
        <v>46</v>
      </c>
      <c r="E16" s="8" t="s">
        <v>20</v>
      </c>
      <c r="F16" s="9" t="s">
        <v>21</v>
      </c>
      <c r="G16" s="156" t="s">
        <v>47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6" ht="60" customHeight="1">
      <c r="A17" s="151"/>
      <c r="B17" s="11" t="s">
        <v>48</v>
      </c>
      <c r="C17" s="153"/>
      <c r="D17" s="155"/>
      <c r="E17" s="12"/>
      <c r="F17" s="12"/>
      <c r="G17" s="157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6" ht="100.5">
      <c r="A18" s="151">
        <v>7</v>
      </c>
      <c r="B18" s="14" t="s">
        <v>49</v>
      </c>
      <c r="C18" s="152" t="s">
        <v>50</v>
      </c>
      <c r="D18" s="154" t="s">
        <v>51</v>
      </c>
      <c r="E18" s="8" t="s">
        <v>20</v>
      </c>
      <c r="F18" s="9" t="s">
        <v>21</v>
      </c>
      <c r="G18" s="158" t="s">
        <v>52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6" ht="67" customHeight="1">
      <c r="A19" s="151"/>
      <c r="B19" s="11" t="s">
        <v>53</v>
      </c>
      <c r="C19" s="153"/>
      <c r="D19" s="155"/>
      <c r="E19" s="12"/>
      <c r="F19" s="12"/>
      <c r="G19" s="159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6" ht="100.5">
      <c r="A20" s="151">
        <v>8</v>
      </c>
      <c r="B20" s="16" t="s">
        <v>54</v>
      </c>
      <c r="C20" s="152" t="s">
        <v>55</v>
      </c>
      <c r="D20" s="154" t="s">
        <v>56</v>
      </c>
      <c r="E20" s="8" t="s">
        <v>20</v>
      </c>
      <c r="F20" s="9" t="s">
        <v>21</v>
      </c>
      <c r="G20" s="158" t="s">
        <v>57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Z20" s="17"/>
    </row>
    <row r="21" spans="1:26" ht="60" customHeight="1">
      <c r="A21" s="151"/>
      <c r="B21" s="11" t="s">
        <v>58</v>
      </c>
      <c r="C21" s="153"/>
      <c r="D21" s="155"/>
      <c r="E21" s="12"/>
      <c r="F21" s="12"/>
      <c r="G21" s="159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Z21" s="17"/>
    </row>
    <row r="22" spans="1:26" ht="100.5">
      <c r="A22" s="151">
        <v>9</v>
      </c>
      <c r="B22" s="16" t="s">
        <v>59</v>
      </c>
      <c r="C22" s="152" t="s">
        <v>60</v>
      </c>
      <c r="D22" s="154" t="s">
        <v>61</v>
      </c>
      <c r="E22" s="8" t="s">
        <v>20</v>
      </c>
      <c r="F22" s="9" t="s">
        <v>21</v>
      </c>
      <c r="G22" s="156" t="s">
        <v>62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Z22" s="17"/>
    </row>
    <row r="23" spans="1:26" ht="77" customHeight="1">
      <c r="A23" s="151"/>
      <c r="B23" s="11" t="s">
        <v>63</v>
      </c>
      <c r="C23" s="153"/>
      <c r="D23" s="155"/>
      <c r="E23" s="12"/>
      <c r="F23" s="12"/>
      <c r="G23" s="157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Z23" s="17"/>
    </row>
    <row r="24" spans="1:26" ht="100" customHeight="1">
      <c r="A24" s="151">
        <v>10</v>
      </c>
      <c r="B24" s="16" t="s">
        <v>64</v>
      </c>
      <c r="C24" s="152" t="s">
        <v>25</v>
      </c>
      <c r="D24" s="154" t="s">
        <v>26</v>
      </c>
      <c r="E24" s="8" t="s">
        <v>20</v>
      </c>
      <c r="F24" s="9" t="s">
        <v>21</v>
      </c>
      <c r="G24" s="158" t="s">
        <v>27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6" ht="100" customHeight="1">
      <c r="A25" s="151"/>
      <c r="B25" s="11" t="s">
        <v>65</v>
      </c>
      <c r="C25" s="153"/>
      <c r="D25" s="155"/>
      <c r="E25" s="12"/>
      <c r="F25" s="12"/>
      <c r="G25" s="159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6" ht="33.5">
      <c r="A26" s="18"/>
      <c r="B26" s="18"/>
      <c r="C26" s="18"/>
      <c r="D26" s="18" t="s">
        <v>66</v>
      </c>
      <c r="E26" s="18"/>
      <c r="F26" s="18"/>
      <c r="G26" s="18"/>
      <c r="Z26" s="17"/>
    </row>
    <row r="27" spans="1:26" ht="26">
      <c r="A27" s="19"/>
      <c r="B27" s="19" t="s">
        <v>67</v>
      </c>
      <c r="C27" s="19"/>
      <c r="D27" s="19"/>
      <c r="E27" s="19"/>
      <c r="F27" s="19"/>
      <c r="G27" s="19"/>
      <c r="Z27" s="17"/>
    </row>
    <row r="28" spans="1:26" ht="26">
      <c r="A28" s="19"/>
      <c r="B28" s="19" t="s">
        <v>68</v>
      </c>
      <c r="C28" s="19" t="s">
        <v>69</v>
      </c>
      <c r="D28" s="19"/>
      <c r="E28" s="19"/>
      <c r="F28" s="19"/>
      <c r="G28" s="20"/>
      <c r="Z28" s="17"/>
    </row>
    <row r="29" spans="1:26" ht="26">
      <c r="A29" s="19"/>
      <c r="B29" s="19" t="s">
        <v>70</v>
      </c>
      <c r="C29" s="19" t="s">
        <v>71</v>
      </c>
      <c r="D29" s="19"/>
      <c r="E29" s="19"/>
      <c r="F29" s="19"/>
      <c r="G29" s="20"/>
      <c r="H29" s="21"/>
      <c r="Z29" s="17"/>
    </row>
    <row r="30" spans="1:26" ht="21">
      <c r="H30" s="22"/>
      <c r="Z30" s="17"/>
    </row>
    <row r="31" spans="1:26" ht="30" customHeight="1">
      <c r="H31" s="23"/>
      <c r="N31" s="24"/>
      <c r="O31" s="24"/>
      <c r="P31" s="24"/>
      <c r="Q31" s="24"/>
      <c r="Z31" s="17"/>
    </row>
    <row r="32" spans="1:26" ht="30" customHeight="1">
      <c r="H32" s="23"/>
      <c r="N32" s="24"/>
      <c r="O32" s="24"/>
      <c r="P32" s="24"/>
      <c r="Q32" s="24"/>
      <c r="Z32" s="17"/>
    </row>
    <row r="33" spans="5:26" ht="30" customHeight="1">
      <c r="H33" s="23"/>
      <c r="N33" s="24"/>
      <c r="O33" s="24"/>
      <c r="P33" s="24"/>
      <c r="Q33" s="24"/>
      <c r="Z33" s="17"/>
    </row>
    <row r="34" spans="5:26" ht="30" customHeight="1">
      <c r="E34" s="25" t="s">
        <v>72</v>
      </c>
      <c r="F34" s="25" t="s">
        <v>73</v>
      </c>
      <c r="G34" s="25" t="s">
        <v>74</v>
      </c>
      <c r="H34" s="26" t="s">
        <v>75</v>
      </c>
      <c r="I34" s="27" t="s">
        <v>76</v>
      </c>
      <c r="N34" s="24"/>
      <c r="O34" s="24"/>
      <c r="P34" s="24"/>
      <c r="Q34" s="24"/>
      <c r="Z34" s="17"/>
    </row>
    <row r="35" spans="5:26" ht="30" customHeight="1">
      <c r="E35" s="28" t="s">
        <v>2</v>
      </c>
      <c r="F35" s="29">
        <v>1295</v>
      </c>
      <c r="G35" s="29" t="s">
        <v>77</v>
      </c>
      <c r="H35" s="30">
        <v>50000</v>
      </c>
      <c r="I35" s="31">
        <f>F35*H35</f>
        <v>64750000</v>
      </c>
      <c r="N35" s="24"/>
      <c r="O35" s="24"/>
      <c r="P35" s="24"/>
      <c r="Q35" s="24"/>
      <c r="Z35" s="17"/>
    </row>
    <row r="36" spans="5:26" ht="30" customHeight="1">
      <c r="E36" s="28" t="s">
        <v>78</v>
      </c>
      <c r="F36" s="29">
        <v>4624</v>
      </c>
      <c r="G36" s="29" t="s">
        <v>77</v>
      </c>
      <c r="H36" s="30">
        <v>25000</v>
      </c>
      <c r="I36" s="31">
        <f t="shared" ref="I36:I37" si="0">F36*H36</f>
        <v>115600000</v>
      </c>
      <c r="N36" s="24"/>
      <c r="O36" s="24"/>
      <c r="P36" s="24"/>
      <c r="Q36" s="24"/>
      <c r="Z36" s="17"/>
    </row>
    <row r="37" spans="5:26" ht="30" customHeight="1">
      <c r="E37" s="32" t="s">
        <v>4</v>
      </c>
      <c r="F37" s="33">
        <v>445</v>
      </c>
      <c r="G37" s="33" t="s">
        <v>77</v>
      </c>
      <c r="H37" s="34">
        <v>25000</v>
      </c>
      <c r="I37" s="35">
        <f t="shared" si="0"/>
        <v>11125000</v>
      </c>
      <c r="N37" s="24"/>
      <c r="O37" s="24"/>
      <c r="P37" s="24"/>
      <c r="Q37" s="24"/>
      <c r="Z37" s="17"/>
    </row>
    <row r="38" spans="5:26" ht="18.5">
      <c r="E38" s="36"/>
      <c r="F38" s="36"/>
      <c r="G38" s="36"/>
      <c r="H38" s="37" t="s">
        <v>76</v>
      </c>
      <c r="I38" s="38">
        <f>SUM(I35:I37)</f>
        <v>191475000</v>
      </c>
      <c r="N38" s="24"/>
      <c r="O38" s="24"/>
      <c r="P38" s="24"/>
      <c r="Q38" s="24"/>
      <c r="V38" s="39"/>
      <c r="W38" s="39"/>
      <c r="X38" s="39"/>
      <c r="Z38" s="17"/>
    </row>
    <row r="39" spans="5:26" ht="26" customHeight="1">
      <c r="E39" s="36"/>
      <c r="F39" s="36"/>
      <c r="G39" s="36"/>
      <c r="H39" s="37" t="s">
        <v>79</v>
      </c>
      <c r="I39" s="38">
        <f>I38*12</f>
        <v>2297700000</v>
      </c>
      <c r="V39" s="39"/>
      <c r="W39" s="39"/>
    </row>
    <row r="40" spans="5:26" ht="18.5">
      <c r="N40" s="24"/>
      <c r="O40" s="24"/>
      <c r="P40" s="24"/>
      <c r="Q40" s="24"/>
      <c r="V40" s="39"/>
      <c r="W40" s="39"/>
    </row>
    <row r="41" spans="5:26" ht="18.5">
      <c r="V41" s="39"/>
      <c r="W41" s="39"/>
    </row>
    <row r="42" spans="5:26" ht="21">
      <c r="R42" s="160" t="s">
        <v>80</v>
      </c>
      <c r="S42" s="160"/>
      <c r="T42" s="160"/>
      <c r="U42" s="160"/>
      <c r="V42" s="39"/>
      <c r="W42" s="39"/>
      <c r="X42" s="39"/>
    </row>
    <row r="43" spans="5:26" ht="21">
      <c r="R43" s="160" t="s">
        <v>81</v>
      </c>
      <c r="S43" s="160"/>
      <c r="T43" s="160"/>
      <c r="U43" s="160"/>
      <c r="V43" s="39"/>
      <c r="W43" s="39"/>
      <c r="X43" s="39"/>
    </row>
    <row r="44" spans="5:26" ht="21">
      <c r="N44" s="40"/>
      <c r="O44" s="40"/>
      <c r="P44" s="40"/>
      <c r="Q44" s="40"/>
      <c r="R44" s="160" t="s">
        <v>82</v>
      </c>
      <c r="S44" s="160"/>
      <c r="T44" s="160"/>
      <c r="U44" s="160"/>
      <c r="V44" s="39"/>
      <c r="W44" s="39"/>
      <c r="X44" s="39"/>
    </row>
    <row r="45" spans="5:26" ht="21">
      <c r="N45" s="41"/>
      <c r="O45" s="41"/>
      <c r="P45" s="41"/>
      <c r="Q45" s="41"/>
      <c r="R45" s="160" t="s">
        <v>83</v>
      </c>
      <c r="S45" s="160"/>
      <c r="T45" s="160"/>
      <c r="U45" s="160"/>
      <c r="V45" s="42"/>
      <c r="W45" s="42"/>
    </row>
    <row r="46" spans="5:26" ht="21">
      <c r="N46" s="41"/>
      <c r="O46" s="41"/>
      <c r="P46" s="41"/>
      <c r="Q46" s="41"/>
      <c r="R46" s="43"/>
      <c r="S46" s="43"/>
      <c r="T46" s="43"/>
      <c r="U46" s="43"/>
      <c r="V46" s="42"/>
      <c r="W46" s="42"/>
    </row>
    <row r="47" spans="5:26" ht="18.5">
      <c r="R47" s="39"/>
      <c r="V47" s="39"/>
      <c r="W47" s="39"/>
    </row>
    <row r="48" spans="5:26" ht="18.5">
      <c r="R48" s="39"/>
    </row>
    <row r="49" spans="6:21" ht="21">
      <c r="F49" s="44" t="s">
        <v>84</v>
      </c>
      <c r="G49" s="45">
        <f>(1295*500000)+(4624*250000)+(445*250000)</f>
        <v>1914750000</v>
      </c>
      <c r="R49" s="39"/>
    </row>
    <row r="50" spans="6:21" ht="21">
      <c r="F50" s="44" t="s">
        <v>85</v>
      </c>
      <c r="G50" s="46">
        <f>G49*12</f>
        <v>22977000000</v>
      </c>
      <c r="R50" s="161" t="s">
        <v>86</v>
      </c>
      <c r="S50" s="161"/>
      <c r="T50" s="161"/>
      <c r="U50" s="161"/>
    </row>
    <row r="51" spans="6:21" ht="21">
      <c r="G51" s="47"/>
      <c r="R51" s="150" t="s">
        <v>87</v>
      </c>
      <c r="S51" s="150"/>
      <c r="T51" s="150"/>
      <c r="U51" s="150"/>
    </row>
    <row r="52" spans="6:21" ht="21">
      <c r="F52" s="44" t="s">
        <v>88</v>
      </c>
      <c r="G52" s="45">
        <f>(G50/9)*114</f>
        <v>291042000000</v>
      </c>
    </row>
  </sheetData>
  <mergeCells count="52">
    <mergeCell ref="A1:V1"/>
    <mergeCell ref="A4:A5"/>
    <mergeCell ref="B4:B5"/>
    <mergeCell ref="C4:C5"/>
    <mergeCell ref="D4:D5"/>
    <mergeCell ref="E4:U4"/>
    <mergeCell ref="A6:A7"/>
    <mergeCell ref="C6:C7"/>
    <mergeCell ref="D6:D7"/>
    <mergeCell ref="G6:G7"/>
    <mergeCell ref="A8:A9"/>
    <mergeCell ref="C8:C9"/>
    <mergeCell ref="D8:D9"/>
    <mergeCell ref="G8:G9"/>
    <mergeCell ref="A10:A11"/>
    <mergeCell ref="C10:C11"/>
    <mergeCell ref="D10:D11"/>
    <mergeCell ref="G10:G11"/>
    <mergeCell ref="A12:A13"/>
    <mergeCell ref="C12:C13"/>
    <mergeCell ref="D12:D13"/>
    <mergeCell ref="G12:G13"/>
    <mergeCell ref="A14:A15"/>
    <mergeCell ref="C14:C15"/>
    <mergeCell ref="D14:D15"/>
    <mergeCell ref="G14:G15"/>
    <mergeCell ref="A16:A17"/>
    <mergeCell ref="C16:C17"/>
    <mergeCell ref="D16:D17"/>
    <mergeCell ref="G16:G17"/>
    <mergeCell ref="A18:A19"/>
    <mergeCell ref="C18:C19"/>
    <mergeCell ref="D18:D19"/>
    <mergeCell ref="G18:G19"/>
    <mergeCell ref="A20:A21"/>
    <mergeCell ref="C20:C21"/>
    <mergeCell ref="D20:D21"/>
    <mergeCell ref="G20:G21"/>
    <mergeCell ref="R51:U51"/>
    <mergeCell ref="A22:A23"/>
    <mergeCell ref="C22:C23"/>
    <mergeCell ref="D22:D23"/>
    <mergeCell ref="G22:G23"/>
    <mergeCell ref="A24:A25"/>
    <mergeCell ref="C24:C25"/>
    <mergeCell ref="D24:D25"/>
    <mergeCell ref="G24:G25"/>
    <mergeCell ref="R42:U42"/>
    <mergeCell ref="R43:U43"/>
    <mergeCell ref="R44:U44"/>
    <mergeCell ref="R45:U45"/>
    <mergeCell ref="R50:U50"/>
  </mergeCells>
  <pageMargins left="0.7" right="0.7" top="0.75" bottom="0.75" header="0.3" footer="0.3"/>
  <pageSetup paperSize="9" scale="21" orientation="landscape" r:id="rId1"/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 Survey</vt:lpstr>
      <vt:lpstr>'Data Survey'!Print_Area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Reinhard1</dc:creator>
  <cp:lastModifiedBy>Reinhard1</cp:lastModifiedBy>
  <dcterms:created xsi:type="dcterms:W3CDTF">2025-07-18T02:06:26Z</dcterms:created>
  <dcterms:modified xsi:type="dcterms:W3CDTF">2025-09-18T00:40:06Z</dcterms:modified>
</cp:coreProperties>
</file>