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1C826E95-6A59-4A33-B63A-75B79464BA45}" xr6:coauthVersionLast="47" xr6:coauthVersionMax="47" xr10:uidLastSave="{00000000-0000-0000-0000-000000000000}"/>
  <bookViews>
    <workbookView xWindow="-108" yWindow="-108" windowWidth="23256" windowHeight="12456" activeTab="1" xr2:uid="{E50798FF-E439-44D0-BA5F-994FECF220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9" i="2" l="1"/>
  <c r="AK19" i="2"/>
  <c r="AI19" i="2"/>
  <c r="AB31" i="2"/>
  <c r="AB32" i="2"/>
  <c r="AB33" i="2"/>
  <c r="AB30" i="2"/>
  <c r="AB25" i="2"/>
  <c r="AB26" i="2"/>
  <c r="AB27" i="2"/>
  <c r="AB28" i="2"/>
  <c r="AB29" i="2"/>
  <c r="AB24" i="2"/>
  <c r="AB23" i="2"/>
  <c r="AB22" i="2"/>
  <c r="AB19" i="2"/>
  <c r="AB20" i="2"/>
  <c r="AB21" i="2"/>
  <c r="AB18" i="2"/>
  <c r="AB17" i="2"/>
  <c r="AB16" i="2"/>
  <c r="AA31" i="2"/>
  <c r="AA32" i="2"/>
  <c r="AA33" i="2"/>
  <c r="AA30" i="2"/>
  <c r="AA27" i="2"/>
  <c r="AA28" i="2"/>
  <c r="AA29" i="2"/>
  <c r="AA25" i="2"/>
  <c r="AA26" i="2"/>
  <c r="AA24" i="2"/>
  <c r="AA19" i="2"/>
  <c r="AA20" i="2"/>
  <c r="AA21" i="2"/>
  <c r="AA22" i="2"/>
  <c r="AA23" i="2"/>
  <c r="AA17" i="2"/>
  <c r="AA18" i="2"/>
  <c r="AA16" i="2"/>
  <c r="Z25" i="2"/>
  <c r="Z26" i="2"/>
  <c r="Z27" i="2"/>
  <c r="Z28" i="2"/>
  <c r="Z29" i="2"/>
  <c r="Z30" i="2"/>
  <c r="Z31" i="2"/>
  <c r="Z32" i="2"/>
  <c r="Z33" i="2"/>
  <c r="Z24" i="2"/>
  <c r="Z23" i="2"/>
  <c r="Z22" i="2"/>
  <c r="Z21" i="2"/>
  <c r="Z17" i="2"/>
  <c r="Z18" i="2"/>
  <c r="Z19" i="2"/>
  <c r="Z20" i="2"/>
  <c r="Z16" i="2"/>
  <c r="L4" i="2"/>
  <c r="L5" i="2" s="1"/>
  <c r="L6" i="2" s="1"/>
  <c r="L7" i="2" s="1"/>
  <c r="L8" i="2" s="1"/>
  <c r="L9" i="2" s="1"/>
  <c r="L10" i="2" s="1"/>
  <c r="L11" i="2" s="1"/>
  <c r="A4" i="2"/>
  <c r="A5" i="2" s="1"/>
  <c r="A6" i="2" s="1"/>
  <c r="A7" i="2" s="1"/>
  <c r="A8" i="2" s="1"/>
  <c r="A9" i="2" s="1"/>
  <c r="A10" i="2" s="1"/>
  <c r="A11" i="2" s="1"/>
  <c r="T29" i="1"/>
  <c r="S29" i="1"/>
  <c r="R29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S16" i="1"/>
  <c r="S15" i="1"/>
  <c r="S14" i="1"/>
  <c r="S13" i="1"/>
  <c r="S20" i="1"/>
  <c r="S19" i="1"/>
  <c r="S18" i="1"/>
  <c r="S17" i="1"/>
  <c r="S12" i="1"/>
  <c r="S11" i="1"/>
  <c r="S10" i="1"/>
  <c r="S9" i="1"/>
  <c r="S8" i="1"/>
  <c r="S7" i="1"/>
  <c r="S6" i="1"/>
  <c r="S5" i="1"/>
  <c r="S4" i="1"/>
  <c r="S3" i="1"/>
  <c r="X21" i="1"/>
  <c r="U21" i="1"/>
  <c r="R21" i="1"/>
  <c r="A3" i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<sst xmlns="http://schemas.openxmlformats.org/spreadsheetml/2006/main" count="266" uniqueCount="65">
  <si>
    <t>Kalimat</t>
  </si>
  <si>
    <t>Label</t>
  </si>
  <si>
    <t>Produk ini sangat bagus dan bermanfaat!</t>
  </si>
  <si>
    <t>Positif</t>
  </si>
  <si>
    <t>Pelayanan yang diberikan sangat memuaskan.</t>
  </si>
  <si>
    <t>Saya merasa puas dengan kualitasnya.</t>
  </si>
  <si>
    <t>Barangnya rusak saat sampai.</t>
  </si>
  <si>
    <t>Negatif</t>
  </si>
  <si>
    <t>Saya kecewa dengan pelayanannya.</t>
  </si>
  <si>
    <t>Pengiriman terlalu lama, mengecewakan.</t>
  </si>
  <si>
    <t>Produk ini biasa saja, tidak istimewa.</t>
  </si>
  <si>
    <t>Netral</t>
  </si>
  <si>
    <t>Tidak terlalu buruk, tapi juga tidak bagus.</t>
  </si>
  <si>
    <t>Saya rasa kualitasnya cukup lumayan.</t>
  </si>
  <si>
    <t>No</t>
  </si>
  <si>
    <t>produk biasa istimewa</t>
  </si>
  <si>
    <t>buruk bagus</t>
  </si>
  <si>
    <t>produk bagus manfaat</t>
  </si>
  <si>
    <t>layan beri puas</t>
  </si>
  <si>
    <t>rasa puas kualitas</t>
  </si>
  <si>
    <t>barang rusak sampai</t>
  </si>
  <si>
    <t>kecewa layan</t>
  </si>
  <si>
    <t>kirim lama kecewa</t>
  </si>
  <si>
    <t>rasa kualitas lumayan</t>
  </si>
  <si>
    <t>p(positif) = 3/9 = 0,3333</t>
  </si>
  <si>
    <t>p(negatif) = 3/9 = 0,3333</t>
  </si>
  <si>
    <t>p(netral) = 3/9 = 0,3333</t>
  </si>
  <si>
    <t>produk</t>
  </si>
  <si>
    <t>bagus</t>
  </si>
  <si>
    <t>manfaat</t>
  </si>
  <si>
    <t>layan</t>
  </si>
  <si>
    <t>beri</t>
  </si>
  <si>
    <t>puas</t>
  </si>
  <si>
    <t>rasa</t>
  </si>
  <si>
    <t>kualitas</t>
  </si>
  <si>
    <t>positif</t>
  </si>
  <si>
    <t>barang</t>
  </si>
  <si>
    <t>rusak</t>
  </si>
  <si>
    <t>sampai</t>
  </si>
  <si>
    <t>kecewa</t>
  </si>
  <si>
    <t>kirim</t>
  </si>
  <si>
    <t>lama</t>
  </si>
  <si>
    <t>negatif</t>
  </si>
  <si>
    <t>biasa</t>
  </si>
  <si>
    <t>istimewa</t>
  </si>
  <si>
    <t>buruk</t>
  </si>
  <si>
    <t>lumayan</t>
  </si>
  <si>
    <t>netral</t>
  </si>
  <si>
    <t>kata</t>
  </si>
  <si>
    <t>likelihood</t>
  </si>
  <si>
    <t>socore</t>
  </si>
  <si>
    <t>score</t>
  </si>
  <si>
    <t>saya merasa puas saat barangnya sampai</t>
  </si>
  <si>
    <t>smoothing laplace (add 1)</t>
  </si>
  <si>
    <t>DATASET</t>
  </si>
  <si>
    <t>P(Positif) = 3/​9 = 0,3333</t>
  </si>
  <si>
    <t>P(Negatif) = 3/9​ = 0,3333</t>
  </si>
  <si>
    <t>P(Netral) = 3/​9 = 0,3333</t>
  </si>
  <si>
    <t>DATASET CLEAN</t>
  </si>
  <si>
    <t>Total</t>
  </si>
  <si>
    <t>Kata Unik = 18</t>
  </si>
  <si>
    <t>Kata</t>
  </si>
  <si>
    <t>Kemunculan</t>
  </si>
  <si>
    <t>MAPPING</t>
  </si>
  <si>
    <t>Contoh Kalimat: saya merasa sangat puas saat barang istimewanya sampai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</si>
</sst>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4" fillId="0" borderId="0" xfId="0" applyFont="1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6" borderId="1" xfId="0" applyFont="1" applyFill="1" applyBorder="1"/>
    <xf numFmtId="0" fontId="4" fillId="0" borderId="1" xfId="0" applyFont="1" applyBorder="1" applyAlignment="1">
      <alignment horizontal="center"/>
    </xf>
    <xf numFmtId="0" fontId="2" fillId="0" borderId="0" xfId="0" applyFont="1"/>
    <xf numFmtId="0" fontId="5" fillId="0" borderId="1" xfId="0" applyFont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6" borderId="1" xfId="0" applyFont="1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198120</xdr:colOff>
      <xdr:row>25</xdr:row>
      <xdr:rowOff>45720</xdr:rowOff>
    </xdr:from>
    <xdr:to>
      <xdr:col>15</xdr:col>
      <xdr:colOff>0</xdr:colOff>
      <xdr:row>33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277998-E12D-A960-DF7E-590CA0EBD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3120" y="4617720"/>
          <a:ext cx="2849880" cy="149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</xdr:colOff>
      <xdr:row>0</xdr:row>
      <xdr:rowOff>0</xdr:rowOff>
    </xdr:from>
    <xdr:to>
      <xdr:col>10</xdr:col>
      <xdr:colOff>7903</xdr:colOff>
      <xdr:row>3</xdr:row>
      <xdr:rowOff>38151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ED4CFC-8D3F-3607-8237-A6740DC41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0"/>
          <a:ext cx="3269263" cy="586791"/>
        </a:xfrm>
        <a:prstGeom prst="rect">
          <a:avLst/>
        </a:prstGeom>
      </xdr:spPr>
    </xdr:pic>
    <xdr:clientData/>
  </xdr:twoCellAnchor>
  <xdr:twoCellAnchor editAs="oneCell">
    <xdr:from>
      <xdr:col>23</xdr:col>
      <xdr:colOff>15240</xdr:colOff>
      <xdr:row>0</xdr:row>
      <xdr:rowOff>0</xdr:rowOff>
    </xdr:from>
    <xdr:to>
      <xdr:col>31</xdr:col>
      <xdr:colOff>549129</xdr:colOff>
      <xdr:row>12</xdr:row>
      <xdr:rowOff>137362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39EE80-901C-264C-E680-CE74F70A8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84040" y="0"/>
          <a:ext cx="5639289" cy="2331922"/>
        </a:xfrm>
        <a:prstGeom prst="rect">
          <a:avLst/>
        </a:prstGeom>
      </xdr:spPr>
    </xdr:pic>
    <xdr:clientData/>
  </xdr:twoCellAnchor>
  <xdr:twoCellAnchor editAs="oneCell">
    <xdr:from>
      <xdr:col>33</xdr:col>
      <xdr:colOff>15240</xdr:colOff>
      <xdr:row>0</xdr:row>
      <xdr:rowOff>0</xdr:rowOff>
    </xdr:from>
    <xdr:to>
      <xdr:col>40</xdr:col>
      <xdr:colOff>541488</xdr:colOff>
      <xdr:row>7</xdr:row>
      <xdr:rowOff>175386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51A59CD-A6A7-0A9C-6EBE-A84DB9D31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981920" y="0"/>
          <a:ext cx="5395428" cy="1455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7136-1525-4652-A593-96BBEDEE598E}">
  <dimension ref="A1:AA29"/>
  <sheetViews>
    <sheetView topLeftCell="E10" workbookViewId="0">
      <selection activeCell="R29" sqref="R29"/>
    </sheetView>
  </sheetViews>
  <sheetFormatPr defaultRowHeight="14.4" x14ac:dyDescent="0.3"/>
  <cols>
    <col min="1" max="1" width="3.44140625" style="3" bestFit="1" customWidth="1"/>
    <col min="2" max="2" width="38.77734375" bestFit="1" customWidth="1"/>
    <col min="3" max="3" width="7" bestFit="1" customWidth="1"/>
    <col min="5" max="5" width="28" bestFit="1" customWidth="1"/>
    <col min="6" max="6" width="7" bestFit="1" customWidth="1"/>
    <col min="8" max="8" width="21" bestFit="1" customWidth="1"/>
    <col min="9" max="9" width="7" bestFit="1" customWidth="1"/>
    <col min="18" max="18" width="10" bestFit="1" customWidth="1"/>
    <col min="19" max="20" width="12" bestFit="1" customWidth="1"/>
  </cols>
  <sheetData>
    <row r="1" spans="1:27" x14ac:dyDescent="0.3">
      <c r="A1" s="4" t="s">
        <v>14</v>
      </c>
      <c r="B1" s="4" t="s">
        <v>0</v>
      </c>
      <c r="C1" s="4" t="s">
        <v>1</v>
      </c>
      <c r="E1" s="1" t="s">
        <v>0</v>
      </c>
      <c r="F1" s="1" t="s">
        <v>1</v>
      </c>
      <c r="H1" s="1"/>
      <c r="I1" s="1"/>
      <c r="J1" s="37" t="s">
        <v>35</v>
      </c>
      <c r="K1" s="37"/>
      <c r="L1" s="35" t="s">
        <v>42</v>
      </c>
      <c r="M1" s="35"/>
      <c r="N1" s="36" t="s">
        <v>47</v>
      </c>
      <c r="O1" s="36"/>
      <c r="Q1" s="37" t="s">
        <v>35</v>
      </c>
      <c r="R1" s="37"/>
      <c r="S1" s="37"/>
      <c r="T1" s="35" t="s">
        <v>42</v>
      </c>
      <c r="U1" s="35"/>
      <c r="V1" s="35"/>
      <c r="W1" s="36" t="s">
        <v>47</v>
      </c>
      <c r="X1" s="36"/>
      <c r="Y1" s="36"/>
    </row>
    <row r="2" spans="1:27" x14ac:dyDescent="0.3">
      <c r="A2" s="5">
        <v>1</v>
      </c>
      <c r="B2" s="6" t="s">
        <v>2</v>
      </c>
      <c r="C2" s="6" t="s">
        <v>3</v>
      </c>
      <c r="E2" s="2" t="s">
        <v>17</v>
      </c>
      <c r="F2" s="2" t="s">
        <v>3</v>
      </c>
      <c r="H2" s="2" t="s">
        <v>24</v>
      </c>
      <c r="I2" s="2"/>
      <c r="J2" s="5" t="s">
        <v>48</v>
      </c>
      <c r="K2" s="5" t="s">
        <v>49</v>
      </c>
      <c r="L2" s="7" t="s">
        <v>48</v>
      </c>
      <c r="M2" s="7" t="s">
        <v>49</v>
      </c>
      <c r="N2" s="13" t="s">
        <v>48</v>
      </c>
      <c r="O2" s="13" t="s">
        <v>49</v>
      </c>
      <c r="Q2" s="5" t="s">
        <v>48</v>
      </c>
      <c r="R2" s="5" t="s">
        <v>49</v>
      </c>
      <c r="S2" s="5" t="s">
        <v>50</v>
      </c>
      <c r="T2" s="7" t="s">
        <v>48</v>
      </c>
      <c r="U2" s="7" t="s">
        <v>49</v>
      </c>
      <c r="V2" s="7" t="s">
        <v>51</v>
      </c>
      <c r="W2" s="13" t="s">
        <v>48</v>
      </c>
      <c r="X2" s="13" t="s">
        <v>49</v>
      </c>
      <c r="Y2" s="13" t="s">
        <v>51</v>
      </c>
    </row>
    <row r="3" spans="1:27" x14ac:dyDescent="0.3">
      <c r="A3" s="5">
        <f>A2+1</f>
        <v>2</v>
      </c>
      <c r="B3" s="6" t="s">
        <v>4</v>
      </c>
      <c r="C3" s="6" t="s">
        <v>3</v>
      </c>
      <c r="E3" s="2" t="s">
        <v>18</v>
      </c>
      <c r="F3" s="2" t="s">
        <v>3</v>
      </c>
      <c r="H3" s="2" t="s">
        <v>25</v>
      </c>
      <c r="I3" s="2"/>
      <c r="J3" s="11" t="s">
        <v>27</v>
      </c>
      <c r="K3" s="11">
        <v>1</v>
      </c>
      <c r="L3" s="12"/>
      <c r="M3" s="12"/>
      <c r="N3" s="14" t="s">
        <v>27</v>
      </c>
      <c r="O3" s="14">
        <v>1</v>
      </c>
      <c r="Q3" s="11" t="s">
        <v>27</v>
      </c>
      <c r="R3" s="11">
        <v>2</v>
      </c>
      <c r="S3" s="11">
        <f>R3/R21</f>
        <v>7.407407407407407E-2</v>
      </c>
      <c r="T3" s="16" t="s">
        <v>27</v>
      </c>
      <c r="U3" s="16">
        <v>1</v>
      </c>
      <c r="V3" s="12">
        <f>U3/U21</f>
        <v>3.8461538461538464E-2</v>
      </c>
      <c r="W3" s="14" t="s">
        <v>27</v>
      </c>
      <c r="X3" s="14">
        <v>2</v>
      </c>
      <c r="Y3" s="14">
        <f>X3/X21</f>
        <v>7.6923076923076927E-2</v>
      </c>
    </row>
    <row r="4" spans="1:27" x14ac:dyDescent="0.3">
      <c r="A4" s="5">
        <f t="shared" ref="A4:A10" si="0">A3+1</f>
        <v>3</v>
      </c>
      <c r="B4" s="6" t="s">
        <v>5</v>
      </c>
      <c r="C4" s="6" t="s">
        <v>3</v>
      </c>
      <c r="E4" s="2" t="s">
        <v>19</v>
      </c>
      <c r="F4" s="2" t="s">
        <v>3</v>
      </c>
      <c r="H4" s="2" t="s">
        <v>26</v>
      </c>
      <c r="I4" s="2"/>
      <c r="J4" s="11" t="s">
        <v>28</v>
      </c>
      <c r="K4" s="11">
        <v>1</v>
      </c>
      <c r="L4" s="12"/>
      <c r="M4" s="12"/>
      <c r="N4" s="14" t="s">
        <v>28</v>
      </c>
      <c r="O4" s="14">
        <v>1</v>
      </c>
      <c r="Q4" s="11" t="s">
        <v>28</v>
      </c>
      <c r="R4" s="11">
        <v>2</v>
      </c>
      <c r="S4" s="11">
        <f>R4/R21</f>
        <v>7.407407407407407E-2</v>
      </c>
      <c r="T4" s="16" t="s">
        <v>28</v>
      </c>
      <c r="U4" s="16">
        <v>1</v>
      </c>
      <c r="V4" s="12">
        <f>U4/U21</f>
        <v>3.8461538461538464E-2</v>
      </c>
      <c r="W4" s="14" t="s">
        <v>28</v>
      </c>
      <c r="X4" s="14">
        <v>2</v>
      </c>
      <c r="Y4" s="14">
        <f>X4/X21</f>
        <v>7.6923076923076927E-2</v>
      </c>
    </row>
    <row r="5" spans="1:27" x14ac:dyDescent="0.3">
      <c r="A5" s="7">
        <f t="shared" si="0"/>
        <v>4</v>
      </c>
      <c r="B5" s="8" t="s">
        <v>6</v>
      </c>
      <c r="C5" s="8" t="s">
        <v>7</v>
      </c>
      <c r="E5" s="2" t="s">
        <v>20</v>
      </c>
      <c r="F5" s="2" t="s">
        <v>7</v>
      </c>
      <c r="H5" s="2"/>
      <c r="I5" s="2"/>
      <c r="J5" s="11" t="s">
        <v>29</v>
      </c>
      <c r="K5" s="11">
        <v>1</v>
      </c>
      <c r="L5" s="12"/>
      <c r="M5" s="12"/>
      <c r="N5" s="14"/>
      <c r="O5" s="14"/>
      <c r="Q5" s="11" t="s">
        <v>29</v>
      </c>
      <c r="R5" s="11">
        <v>2</v>
      </c>
      <c r="S5" s="11">
        <f>R5/R21</f>
        <v>7.407407407407407E-2</v>
      </c>
      <c r="T5" s="16" t="s">
        <v>29</v>
      </c>
      <c r="U5" s="16">
        <v>1</v>
      </c>
      <c r="V5" s="12">
        <f>U5/U21</f>
        <v>3.8461538461538464E-2</v>
      </c>
      <c r="W5" s="17" t="s">
        <v>29</v>
      </c>
      <c r="X5" s="17">
        <v>1</v>
      </c>
      <c r="Y5" s="14">
        <f>X5/X21</f>
        <v>3.8461538461538464E-2</v>
      </c>
    </row>
    <row r="6" spans="1:27" x14ac:dyDescent="0.3">
      <c r="A6" s="7">
        <f t="shared" si="0"/>
        <v>5</v>
      </c>
      <c r="B6" s="8" t="s">
        <v>8</v>
      </c>
      <c r="C6" s="8" t="s">
        <v>7</v>
      </c>
      <c r="E6" s="2" t="s">
        <v>21</v>
      </c>
      <c r="F6" s="2" t="s">
        <v>7</v>
      </c>
      <c r="H6" s="2"/>
      <c r="I6" s="2"/>
      <c r="J6" s="11" t="s">
        <v>30</v>
      </c>
      <c r="K6" s="11">
        <v>1</v>
      </c>
      <c r="L6" s="12" t="s">
        <v>30</v>
      </c>
      <c r="M6" s="12">
        <v>1</v>
      </c>
      <c r="N6" s="14"/>
      <c r="O6" s="14"/>
      <c r="Q6" s="11" t="s">
        <v>30</v>
      </c>
      <c r="R6" s="11">
        <v>2</v>
      </c>
      <c r="S6" s="11">
        <f>R6/R21</f>
        <v>7.407407407407407E-2</v>
      </c>
      <c r="T6" s="12" t="s">
        <v>30</v>
      </c>
      <c r="U6" s="12">
        <v>2</v>
      </c>
      <c r="V6" s="12">
        <f>U6/U21</f>
        <v>7.6923076923076927E-2</v>
      </c>
      <c r="W6" s="17" t="s">
        <v>30</v>
      </c>
      <c r="X6" s="17">
        <v>1</v>
      </c>
      <c r="Y6" s="14">
        <f>X6/X21</f>
        <v>3.8461538461538464E-2</v>
      </c>
    </row>
    <row r="7" spans="1:27" x14ac:dyDescent="0.3">
      <c r="A7" s="7">
        <f t="shared" si="0"/>
        <v>6</v>
      </c>
      <c r="B7" s="8" t="s">
        <v>9</v>
      </c>
      <c r="C7" s="8" t="s">
        <v>7</v>
      </c>
      <c r="E7" s="2" t="s">
        <v>22</v>
      </c>
      <c r="F7" s="2" t="s">
        <v>7</v>
      </c>
      <c r="H7" s="2"/>
      <c r="I7" s="2"/>
      <c r="J7" s="11" t="s">
        <v>31</v>
      </c>
      <c r="K7" s="11">
        <v>1</v>
      </c>
      <c r="L7" s="12"/>
      <c r="M7" s="12"/>
      <c r="N7" s="14"/>
      <c r="O7" s="14"/>
      <c r="Q7" s="11" t="s">
        <v>31</v>
      </c>
      <c r="R7" s="11">
        <v>2</v>
      </c>
      <c r="S7" s="11">
        <f>R7/R21</f>
        <v>7.407407407407407E-2</v>
      </c>
      <c r="T7" s="16" t="s">
        <v>31</v>
      </c>
      <c r="U7" s="16">
        <v>1</v>
      </c>
      <c r="V7" s="12">
        <f>U7/U21</f>
        <v>3.8461538461538464E-2</v>
      </c>
      <c r="W7" s="17" t="s">
        <v>31</v>
      </c>
      <c r="X7" s="17">
        <v>1</v>
      </c>
      <c r="Y7" s="14">
        <f>X7/X21</f>
        <v>3.8461538461538464E-2</v>
      </c>
    </row>
    <row r="8" spans="1:27" x14ac:dyDescent="0.3">
      <c r="A8" s="9">
        <f t="shared" si="0"/>
        <v>7</v>
      </c>
      <c r="B8" s="10" t="s">
        <v>10</v>
      </c>
      <c r="C8" s="10" t="s">
        <v>11</v>
      </c>
      <c r="E8" s="2" t="s">
        <v>15</v>
      </c>
      <c r="F8" s="2" t="s">
        <v>11</v>
      </c>
      <c r="H8" s="2"/>
      <c r="I8" s="2"/>
      <c r="J8" s="11" t="s">
        <v>32</v>
      </c>
      <c r="K8" s="11">
        <v>2</v>
      </c>
      <c r="L8" s="12"/>
      <c r="M8" s="12"/>
      <c r="N8" s="14"/>
      <c r="O8" s="14"/>
      <c r="Q8" s="11" t="s">
        <v>32</v>
      </c>
      <c r="R8" s="11">
        <v>3</v>
      </c>
      <c r="S8" s="11">
        <f>R8/R21</f>
        <v>0.1111111111111111</v>
      </c>
      <c r="T8" s="16" t="s">
        <v>32</v>
      </c>
      <c r="U8" s="16">
        <v>1</v>
      </c>
      <c r="V8" s="12">
        <f>U8/U21</f>
        <v>3.8461538461538464E-2</v>
      </c>
      <c r="W8" s="17" t="s">
        <v>32</v>
      </c>
      <c r="X8" s="17">
        <v>1</v>
      </c>
      <c r="Y8" s="14">
        <f>X8/X21</f>
        <v>3.8461538461538464E-2</v>
      </c>
      <c r="AA8" t="s">
        <v>53</v>
      </c>
    </row>
    <row r="9" spans="1:27" x14ac:dyDescent="0.3">
      <c r="A9" s="9">
        <f t="shared" si="0"/>
        <v>8</v>
      </c>
      <c r="B9" s="10" t="s">
        <v>12</v>
      </c>
      <c r="C9" s="10" t="s">
        <v>11</v>
      </c>
      <c r="E9" s="2" t="s">
        <v>16</v>
      </c>
      <c r="F9" s="2" t="s">
        <v>11</v>
      </c>
      <c r="H9" s="2"/>
      <c r="I9" s="2"/>
      <c r="J9" s="11" t="s">
        <v>33</v>
      </c>
      <c r="K9" s="11">
        <v>1</v>
      </c>
      <c r="L9" s="12"/>
      <c r="M9" s="12"/>
      <c r="N9" s="14" t="s">
        <v>33</v>
      </c>
      <c r="O9" s="14">
        <v>1</v>
      </c>
      <c r="Q9" s="11" t="s">
        <v>33</v>
      </c>
      <c r="R9" s="11">
        <v>2</v>
      </c>
      <c r="S9" s="11">
        <f>R9/R21</f>
        <v>7.407407407407407E-2</v>
      </c>
      <c r="T9" s="16" t="s">
        <v>33</v>
      </c>
      <c r="U9" s="16">
        <v>1</v>
      </c>
      <c r="V9" s="12">
        <f>U9/U21</f>
        <v>3.8461538461538464E-2</v>
      </c>
      <c r="W9" s="14" t="s">
        <v>33</v>
      </c>
      <c r="X9" s="14">
        <v>2</v>
      </c>
      <c r="Y9" s="14">
        <f>X9/X21</f>
        <v>7.6923076923076927E-2</v>
      </c>
    </row>
    <row r="10" spans="1:27" x14ac:dyDescent="0.3">
      <c r="A10" s="9">
        <f t="shared" si="0"/>
        <v>9</v>
      </c>
      <c r="B10" s="10" t="s">
        <v>13</v>
      </c>
      <c r="C10" s="10" t="s">
        <v>11</v>
      </c>
      <c r="E10" s="2" t="s">
        <v>23</v>
      </c>
      <c r="F10" s="2" t="s">
        <v>11</v>
      </c>
      <c r="H10" s="2"/>
      <c r="I10" s="2"/>
      <c r="J10" s="11" t="s">
        <v>34</v>
      </c>
      <c r="K10" s="11">
        <v>1</v>
      </c>
      <c r="L10" s="12"/>
      <c r="M10" s="12"/>
      <c r="N10" s="14" t="s">
        <v>34</v>
      </c>
      <c r="O10" s="14">
        <v>1</v>
      </c>
      <c r="Q10" s="11" t="s">
        <v>34</v>
      </c>
      <c r="R10" s="11">
        <v>2</v>
      </c>
      <c r="S10" s="11">
        <f>R10/R21</f>
        <v>7.407407407407407E-2</v>
      </c>
      <c r="T10" s="16" t="s">
        <v>34</v>
      </c>
      <c r="U10" s="16">
        <v>1</v>
      </c>
      <c r="V10" s="12">
        <f>U10/U21</f>
        <v>3.8461538461538464E-2</v>
      </c>
      <c r="W10" s="14" t="s">
        <v>34</v>
      </c>
      <c r="X10" s="14">
        <v>2</v>
      </c>
      <c r="Y10" s="14">
        <f>X10/X21</f>
        <v>7.6923076923076927E-2</v>
      </c>
    </row>
    <row r="11" spans="1:27" x14ac:dyDescent="0.3">
      <c r="J11" s="11"/>
      <c r="K11" s="11"/>
      <c r="L11" s="12" t="s">
        <v>36</v>
      </c>
      <c r="M11" s="12">
        <v>1</v>
      </c>
      <c r="N11" s="14"/>
      <c r="O11" s="14"/>
      <c r="Q11" s="15" t="s">
        <v>36</v>
      </c>
      <c r="R11" s="15">
        <v>1</v>
      </c>
      <c r="S11" s="11">
        <f>R11/R21</f>
        <v>3.7037037037037035E-2</v>
      </c>
      <c r="T11" s="12" t="s">
        <v>36</v>
      </c>
      <c r="U11" s="12">
        <v>2</v>
      </c>
      <c r="V11" s="12">
        <f>U11/U21</f>
        <v>7.6923076923076927E-2</v>
      </c>
      <c r="W11" s="17" t="s">
        <v>36</v>
      </c>
      <c r="X11" s="17">
        <v>1</v>
      </c>
      <c r="Y11" s="14">
        <f>X11/X21</f>
        <v>3.8461538461538464E-2</v>
      </c>
    </row>
    <row r="12" spans="1:27" x14ac:dyDescent="0.3">
      <c r="J12" s="11"/>
      <c r="K12" s="11"/>
      <c r="L12" s="12" t="s">
        <v>37</v>
      </c>
      <c r="M12" s="12">
        <v>1</v>
      </c>
      <c r="N12" s="14"/>
      <c r="O12" s="14"/>
      <c r="Q12" s="15" t="s">
        <v>37</v>
      </c>
      <c r="R12" s="15">
        <v>1</v>
      </c>
      <c r="S12" s="11">
        <f>R12/R21</f>
        <v>3.7037037037037035E-2</v>
      </c>
      <c r="T12" s="12" t="s">
        <v>37</v>
      </c>
      <c r="U12" s="12">
        <v>2</v>
      </c>
      <c r="V12" s="12">
        <f>U12/U21</f>
        <v>7.6923076923076927E-2</v>
      </c>
      <c r="W12" s="17" t="s">
        <v>37</v>
      </c>
      <c r="X12" s="17">
        <v>1</v>
      </c>
      <c r="Y12" s="14">
        <f>X12/X21</f>
        <v>3.8461538461538464E-2</v>
      </c>
    </row>
    <row r="13" spans="1:27" x14ac:dyDescent="0.3">
      <c r="J13" s="11"/>
      <c r="K13" s="11"/>
      <c r="L13" s="12" t="s">
        <v>38</v>
      </c>
      <c r="M13" s="12">
        <v>1</v>
      </c>
      <c r="N13" s="14"/>
      <c r="O13" s="14"/>
      <c r="Q13" s="15" t="s">
        <v>38</v>
      </c>
      <c r="R13" s="15">
        <v>1</v>
      </c>
      <c r="S13" s="11">
        <f>R13/R21</f>
        <v>3.7037037037037035E-2</v>
      </c>
      <c r="T13" s="12" t="s">
        <v>38</v>
      </c>
      <c r="U13" s="12">
        <v>2</v>
      </c>
      <c r="V13" s="12">
        <f>U13/U21</f>
        <v>7.6923076923076927E-2</v>
      </c>
      <c r="W13" s="17" t="s">
        <v>38</v>
      </c>
      <c r="X13" s="17">
        <v>1</v>
      </c>
      <c r="Y13" s="14">
        <f>X13/X21</f>
        <v>3.8461538461538464E-2</v>
      </c>
    </row>
    <row r="14" spans="1:27" x14ac:dyDescent="0.3">
      <c r="J14" s="11"/>
      <c r="K14" s="11"/>
      <c r="L14" s="12" t="s">
        <v>39</v>
      </c>
      <c r="M14" s="12">
        <v>2</v>
      </c>
      <c r="N14" s="14"/>
      <c r="O14" s="14"/>
      <c r="Q14" s="15" t="s">
        <v>39</v>
      </c>
      <c r="R14" s="15">
        <v>1</v>
      </c>
      <c r="S14" s="11">
        <f>R14/R21</f>
        <v>3.7037037037037035E-2</v>
      </c>
      <c r="T14" s="12" t="s">
        <v>39</v>
      </c>
      <c r="U14" s="12">
        <v>3</v>
      </c>
      <c r="V14" s="12">
        <f>U14/U21</f>
        <v>0.11538461538461539</v>
      </c>
      <c r="W14" s="17" t="s">
        <v>39</v>
      </c>
      <c r="X14" s="17">
        <v>1</v>
      </c>
      <c r="Y14" s="14">
        <f>X14/X21</f>
        <v>3.8461538461538464E-2</v>
      </c>
    </row>
    <row r="15" spans="1:27" x14ac:dyDescent="0.3">
      <c r="J15" s="11"/>
      <c r="K15" s="11"/>
      <c r="L15" s="12" t="s">
        <v>40</v>
      </c>
      <c r="M15" s="12">
        <v>1</v>
      </c>
      <c r="N15" s="14"/>
      <c r="O15" s="14"/>
      <c r="Q15" s="15" t="s">
        <v>40</v>
      </c>
      <c r="R15" s="15">
        <v>1</v>
      </c>
      <c r="S15" s="11">
        <f>R15/R21</f>
        <v>3.7037037037037035E-2</v>
      </c>
      <c r="T15" s="12" t="s">
        <v>40</v>
      </c>
      <c r="U15" s="12">
        <v>2</v>
      </c>
      <c r="V15" s="12">
        <f>U15/U21</f>
        <v>7.6923076923076927E-2</v>
      </c>
      <c r="W15" s="17" t="s">
        <v>40</v>
      </c>
      <c r="X15" s="17">
        <v>1</v>
      </c>
      <c r="Y15" s="14">
        <f>X15/X21</f>
        <v>3.8461538461538464E-2</v>
      </c>
    </row>
    <row r="16" spans="1:27" x14ac:dyDescent="0.3">
      <c r="J16" s="11"/>
      <c r="K16" s="11"/>
      <c r="L16" s="12" t="s">
        <v>41</v>
      </c>
      <c r="M16" s="12">
        <v>1</v>
      </c>
      <c r="N16" s="14"/>
      <c r="O16" s="14"/>
      <c r="Q16" s="15" t="s">
        <v>41</v>
      </c>
      <c r="R16" s="15">
        <v>1</v>
      </c>
      <c r="S16" s="11">
        <f>R16/R21</f>
        <v>3.7037037037037035E-2</v>
      </c>
      <c r="T16" s="12" t="s">
        <v>41</v>
      </c>
      <c r="U16" s="12">
        <v>2</v>
      </c>
      <c r="V16" s="12">
        <f>U16/U21</f>
        <v>7.6923076923076927E-2</v>
      </c>
      <c r="W16" s="17" t="s">
        <v>41</v>
      </c>
      <c r="X16" s="17">
        <v>1</v>
      </c>
      <c r="Y16" s="14">
        <f>X16/X21</f>
        <v>3.8461538461538464E-2</v>
      </c>
    </row>
    <row r="17" spans="10:25" x14ac:dyDescent="0.3">
      <c r="J17" s="11"/>
      <c r="K17" s="11"/>
      <c r="L17" s="8"/>
      <c r="M17" s="12"/>
      <c r="N17" s="14" t="s">
        <v>43</v>
      </c>
      <c r="O17" s="14">
        <v>1</v>
      </c>
      <c r="Q17" s="15" t="s">
        <v>43</v>
      </c>
      <c r="R17" s="15">
        <v>1</v>
      </c>
      <c r="S17" s="11">
        <f>R17/R21</f>
        <v>3.7037037037037035E-2</v>
      </c>
      <c r="T17" s="16" t="s">
        <v>43</v>
      </c>
      <c r="U17" s="16">
        <v>1</v>
      </c>
      <c r="V17" s="12">
        <f>U17/U21</f>
        <v>3.8461538461538464E-2</v>
      </c>
      <c r="W17" s="14" t="s">
        <v>43</v>
      </c>
      <c r="X17" s="14">
        <v>2</v>
      </c>
      <c r="Y17" s="14">
        <f>X17/X21</f>
        <v>7.6923076923076927E-2</v>
      </c>
    </row>
    <row r="18" spans="10:25" x14ac:dyDescent="0.3">
      <c r="J18" s="11"/>
      <c r="K18" s="11"/>
      <c r="L18" s="8"/>
      <c r="M18" s="12"/>
      <c r="N18" s="14" t="s">
        <v>44</v>
      </c>
      <c r="O18" s="14">
        <v>1</v>
      </c>
      <c r="Q18" s="15" t="s">
        <v>44</v>
      </c>
      <c r="R18" s="15">
        <v>1</v>
      </c>
      <c r="S18" s="11">
        <f>R18/R21</f>
        <v>3.7037037037037035E-2</v>
      </c>
      <c r="T18" s="16" t="s">
        <v>44</v>
      </c>
      <c r="U18" s="16">
        <v>1</v>
      </c>
      <c r="V18" s="12">
        <f>U18/U21</f>
        <v>3.8461538461538464E-2</v>
      </c>
      <c r="W18" s="14" t="s">
        <v>44</v>
      </c>
      <c r="X18" s="14">
        <v>2</v>
      </c>
      <c r="Y18" s="14">
        <f>X18/X21</f>
        <v>7.6923076923076927E-2</v>
      </c>
    </row>
    <row r="19" spans="10:25" x14ac:dyDescent="0.3">
      <c r="J19" s="11"/>
      <c r="K19" s="11"/>
      <c r="L19" s="8"/>
      <c r="M19" s="12"/>
      <c r="N19" s="14" t="s">
        <v>45</v>
      </c>
      <c r="O19" s="14">
        <v>1</v>
      </c>
      <c r="Q19" s="15" t="s">
        <v>45</v>
      </c>
      <c r="R19" s="15">
        <v>1</v>
      </c>
      <c r="S19" s="11">
        <f>R19/R21</f>
        <v>3.7037037037037035E-2</v>
      </c>
      <c r="T19" s="16" t="s">
        <v>45</v>
      </c>
      <c r="U19" s="16">
        <v>1</v>
      </c>
      <c r="V19" s="12">
        <f>U19/U21</f>
        <v>3.8461538461538464E-2</v>
      </c>
      <c r="W19" s="14" t="s">
        <v>45</v>
      </c>
      <c r="X19" s="14">
        <v>2</v>
      </c>
      <c r="Y19" s="14">
        <f>X19/X21</f>
        <v>7.6923076923076927E-2</v>
      </c>
    </row>
    <row r="20" spans="10:25" x14ac:dyDescent="0.3">
      <c r="J20" s="11"/>
      <c r="K20" s="11"/>
      <c r="L20" s="12"/>
      <c r="M20" s="12"/>
      <c r="N20" s="14" t="s">
        <v>46</v>
      </c>
      <c r="O20" s="14">
        <v>1</v>
      </c>
      <c r="Q20" s="15" t="s">
        <v>46</v>
      </c>
      <c r="R20" s="15">
        <v>1</v>
      </c>
      <c r="S20" s="11">
        <f>R20/R21</f>
        <v>3.7037037037037035E-2</v>
      </c>
      <c r="T20" s="16" t="s">
        <v>46</v>
      </c>
      <c r="U20" s="16">
        <v>1</v>
      </c>
      <c r="V20" s="12">
        <f>U20/U21</f>
        <v>3.8461538461538464E-2</v>
      </c>
      <c r="W20" s="14" t="s">
        <v>46</v>
      </c>
      <c r="X20" s="14">
        <v>2</v>
      </c>
      <c r="Y20" s="14">
        <f>X20/X21</f>
        <v>7.6923076923076927E-2</v>
      </c>
    </row>
    <row r="21" spans="10:25" x14ac:dyDescent="0.3">
      <c r="Q21" s="18"/>
      <c r="R21" s="18">
        <f>SUM(R3:R20)</f>
        <v>27</v>
      </c>
      <c r="S21" s="18"/>
      <c r="T21" s="18"/>
      <c r="U21" s="18">
        <f>SUM(U3:U20)</f>
        <v>26</v>
      </c>
      <c r="V21" s="18"/>
      <c r="W21" s="18"/>
      <c r="X21" s="18">
        <f>SUM(X3:X20)</f>
        <v>26</v>
      </c>
      <c r="Y21" s="18"/>
    </row>
    <row r="22" spans="10:25" x14ac:dyDescent="0.3">
      <c r="Q22" s="18"/>
      <c r="R22" s="18"/>
      <c r="S22" s="18"/>
      <c r="T22" s="18"/>
      <c r="U22" s="18"/>
      <c r="V22" s="18"/>
      <c r="W22" s="18"/>
      <c r="X22" s="18"/>
      <c r="Y22" s="18"/>
    </row>
    <row r="23" spans="10:25" x14ac:dyDescent="0.3">
      <c r="Q23" s="18"/>
      <c r="R23" s="18" t="s">
        <v>35</v>
      </c>
      <c r="S23" s="18" t="s">
        <v>42</v>
      </c>
      <c r="T23" s="18" t="s">
        <v>47</v>
      </c>
      <c r="U23" s="18"/>
      <c r="V23" s="18"/>
      <c r="W23" s="18"/>
      <c r="X23" s="18"/>
      <c r="Y23" s="18"/>
    </row>
    <row r="24" spans="10:25" x14ac:dyDescent="0.3">
      <c r="L24" t="s">
        <v>52</v>
      </c>
      <c r="Q24" t="s">
        <v>33</v>
      </c>
      <c r="R24">
        <v>7.407407407407407E-2</v>
      </c>
      <c r="S24">
        <v>3.8461538461538464E-2</v>
      </c>
      <c r="T24">
        <v>7.6923077000000006E-2</v>
      </c>
    </row>
    <row r="25" spans="10:25" x14ac:dyDescent="0.3">
      <c r="Q25" t="s">
        <v>32</v>
      </c>
      <c r="R25">
        <v>0.1111111111111111</v>
      </c>
      <c r="S25">
        <v>3.8461538000000003E-2</v>
      </c>
      <c r="T25">
        <v>3.8461538000000003E-2</v>
      </c>
    </row>
    <row r="26" spans="10:25" x14ac:dyDescent="0.3">
      <c r="Q26" t="s">
        <v>36</v>
      </c>
      <c r="R26">
        <v>3.7037037000000002E-2</v>
      </c>
      <c r="S26">
        <v>7.6923077000000006E-2</v>
      </c>
      <c r="T26">
        <v>3.8461538000000003E-2</v>
      </c>
    </row>
    <row r="27" spans="10:25" x14ac:dyDescent="0.3">
      <c r="Q27" t="s">
        <v>38</v>
      </c>
      <c r="R27">
        <v>3.7037037000000002E-2</v>
      </c>
      <c r="S27">
        <v>7.6923077000000006E-2</v>
      </c>
      <c r="T27">
        <v>3.8461538000000003E-2</v>
      </c>
    </row>
    <row r="29" spans="10:25" x14ac:dyDescent="0.3">
      <c r="R29" s="19">
        <f>0.3333*R24*R25*R26*R27</f>
        <v>3.7629765035072565E-6</v>
      </c>
      <c r="S29">
        <f>0.3333*S24*S25*S26*S27</f>
        <v>2.9174398363765281E-6</v>
      </c>
      <c r="T29">
        <f>0.3333*T24*T25*T26*T27</f>
        <v>1.4587198817202663E-6</v>
      </c>
    </row>
  </sheetData>
  <mergeCells count="6">
    <mergeCell ref="T1:V1"/>
    <mergeCell ref="W1:Y1"/>
    <mergeCell ref="J1:K1"/>
    <mergeCell ref="L1:M1"/>
    <mergeCell ref="N1:O1"/>
    <mergeCell ref="Q1:S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019F-AF46-4E04-BAEB-6574BFAD9B7C}">
  <dimension ref="A1:AK33"/>
  <sheetViews>
    <sheetView tabSelected="1" topLeftCell="V1" workbookViewId="0">
      <selection activeCell="AE21" sqref="AE21"/>
    </sheetView>
  </sheetViews>
  <sheetFormatPr defaultRowHeight="14.4" x14ac:dyDescent="0.3"/>
  <cols>
    <col min="1" max="1" width="3.44140625" bestFit="1" customWidth="1"/>
    <col min="2" max="2" width="38.77734375" bestFit="1" customWidth="1"/>
    <col min="3" max="3" width="7" bestFit="1" customWidth="1"/>
    <col min="10" max="10" width="3.33203125" customWidth="1"/>
    <col min="12" max="12" width="3.44140625" bestFit="1" customWidth="1"/>
    <col min="13" max="13" width="38.77734375" bestFit="1" customWidth="1"/>
    <col min="14" max="14" width="7" bestFit="1" customWidth="1"/>
    <col min="16" max="16" width="3.44140625" bestFit="1" customWidth="1"/>
    <col min="17" max="17" width="7.88671875" bestFit="1" customWidth="1"/>
    <col min="18" max="18" width="11.5546875" bestFit="1" customWidth="1"/>
    <col min="19" max="19" width="7.21875" bestFit="1" customWidth="1"/>
    <col min="20" max="20" width="11.5546875" bestFit="1" customWidth="1"/>
    <col min="21" max="21" width="8.33203125" bestFit="1" customWidth="1"/>
    <col min="22" max="22" width="11.5546875" bestFit="1" customWidth="1"/>
    <col min="24" max="24" width="3.44140625" bestFit="1" customWidth="1"/>
    <col min="25" max="25" width="8.33203125" bestFit="1" customWidth="1"/>
    <col min="26" max="28" width="12" bestFit="1" customWidth="1"/>
    <col min="32" max="32" width="8.21875" customWidth="1"/>
    <col min="34" max="34" width="8.33203125" bestFit="1" customWidth="1"/>
    <col min="35" max="37" width="12" bestFit="1" customWidth="1"/>
  </cols>
  <sheetData>
    <row r="1" spans="1:37" x14ac:dyDescent="0.3">
      <c r="A1" s="38" t="s">
        <v>54</v>
      </c>
      <c r="B1" s="38"/>
      <c r="C1" s="38"/>
      <c r="L1" s="38" t="s">
        <v>58</v>
      </c>
      <c r="M1" s="38"/>
      <c r="N1" s="38"/>
      <c r="P1" s="38" t="s">
        <v>63</v>
      </c>
      <c r="Q1" s="38"/>
      <c r="R1" s="38"/>
      <c r="S1" s="38"/>
      <c r="T1" s="38"/>
      <c r="U1" s="38"/>
      <c r="V1" s="38"/>
    </row>
    <row r="2" spans="1:37" x14ac:dyDescent="0.3">
      <c r="A2" s="4" t="s">
        <v>14</v>
      </c>
      <c r="B2" s="4" t="s">
        <v>0</v>
      </c>
      <c r="C2" s="4" t="s">
        <v>1</v>
      </c>
      <c r="L2" s="4" t="s">
        <v>14</v>
      </c>
      <c r="M2" s="4" t="s">
        <v>0</v>
      </c>
      <c r="N2" s="4" t="s">
        <v>1</v>
      </c>
      <c r="P2" s="42" t="s">
        <v>14</v>
      </c>
      <c r="Q2" s="39" t="s">
        <v>3</v>
      </c>
      <c r="R2" s="39"/>
      <c r="S2" s="40" t="s">
        <v>7</v>
      </c>
      <c r="T2" s="40"/>
      <c r="U2" s="41" t="s">
        <v>11</v>
      </c>
      <c r="V2" s="41"/>
    </row>
    <row r="3" spans="1:37" x14ac:dyDescent="0.3">
      <c r="A3" s="5">
        <v>1</v>
      </c>
      <c r="B3" s="6" t="s">
        <v>2</v>
      </c>
      <c r="C3" s="6" t="s">
        <v>3</v>
      </c>
      <c r="L3" s="5">
        <v>1</v>
      </c>
      <c r="M3" s="6" t="s">
        <v>17</v>
      </c>
      <c r="N3" s="6" t="s">
        <v>3</v>
      </c>
      <c r="P3" s="42"/>
      <c r="Q3" s="20" t="s">
        <v>61</v>
      </c>
      <c r="R3" s="20" t="s">
        <v>62</v>
      </c>
      <c r="S3" s="21" t="s">
        <v>61</v>
      </c>
      <c r="T3" s="21" t="s">
        <v>62</v>
      </c>
      <c r="U3" s="22" t="s">
        <v>61</v>
      </c>
      <c r="V3" s="22" t="s">
        <v>62</v>
      </c>
    </row>
    <row r="4" spans="1:37" x14ac:dyDescent="0.3">
      <c r="A4" s="5">
        <f>A3+1</f>
        <v>2</v>
      </c>
      <c r="B4" s="6" t="s">
        <v>4</v>
      </c>
      <c r="C4" s="6" t="s">
        <v>3</v>
      </c>
      <c r="L4" s="5">
        <f>L3+1</f>
        <v>2</v>
      </c>
      <c r="M4" s="6" t="s">
        <v>18</v>
      </c>
      <c r="N4" s="6" t="s">
        <v>3</v>
      </c>
      <c r="P4" s="23">
        <v>1</v>
      </c>
      <c r="Q4" s="11" t="s">
        <v>27</v>
      </c>
      <c r="R4" s="5">
        <v>1</v>
      </c>
      <c r="S4" s="12"/>
      <c r="T4" s="7"/>
      <c r="U4" s="14" t="s">
        <v>27</v>
      </c>
      <c r="V4" s="13">
        <v>1</v>
      </c>
    </row>
    <row r="5" spans="1:37" x14ac:dyDescent="0.3">
      <c r="A5" s="5">
        <f t="shared" ref="A5:A11" si="0">A4+1</f>
        <v>3</v>
      </c>
      <c r="B5" s="6" t="s">
        <v>5</v>
      </c>
      <c r="C5" s="6" t="s">
        <v>3</v>
      </c>
      <c r="L5" s="5">
        <f t="shared" ref="L5:L11" si="1">L4+1</f>
        <v>3</v>
      </c>
      <c r="M5" s="6" t="s">
        <v>19</v>
      </c>
      <c r="N5" s="6" t="s">
        <v>3</v>
      </c>
      <c r="P5" s="23">
        <v>2</v>
      </c>
      <c r="Q5" s="11" t="s">
        <v>28</v>
      </c>
      <c r="R5" s="5">
        <v>1</v>
      </c>
      <c r="S5" s="12"/>
      <c r="T5" s="7"/>
      <c r="U5" s="14" t="s">
        <v>28</v>
      </c>
      <c r="V5" s="13">
        <v>1</v>
      </c>
    </row>
    <row r="6" spans="1:37" x14ac:dyDescent="0.3">
      <c r="A6" s="7">
        <f t="shared" si="0"/>
        <v>4</v>
      </c>
      <c r="B6" s="8" t="s">
        <v>6</v>
      </c>
      <c r="C6" s="8" t="s">
        <v>7</v>
      </c>
      <c r="E6" t="s">
        <v>55</v>
      </c>
      <c r="L6" s="7">
        <f t="shared" si="1"/>
        <v>4</v>
      </c>
      <c r="M6" s="8" t="s">
        <v>20</v>
      </c>
      <c r="N6" s="8" t="s">
        <v>7</v>
      </c>
      <c r="P6" s="23">
        <v>3</v>
      </c>
      <c r="Q6" s="11" t="s">
        <v>29</v>
      </c>
      <c r="R6" s="5">
        <v>1</v>
      </c>
      <c r="S6" s="12"/>
      <c r="T6" s="7"/>
      <c r="U6" s="14"/>
      <c r="V6" s="13"/>
    </row>
    <row r="7" spans="1:37" x14ac:dyDescent="0.3">
      <c r="A7" s="7">
        <f t="shared" si="0"/>
        <v>5</v>
      </c>
      <c r="B7" s="8" t="s">
        <v>8</v>
      </c>
      <c r="C7" s="8" t="s">
        <v>7</v>
      </c>
      <c r="E7" t="s">
        <v>56</v>
      </c>
      <c r="L7" s="7">
        <f t="shared" si="1"/>
        <v>5</v>
      </c>
      <c r="M7" s="8" t="s">
        <v>21</v>
      </c>
      <c r="N7" s="8" t="s">
        <v>7</v>
      </c>
      <c r="P7" s="23">
        <v>4</v>
      </c>
      <c r="Q7" s="11" t="s">
        <v>30</v>
      </c>
      <c r="R7" s="5">
        <v>1</v>
      </c>
      <c r="S7" s="12" t="s">
        <v>30</v>
      </c>
      <c r="T7" s="7">
        <v>1</v>
      </c>
      <c r="U7" s="14"/>
      <c r="V7" s="13"/>
    </row>
    <row r="8" spans="1:37" x14ac:dyDescent="0.3">
      <c r="A8" s="7">
        <f t="shared" si="0"/>
        <v>6</v>
      </c>
      <c r="B8" s="8" t="s">
        <v>9</v>
      </c>
      <c r="C8" s="8" t="s">
        <v>7</v>
      </c>
      <c r="E8" t="s">
        <v>57</v>
      </c>
      <c r="L8" s="7">
        <f t="shared" si="1"/>
        <v>6</v>
      </c>
      <c r="M8" s="8" t="s">
        <v>22</v>
      </c>
      <c r="N8" s="8" t="s">
        <v>7</v>
      </c>
      <c r="P8" s="23">
        <v>5</v>
      </c>
      <c r="Q8" s="11" t="s">
        <v>31</v>
      </c>
      <c r="R8" s="5">
        <v>1</v>
      </c>
      <c r="S8" s="12"/>
      <c r="T8" s="7"/>
      <c r="U8" s="14"/>
      <c r="V8" s="13"/>
    </row>
    <row r="9" spans="1:37" x14ac:dyDescent="0.3">
      <c r="A9" s="9">
        <f t="shared" si="0"/>
        <v>7</v>
      </c>
      <c r="B9" s="10" t="s">
        <v>10</v>
      </c>
      <c r="C9" s="10" t="s">
        <v>11</v>
      </c>
      <c r="L9" s="9">
        <f t="shared" si="1"/>
        <v>7</v>
      </c>
      <c r="M9" s="10" t="s">
        <v>15</v>
      </c>
      <c r="N9" s="10" t="s">
        <v>11</v>
      </c>
      <c r="P9" s="23">
        <v>6</v>
      </c>
      <c r="Q9" s="11" t="s">
        <v>32</v>
      </c>
      <c r="R9" s="5">
        <v>2</v>
      </c>
      <c r="S9" s="12"/>
      <c r="T9" s="7"/>
      <c r="U9" s="14"/>
      <c r="V9" s="13"/>
    </row>
    <row r="10" spans="1:37" x14ac:dyDescent="0.3">
      <c r="A10" s="9">
        <f t="shared" si="0"/>
        <v>8</v>
      </c>
      <c r="B10" s="10" t="s">
        <v>12</v>
      </c>
      <c r="C10" s="10" t="s">
        <v>11</v>
      </c>
      <c r="L10" s="9">
        <f t="shared" si="1"/>
        <v>8</v>
      </c>
      <c r="M10" s="10" t="s">
        <v>16</v>
      </c>
      <c r="N10" s="10" t="s">
        <v>11</v>
      </c>
      <c r="P10" s="23">
        <v>7</v>
      </c>
      <c r="Q10" s="11" t="s">
        <v>33</v>
      </c>
      <c r="R10" s="5">
        <v>1</v>
      </c>
      <c r="S10" s="12"/>
      <c r="T10" s="7"/>
      <c r="U10" s="14" t="s">
        <v>33</v>
      </c>
      <c r="V10" s="13">
        <v>1</v>
      </c>
      <c r="AH10" t="s">
        <v>64</v>
      </c>
    </row>
    <row r="11" spans="1:37" x14ac:dyDescent="0.3">
      <c r="A11" s="9">
        <f t="shared" si="0"/>
        <v>9</v>
      </c>
      <c r="B11" s="10" t="s">
        <v>13</v>
      </c>
      <c r="C11" s="10" t="s">
        <v>11</v>
      </c>
      <c r="L11" s="9">
        <f t="shared" si="1"/>
        <v>9</v>
      </c>
      <c r="M11" s="10" t="s">
        <v>23</v>
      </c>
      <c r="N11" s="10" t="s">
        <v>11</v>
      </c>
      <c r="P11" s="23">
        <v>8</v>
      </c>
      <c r="Q11" s="11" t="s">
        <v>34</v>
      </c>
      <c r="R11" s="5">
        <v>1</v>
      </c>
      <c r="S11" s="12"/>
      <c r="T11" s="7"/>
      <c r="U11" s="14" t="s">
        <v>34</v>
      </c>
      <c r="V11" s="13">
        <v>1</v>
      </c>
    </row>
    <row r="12" spans="1:37" x14ac:dyDescent="0.3">
      <c r="P12" s="23">
        <v>9</v>
      </c>
      <c r="Q12" s="11"/>
      <c r="R12" s="5"/>
      <c r="S12" s="12" t="s">
        <v>36</v>
      </c>
      <c r="T12" s="7">
        <v>1</v>
      </c>
      <c r="U12" s="14"/>
      <c r="V12" s="13"/>
      <c r="AH12" s="24"/>
      <c r="AI12" s="24" t="s">
        <v>35</v>
      </c>
      <c r="AJ12" s="24" t="s">
        <v>42</v>
      </c>
      <c r="AK12" s="24" t="s">
        <v>47</v>
      </c>
    </row>
    <row r="13" spans="1:37" x14ac:dyDescent="0.3">
      <c r="P13" s="23">
        <v>10</v>
      </c>
      <c r="Q13" s="11"/>
      <c r="R13" s="5"/>
      <c r="S13" s="12" t="s">
        <v>37</v>
      </c>
      <c r="T13" s="7">
        <v>1</v>
      </c>
      <c r="U13" s="14"/>
      <c r="V13" s="13"/>
      <c r="AH13" s="24" t="s">
        <v>33</v>
      </c>
      <c r="AI13" s="24">
        <v>7.4074074000000004E-2</v>
      </c>
      <c r="AJ13" s="24">
        <v>3.8461538000000003E-2</v>
      </c>
      <c r="AK13" s="24">
        <v>7.6923077000000006E-2</v>
      </c>
    </row>
    <row r="14" spans="1:37" x14ac:dyDescent="0.3">
      <c r="P14" s="23">
        <v>11</v>
      </c>
      <c r="Q14" s="11"/>
      <c r="R14" s="5"/>
      <c r="S14" s="12" t="s">
        <v>38</v>
      </c>
      <c r="T14" s="7">
        <v>1</v>
      </c>
      <c r="U14" s="14"/>
      <c r="V14" s="13"/>
      <c r="AH14" s="24" t="s">
        <v>32</v>
      </c>
      <c r="AI14" s="24">
        <v>0.111111111</v>
      </c>
      <c r="AJ14" s="24">
        <v>3.8461538000000003E-2</v>
      </c>
      <c r="AK14" s="24">
        <v>3.8461538000000003E-2</v>
      </c>
    </row>
    <row r="15" spans="1:37" x14ac:dyDescent="0.3">
      <c r="P15" s="23">
        <v>12</v>
      </c>
      <c r="Q15" s="11"/>
      <c r="R15" s="5"/>
      <c r="S15" s="12" t="s">
        <v>39</v>
      </c>
      <c r="T15" s="7">
        <v>2</v>
      </c>
      <c r="U15" s="14"/>
      <c r="V15" s="13"/>
      <c r="X15" s="31" t="s">
        <v>14</v>
      </c>
      <c r="Y15" s="31" t="s">
        <v>61</v>
      </c>
      <c r="Z15" s="32" t="s">
        <v>3</v>
      </c>
      <c r="AA15" s="33" t="s">
        <v>7</v>
      </c>
      <c r="AB15" s="34" t="s">
        <v>11</v>
      </c>
      <c r="AH15" s="24" t="s">
        <v>36</v>
      </c>
      <c r="AI15" s="24">
        <v>3.7037037000000002E-2</v>
      </c>
      <c r="AJ15" s="24">
        <v>7.6923077000000006E-2</v>
      </c>
      <c r="AK15" s="24">
        <v>3.8461538000000003E-2</v>
      </c>
    </row>
    <row r="16" spans="1:37" x14ac:dyDescent="0.3">
      <c r="P16" s="23">
        <v>13</v>
      </c>
      <c r="Q16" s="11"/>
      <c r="R16" s="5"/>
      <c r="S16" s="12" t="s">
        <v>40</v>
      </c>
      <c r="T16" s="7">
        <v>1</v>
      </c>
      <c r="U16" s="14"/>
      <c r="V16" s="13"/>
      <c r="X16" s="29">
        <v>1</v>
      </c>
      <c r="Y16" s="25" t="s">
        <v>27</v>
      </c>
      <c r="Z16" s="26">
        <f>2/27</f>
        <v>7.407407407407407E-2</v>
      </c>
      <c r="AA16" s="27">
        <f>1/26</f>
        <v>3.8461538461538464E-2</v>
      </c>
      <c r="AB16" s="28">
        <f>2/26</f>
        <v>7.6923076923076927E-2</v>
      </c>
      <c r="AH16" s="24" t="s">
        <v>44</v>
      </c>
      <c r="AI16" s="24">
        <v>3.7037037000000002E-2</v>
      </c>
      <c r="AJ16" s="24">
        <v>3.8461538000000003E-2</v>
      </c>
      <c r="AK16" s="24">
        <v>7.6923077000000006E-2</v>
      </c>
    </row>
    <row r="17" spans="16:37" x14ac:dyDescent="0.3">
      <c r="P17" s="23">
        <v>14</v>
      </c>
      <c r="Q17" s="11"/>
      <c r="R17" s="5"/>
      <c r="S17" s="12" t="s">
        <v>41</v>
      </c>
      <c r="T17" s="7">
        <v>1</v>
      </c>
      <c r="U17" s="14"/>
      <c r="V17" s="13"/>
      <c r="X17" s="29">
        <v>2</v>
      </c>
      <c r="Y17" s="25" t="s">
        <v>28</v>
      </c>
      <c r="Z17" s="26">
        <f t="shared" ref="Z17:Z23" si="2">2/27</f>
        <v>7.407407407407407E-2</v>
      </c>
      <c r="AA17" s="27">
        <f t="shared" ref="AA17:AA23" si="3">1/26</f>
        <v>3.8461538461538464E-2</v>
      </c>
      <c r="AB17" s="28">
        <f>2/26</f>
        <v>7.6923076923076927E-2</v>
      </c>
      <c r="AH17" s="24" t="s">
        <v>38</v>
      </c>
      <c r="AI17" s="24">
        <v>3.7037037000000002E-2</v>
      </c>
      <c r="AJ17" s="24">
        <v>7.6923077000000006E-2</v>
      </c>
      <c r="AK17" s="24">
        <v>3.8461538000000003E-2</v>
      </c>
    </row>
    <row r="18" spans="16:37" x14ac:dyDescent="0.3">
      <c r="P18" s="23">
        <v>15</v>
      </c>
      <c r="Q18" s="11"/>
      <c r="R18" s="5"/>
      <c r="S18" s="8"/>
      <c r="T18" s="7"/>
      <c r="U18" s="14" t="s">
        <v>43</v>
      </c>
      <c r="V18" s="13">
        <v>1</v>
      </c>
      <c r="X18" s="29">
        <v>3</v>
      </c>
      <c r="Y18" s="25" t="s">
        <v>29</v>
      </c>
      <c r="Z18" s="26">
        <f t="shared" si="2"/>
        <v>7.407407407407407E-2</v>
      </c>
      <c r="AA18" s="27">
        <f t="shared" si="3"/>
        <v>3.8461538461538464E-2</v>
      </c>
      <c r="AB18" s="28">
        <f>1/26</f>
        <v>3.8461538461538464E-2</v>
      </c>
    </row>
    <row r="19" spans="16:37" x14ac:dyDescent="0.3">
      <c r="P19" s="23">
        <v>16</v>
      </c>
      <c r="Q19" s="11"/>
      <c r="R19" s="5"/>
      <c r="S19" s="8"/>
      <c r="T19" s="7"/>
      <c r="U19" s="14" t="s">
        <v>44</v>
      </c>
      <c r="V19" s="13">
        <v>1</v>
      </c>
      <c r="X19" s="29">
        <v>4</v>
      </c>
      <c r="Y19" s="25" t="s">
        <v>30</v>
      </c>
      <c r="Z19" s="26">
        <f t="shared" si="2"/>
        <v>7.407407407407407E-2</v>
      </c>
      <c r="AA19" s="27">
        <f>2/26</f>
        <v>7.6923076923076927E-2</v>
      </c>
      <c r="AB19" s="28">
        <f t="shared" ref="AB19:AB21" si="4">1/26</f>
        <v>3.8461538461538464E-2</v>
      </c>
      <c r="AI19" s="30">
        <f>0.3333*AI13*AI14*AI15*AI16*AI17</f>
        <v>1.3936949971178992E-7</v>
      </c>
      <c r="AJ19">
        <f t="shared" ref="AJ19:AK19" si="5">0.3333*AJ13*AJ14*AJ15*AJ16*AJ17</f>
        <v>1.1220922178299897E-7</v>
      </c>
      <c r="AK19">
        <f t="shared" si="5"/>
        <v>1.1220922178299895E-7</v>
      </c>
    </row>
    <row r="20" spans="16:37" x14ac:dyDescent="0.3">
      <c r="P20" s="23">
        <v>17</v>
      </c>
      <c r="Q20" s="11"/>
      <c r="R20" s="5"/>
      <c r="S20" s="8"/>
      <c r="T20" s="7"/>
      <c r="U20" s="14" t="s">
        <v>45</v>
      </c>
      <c r="V20" s="13">
        <v>1</v>
      </c>
      <c r="X20" s="29">
        <v>5</v>
      </c>
      <c r="Y20" s="25" t="s">
        <v>31</v>
      </c>
      <c r="Z20" s="26">
        <f t="shared" si="2"/>
        <v>7.407407407407407E-2</v>
      </c>
      <c r="AA20" s="27">
        <f t="shared" si="3"/>
        <v>3.8461538461538464E-2</v>
      </c>
      <c r="AB20" s="28">
        <f t="shared" si="4"/>
        <v>3.8461538461538464E-2</v>
      </c>
    </row>
    <row r="21" spans="16:37" x14ac:dyDescent="0.3">
      <c r="P21" s="23">
        <v>18</v>
      </c>
      <c r="Q21" s="11"/>
      <c r="R21" s="5"/>
      <c r="S21" s="12"/>
      <c r="T21" s="7"/>
      <c r="U21" s="14" t="s">
        <v>46</v>
      </c>
      <c r="V21" s="13">
        <v>1</v>
      </c>
      <c r="X21" s="29">
        <v>6</v>
      </c>
      <c r="Y21" s="25" t="s">
        <v>32</v>
      </c>
      <c r="Z21" s="26">
        <f>3/27</f>
        <v>0.1111111111111111</v>
      </c>
      <c r="AA21" s="27">
        <f t="shared" si="3"/>
        <v>3.8461538461538464E-2</v>
      </c>
      <c r="AB21" s="28">
        <f t="shared" si="4"/>
        <v>3.8461538461538464E-2</v>
      </c>
    </row>
    <row r="22" spans="16:37" x14ac:dyDescent="0.3">
      <c r="P22" t="s">
        <v>59</v>
      </c>
      <c r="R22" s="3">
        <v>9</v>
      </c>
      <c r="T22" s="3">
        <v>8</v>
      </c>
      <c r="V22" s="3">
        <v>8</v>
      </c>
      <c r="X22" s="29">
        <v>7</v>
      </c>
      <c r="Y22" s="25" t="s">
        <v>33</v>
      </c>
      <c r="Z22" s="26">
        <f t="shared" si="2"/>
        <v>7.407407407407407E-2</v>
      </c>
      <c r="AA22" s="27">
        <f t="shared" si="3"/>
        <v>3.8461538461538464E-2</v>
      </c>
      <c r="AB22" s="28">
        <f>2/26</f>
        <v>7.6923076923076927E-2</v>
      </c>
    </row>
    <row r="23" spans="16:37" x14ac:dyDescent="0.3">
      <c r="P23" t="s">
        <v>60</v>
      </c>
      <c r="X23" s="29">
        <v>8</v>
      </c>
      <c r="Y23" s="25" t="s">
        <v>34</v>
      </c>
      <c r="Z23" s="26">
        <f t="shared" si="2"/>
        <v>7.407407407407407E-2</v>
      </c>
      <c r="AA23" s="27">
        <f t="shared" si="3"/>
        <v>3.8461538461538464E-2</v>
      </c>
      <c r="AB23" s="28">
        <f>2/26</f>
        <v>7.6923076923076927E-2</v>
      </c>
    </row>
    <row r="24" spans="16:37" x14ac:dyDescent="0.3">
      <c r="X24" s="29">
        <v>9</v>
      </c>
      <c r="Y24" s="25" t="s">
        <v>36</v>
      </c>
      <c r="Z24" s="26">
        <f>1/27</f>
        <v>3.7037037037037035E-2</v>
      </c>
      <c r="AA24" s="27">
        <f>2/26</f>
        <v>7.6923076923076927E-2</v>
      </c>
      <c r="AB24" s="28">
        <f>1/26</f>
        <v>3.8461538461538464E-2</v>
      </c>
    </row>
    <row r="25" spans="16:37" x14ac:dyDescent="0.3">
      <c r="X25" s="29">
        <v>10</v>
      </c>
      <c r="Y25" s="25" t="s">
        <v>37</v>
      </c>
      <c r="Z25" s="26">
        <f t="shared" ref="Z25:Z33" si="6">1/27</f>
        <v>3.7037037037037035E-2</v>
      </c>
      <c r="AA25" s="27">
        <f t="shared" ref="AA25:AA29" si="7">2/26</f>
        <v>7.6923076923076927E-2</v>
      </c>
      <c r="AB25" s="28">
        <f t="shared" ref="AB25:AB29" si="8">1/26</f>
        <v>3.8461538461538464E-2</v>
      </c>
    </row>
    <row r="26" spans="16:37" x14ac:dyDescent="0.3">
      <c r="X26" s="29">
        <v>11</v>
      </c>
      <c r="Y26" s="25" t="s">
        <v>38</v>
      </c>
      <c r="Z26" s="26">
        <f t="shared" si="6"/>
        <v>3.7037037037037035E-2</v>
      </c>
      <c r="AA26" s="27">
        <f t="shared" si="7"/>
        <v>7.6923076923076927E-2</v>
      </c>
      <c r="AB26" s="28">
        <f t="shared" si="8"/>
        <v>3.8461538461538464E-2</v>
      </c>
    </row>
    <row r="27" spans="16:37" x14ac:dyDescent="0.3">
      <c r="X27" s="29">
        <v>12</v>
      </c>
      <c r="Y27" s="25" t="s">
        <v>39</v>
      </c>
      <c r="Z27" s="26">
        <f t="shared" si="6"/>
        <v>3.7037037037037035E-2</v>
      </c>
      <c r="AA27" s="27">
        <f>3/26</f>
        <v>0.11538461538461539</v>
      </c>
      <c r="AB27" s="28">
        <f t="shared" si="8"/>
        <v>3.8461538461538464E-2</v>
      </c>
    </row>
    <row r="28" spans="16:37" x14ac:dyDescent="0.3">
      <c r="X28" s="29">
        <v>13</v>
      </c>
      <c r="Y28" s="25" t="s">
        <v>40</v>
      </c>
      <c r="Z28" s="26">
        <f t="shared" si="6"/>
        <v>3.7037037037037035E-2</v>
      </c>
      <c r="AA28" s="27">
        <f t="shared" si="7"/>
        <v>7.6923076923076927E-2</v>
      </c>
      <c r="AB28" s="28">
        <f t="shared" si="8"/>
        <v>3.8461538461538464E-2</v>
      </c>
    </row>
    <row r="29" spans="16:37" x14ac:dyDescent="0.3">
      <c r="X29" s="29">
        <v>14</v>
      </c>
      <c r="Y29" s="25" t="s">
        <v>41</v>
      </c>
      <c r="Z29" s="26">
        <f t="shared" si="6"/>
        <v>3.7037037037037035E-2</v>
      </c>
      <c r="AA29" s="27">
        <f t="shared" si="7"/>
        <v>7.6923076923076927E-2</v>
      </c>
      <c r="AB29" s="28">
        <f t="shared" si="8"/>
        <v>3.8461538461538464E-2</v>
      </c>
    </row>
    <row r="30" spans="16:37" x14ac:dyDescent="0.3">
      <c r="X30" s="29">
        <v>15</v>
      </c>
      <c r="Y30" s="25" t="s">
        <v>43</v>
      </c>
      <c r="Z30" s="26">
        <f t="shared" si="6"/>
        <v>3.7037037037037035E-2</v>
      </c>
      <c r="AA30" s="27">
        <f>1/26</f>
        <v>3.8461538461538464E-2</v>
      </c>
      <c r="AB30" s="28">
        <f>2/26</f>
        <v>7.6923076923076927E-2</v>
      </c>
    </row>
    <row r="31" spans="16:37" x14ac:dyDescent="0.3">
      <c r="X31" s="29">
        <v>16</v>
      </c>
      <c r="Y31" s="25" t="s">
        <v>44</v>
      </c>
      <c r="Z31" s="26">
        <f t="shared" si="6"/>
        <v>3.7037037037037035E-2</v>
      </c>
      <c r="AA31" s="27">
        <f t="shared" ref="AA31:AA33" si="9">1/26</f>
        <v>3.8461538461538464E-2</v>
      </c>
      <c r="AB31" s="28">
        <f t="shared" ref="AB31:AB33" si="10">2/26</f>
        <v>7.6923076923076927E-2</v>
      </c>
    </row>
    <row r="32" spans="16:37" x14ac:dyDescent="0.3">
      <c r="X32" s="29">
        <v>17</v>
      </c>
      <c r="Y32" s="25" t="s">
        <v>45</v>
      </c>
      <c r="Z32" s="26">
        <f t="shared" si="6"/>
        <v>3.7037037037037035E-2</v>
      </c>
      <c r="AA32" s="27">
        <f t="shared" si="9"/>
        <v>3.8461538461538464E-2</v>
      </c>
      <c r="AB32" s="28">
        <f t="shared" si="10"/>
        <v>7.6923076923076927E-2</v>
      </c>
    </row>
    <row r="33" spans="24:28" x14ac:dyDescent="0.3">
      <c r="X33" s="29">
        <v>18</v>
      </c>
      <c r="Y33" s="25" t="s">
        <v>46</v>
      </c>
      <c r="Z33" s="26">
        <f t="shared" si="6"/>
        <v>3.7037037037037035E-2</v>
      </c>
      <c r="AA33" s="27">
        <f t="shared" si="9"/>
        <v>3.8461538461538464E-2</v>
      </c>
      <c r="AB33" s="28">
        <f t="shared" si="10"/>
        <v>7.6923076923076927E-2</v>
      </c>
    </row>
  </sheetData>
  <mergeCells count="7">
    <mergeCell ref="A1:C1"/>
    <mergeCell ref="L1:N1"/>
    <mergeCell ref="Q2:R2"/>
    <mergeCell ref="S2:T2"/>
    <mergeCell ref="U2:V2"/>
    <mergeCell ref="P2:P3"/>
    <mergeCell ref="P1:V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Mahadana</dc:creator>
  <cp:lastModifiedBy>Agung Mahadana</cp:lastModifiedBy>
  <dcterms:created xsi:type="dcterms:W3CDTF">2024-12-10T01:38:49Z</dcterms:created>
  <dcterms:modified xsi:type="dcterms:W3CDTF">2024-12-20T04:28:13Z</dcterms:modified>
</cp:coreProperties>
</file>