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8595" windowHeight="2400" activeTab="1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3" i="4" l="1"/>
  <c r="C2" i="4"/>
  <c r="D5" i="4" s="1"/>
  <c r="D5" i="1"/>
  <c r="C5" i="1"/>
  <c r="C6" i="1" s="1"/>
  <c r="C3" i="1"/>
  <c r="C2" i="1"/>
  <c r="C7" i="1" l="1"/>
  <c r="D6" i="1"/>
  <c r="E6" i="1" s="1"/>
  <c r="F6" i="1" s="1"/>
  <c r="C5" i="4"/>
  <c r="C6" i="4" s="1"/>
  <c r="I6" i="1" l="1"/>
  <c r="J6" i="1" s="1"/>
  <c r="H6" i="1"/>
  <c r="G6" i="1"/>
  <c r="C8" i="1"/>
  <c r="D7" i="1"/>
  <c r="D8" i="1" s="1"/>
  <c r="D6" i="4"/>
  <c r="C7" i="4"/>
  <c r="E6" i="4"/>
  <c r="F6" i="4" s="1"/>
  <c r="C9" i="1" l="1"/>
  <c r="E8" i="1"/>
  <c r="F8" i="1" s="1"/>
  <c r="D9" i="1"/>
  <c r="E7" i="1"/>
  <c r="F7" i="1" s="1"/>
  <c r="H6" i="4"/>
  <c r="G6" i="4"/>
  <c r="I6" i="4"/>
  <c r="J6" i="4" s="1"/>
  <c r="D7" i="4"/>
  <c r="C8" i="4"/>
  <c r="E7" i="4"/>
  <c r="F7" i="4" s="1"/>
  <c r="I8" i="1" l="1"/>
  <c r="J8" i="1" s="1"/>
  <c r="H8" i="1"/>
  <c r="G8" i="1"/>
  <c r="I7" i="1"/>
  <c r="J7" i="1" s="1"/>
  <c r="H7" i="1"/>
  <c r="G7" i="1"/>
  <c r="C10" i="1"/>
  <c r="E9" i="1"/>
  <c r="F9" i="1" s="1"/>
  <c r="H7" i="4"/>
  <c r="G7" i="4"/>
  <c r="I7" i="4"/>
  <c r="J7" i="4" s="1"/>
  <c r="D8" i="4"/>
  <c r="E8" i="4" s="1"/>
  <c r="F8" i="4" s="1"/>
  <c r="C9" i="4"/>
  <c r="C11" i="1" l="1"/>
  <c r="I9" i="1"/>
  <c r="J9" i="1" s="1"/>
  <c r="H9" i="1"/>
  <c r="G9" i="1"/>
  <c r="D10" i="1"/>
  <c r="D11" i="1" s="1"/>
  <c r="H8" i="4"/>
  <c r="G8" i="4"/>
  <c r="I8" i="4"/>
  <c r="J8" i="4" s="1"/>
  <c r="D9" i="4"/>
  <c r="E9" i="4" s="1"/>
  <c r="F9" i="4" s="1"/>
  <c r="C10" i="4"/>
  <c r="E10" i="1" l="1"/>
  <c r="F10" i="1" s="1"/>
  <c r="C12" i="1"/>
  <c r="E11" i="1"/>
  <c r="F11" i="1" s="1"/>
  <c r="D12" i="1"/>
  <c r="H9" i="4"/>
  <c r="G9" i="4"/>
  <c r="I9" i="4"/>
  <c r="J9" i="4" s="1"/>
  <c r="D10" i="4"/>
  <c r="E10" i="4" s="1"/>
  <c r="F10" i="4" s="1"/>
  <c r="C11" i="4"/>
  <c r="C13" i="1" l="1"/>
  <c r="E12" i="1"/>
  <c r="F12" i="1" s="1"/>
  <c r="D13" i="1"/>
  <c r="I11" i="1"/>
  <c r="J11" i="1" s="1"/>
  <c r="H11" i="1"/>
  <c r="G11" i="1"/>
  <c r="I10" i="1"/>
  <c r="J10" i="1" s="1"/>
  <c r="H10" i="1"/>
  <c r="G10" i="1"/>
  <c r="H10" i="4"/>
  <c r="G10" i="4"/>
  <c r="I10" i="4"/>
  <c r="J10" i="4" s="1"/>
  <c r="D11" i="4"/>
  <c r="E11" i="4" s="1"/>
  <c r="F11" i="4" s="1"/>
  <c r="C12" i="4"/>
  <c r="I12" i="1" l="1"/>
  <c r="J12" i="1" s="1"/>
  <c r="H12" i="1"/>
  <c r="G12" i="1"/>
  <c r="C14" i="1"/>
  <c r="E13" i="1"/>
  <c r="F13" i="1" s="1"/>
  <c r="H11" i="4"/>
  <c r="I11" i="4"/>
  <c r="J11" i="4" s="1"/>
  <c r="G11" i="4"/>
  <c r="D12" i="4"/>
  <c r="C13" i="4"/>
  <c r="E12" i="4"/>
  <c r="F12" i="4" s="1"/>
  <c r="I13" i="1" l="1"/>
  <c r="J13" i="1" s="1"/>
  <c r="H13" i="1"/>
  <c r="G13" i="1"/>
  <c r="C15" i="1"/>
  <c r="E14" i="1"/>
  <c r="F14" i="1" s="1"/>
  <c r="D14" i="1"/>
  <c r="H12" i="4"/>
  <c r="I12" i="4"/>
  <c r="J12" i="4" s="1"/>
  <c r="G12" i="4"/>
  <c r="D13" i="4"/>
  <c r="C14" i="4"/>
  <c r="E13" i="4"/>
  <c r="F13" i="4" s="1"/>
  <c r="C16" i="1" l="1"/>
  <c r="D15" i="1"/>
  <c r="D16" i="1" s="1"/>
  <c r="I14" i="1"/>
  <c r="J14" i="1" s="1"/>
  <c r="H14" i="1"/>
  <c r="G14" i="1"/>
  <c r="H13" i="4"/>
  <c r="I13" i="4"/>
  <c r="J13" i="4" s="1"/>
  <c r="G13" i="4"/>
  <c r="D14" i="4"/>
  <c r="C15" i="4"/>
  <c r="E14" i="4"/>
  <c r="F14" i="4" s="1"/>
  <c r="E15" i="1" l="1"/>
  <c r="F15" i="1" s="1"/>
  <c r="C17" i="1"/>
  <c r="D17" i="1" s="1"/>
  <c r="E16" i="1"/>
  <c r="F16" i="1" s="1"/>
  <c r="H14" i="4"/>
  <c r="I14" i="4"/>
  <c r="J14" i="4" s="1"/>
  <c r="G14" i="4"/>
  <c r="D15" i="4"/>
  <c r="C16" i="4"/>
  <c r="E15" i="4"/>
  <c r="F15" i="4" s="1"/>
  <c r="I16" i="1" l="1"/>
  <c r="J16" i="1" s="1"/>
  <c r="H16" i="1"/>
  <c r="G16" i="1"/>
  <c r="C18" i="1"/>
  <c r="E17" i="1"/>
  <c r="F17" i="1" s="1"/>
  <c r="I15" i="1"/>
  <c r="J15" i="1" s="1"/>
  <c r="H15" i="1"/>
  <c r="G15" i="1"/>
  <c r="H15" i="4"/>
  <c r="I15" i="4"/>
  <c r="J15" i="4" s="1"/>
  <c r="G15" i="4"/>
  <c r="D16" i="4"/>
  <c r="C17" i="4"/>
  <c r="E16" i="4"/>
  <c r="F16" i="4" s="1"/>
  <c r="I17" i="1" l="1"/>
  <c r="J17" i="1" s="1"/>
  <c r="H17" i="1"/>
  <c r="G17" i="1"/>
  <c r="C19" i="1"/>
  <c r="D18" i="1"/>
  <c r="H16" i="4"/>
  <c r="I16" i="4"/>
  <c r="J16" i="4" s="1"/>
  <c r="G16" i="4"/>
  <c r="D17" i="4"/>
  <c r="C18" i="4"/>
  <c r="E17" i="4"/>
  <c r="F17" i="4" s="1"/>
  <c r="D19" i="1" l="1"/>
  <c r="C20" i="1"/>
  <c r="E19" i="1"/>
  <c r="F19" i="1" s="1"/>
  <c r="E18" i="1"/>
  <c r="F18" i="1" s="1"/>
  <c r="H17" i="4"/>
  <c r="I17" i="4"/>
  <c r="J17" i="4" s="1"/>
  <c r="G17" i="4"/>
  <c r="D18" i="4"/>
  <c r="C19" i="4"/>
  <c r="E18" i="4"/>
  <c r="F18" i="4" s="1"/>
  <c r="I18" i="1" l="1"/>
  <c r="J18" i="1" s="1"/>
  <c r="H18" i="1"/>
  <c r="G18" i="1"/>
  <c r="C21" i="1"/>
  <c r="I19" i="1"/>
  <c r="J19" i="1" s="1"/>
  <c r="H19" i="1"/>
  <c r="G19" i="1"/>
  <c r="D20" i="1"/>
  <c r="D19" i="4"/>
  <c r="E19" i="4" s="1"/>
  <c r="F19" i="4" s="1"/>
  <c r="C20" i="4"/>
  <c r="H18" i="4"/>
  <c r="I18" i="4"/>
  <c r="J18" i="4" s="1"/>
  <c r="G18" i="4"/>
  <c r="C22" i="1" l="1"/>
  <c r="D21" i="1"/>
  <c r="D22" i="1" s="1"/>
  <c r="E20" i="1"/>
  <c r="F20" i="1" s="1"/>
  <c r="H19" i="4"/>
  <c r="I19" i="4"/>
  <c r="J19" i="4" s="1"/>
  <c r="G19" i="4"/>
  <c r="D20" i="4"/>
  <c r="C21" i="4"/>
  <c r="E20" i="4"/>
  <c r="F20" i="4" s="1"/>
  <c r="I20" i="1" l="1"/>
  <c r="J20" i="1" s="1"/>
  <c r="H20" i="1"/>
  <c r="G20" i="1"/>
  <c r="D23" i="1"/>
  <c r="E21" i="1"/>
  <c r="F21" i="1" s="1"/>
  <c r="C23" i="1"/>
  <c r="E22" i="1"/>
  <c r="F22" i="1" s="1"/>
  <c r="H20" i="4"/>
  <c r="I20" i="4"/>
  <c r="J20" i="4" s="1"/>
  <c r="G20" i="4"/>
  <c r="D21" i="4"/>
  <c r="C22" i="4"/>
  <c r="E21" i="4"/>
  <c r="F21" i="4" s="1"/>
  <c r="C24" i="1" l="1"/>
  <c r="E23" i="1"/>
  <c r="F23" i="1" s="1"/>
  <c r="I22" i="1"/>
  <c r="J22" i="1" s="1"/>
  <c r="H22" i="1"/>
  <c r="G22" i="1"/>
  <c r="I21" i="1"/>
  <c r="J21" i="1" s="1"/>
  <c r="H21" i="1"/>
  <c r="G21" i="1"/>
  <c r="D22" i="4"/>
  <c r="E22" i="4" s="1"/>
  <c r="F22" i="4" s="1"/>
  <c r="C23" i="4"/>
  <c r="H21" i="4"/>
  <c r="I21" i="4"/>
  <c r="J21" i="4" s="1"/>
  <c r="G21" i="4"/>
  <c r="C25" i="1" l="1"/>
  <c r="I23" i="1"/>
  <c r="J23" i="1" s="1"/>
  <c r="H23" i="1"/>
  <c r="G23" i="1"/>
  <c r="D24" i="1"/>
  <c r="D25" i="1" s="1"/>
  <c r="H22" i="4"/>
  <c r="I22" i="4"/>
  <c r="J22" i="4" s="1"/>
  <c r="G22" i="4"/>
  <c r="D23" i="4"/>
  <c r="E23" i="4" s="1"/>
  <c r="F23" i="4" s="1"/>
  <c r="C24" i="4"/>
  <c r="E24" i="1" l="1"/>
  <c r="F24" i="1" s="1"/>
  <c r="C26" i="1"/>
  <c r="E25" i="1"/>
  <c r="F25" i="1" s="1"/>
  <c r="H23" i="4"/>
  <c r="I23" i="4"/>
  <c r="J23" i="4" s="1"/>
  <c r="G23" i="4"/>
  <c r="D24" i="4"/>
  <c r="C25" i="4"/>
  <c r="E24" i="4"/>
  <c r="F24" i="4" s="1"/>
  <c r="I25" i="1" l="1"/>
  <c r="J25" i="1" s="1"/>
  <c r="H25" i="1"/>
  <c r="G25" i="1"/>
  <c r="C27" i="1"/>
  <c r="I24" i="1"/>
  <c r="J24" i="1" s="1"/>
  <c r="H24" i="1"/>
  <c r="G24" i="1"/>
  <c r="D26" i="1"/>
  <c r="D25" i="4"/>
  <c r="E25" i="4" s="1"/>
  <c r="F25" i="4" s="1"/>
  <c r="C26" i="4"/>
  <c r="H24" i="4"/>
  <c r="I24" i="4"/>
  <c r="J24" i="4" s="1"/>
  <c r="G24" i="4"/>
  <c r="C28" i="1" l="1"/>
  <c r="D27" i="1"/>
  <c r="D28" i="1" s="1"/>
  <c r="E26" i="1"/>
  <c r="F26" i="1" s="1"/>
  <c r="H25" i="4"/>
  <c r="I25" i="4"/>
  <c r="J25" i="4" s="1"/>
  <c r="G25" i="4"/>
  <c r="D26" i="4"/>
  <c r="C27" i="4"/>
  <c r="E26" i="4"/>
  <c r="F26" i="4" s="1"/>
  <c r="I26" i="1" l="1"/>
  <c r="J26" i="1" s="1"/>
  <c r="H26" i="1"/>
  <c r="G26" i="1"/>
  <c r="D29" i="1"/>
  <c r="E27" i="1"/>
  <c r="F27" i="1" s="1"/>
  <c r="C29" i="1"/>
  <c r="E28" i="1"/>
  <c r="F28" i="1" s="1"/>
  <c r="H26" i="4"/>
  <c r="I26" i="4"/>
  <c r="J26" i="4" s="1"/>
  <c r="G26" i="4"/>
  <c r="D27" i="4"/>
  <c r="C28" i="4"/>
  <c r="E27" i="4"/>
  <c r="F27" i="4" s="1"/>
  <c r="I28" i="1" l="1"/>
  <c r="J28" i="1" s="1"/>
  <c r="H28" i="1"/>
  <c r="G28" i="1"/>
  <c r="D30" i="1"/>
  <c r="C30" i="1"/>
  <c r="E29" i="1"/>
  <c r="F29" i="1" s="1"/>
  <c r="I27" i="1"/>
  <c r="J27" i="1" s="1"/>
  <c r="H27" i="1"/>
  <c r="G27" i="1"/>
  <c r="D28" i="4"/>
  <c r="E28" i="4" s="1"/>
  <c r="F28" i="4" s="1"/>
  <c r="C29" i="4"/>
  <c r="H27" i="4"/>
  <c r="I27" i="4"/>
  <c r="J27" i="4" s="1"/>
  <c r="G27" i="4"/>
  <c r="I29" i="1" l="1"/>
  <c r="J29" i="1" s="1"/>
  <c r="H29" i="1"/>
  <c r="G29" i="1"/>
  <c r="C31" i="1"/>
  <c r="E30" i="1"/>
  <c r="F30" i="1" s="1"/>
  <c r="H28" i="4"/>
  <c r="I28" i="4"/>
  <c r="J28" i="4" s="1"/>
  <c r="G28" i="4"/>
  <c r="D29" i="4"/>
  <c r="C30" i="4"/>
  <c r="E29" i="4"/>
  <c r="F29" i="4" s="1"/>
  <c r="I30" i="1" l="1"/>
  <c r="J30" i="1" s="1"/>
  <c r="H30" i="1"/>
  <c r="G30" i="1"/>
  <c r="C32" i="1"/>
  <c r="D31" i="1"/>
  <c r="H29" i="4"/>
  <c r="I29" i="4"/>
  <c r="J29" i="4" s="1"/>
  <c r="G29" i="4"/>
  <c r="D30" i="4"/>
  <c r="C31" i="4"/>
  <c r="E30" i="4"/>
  <c r="F30" i="4" s="1"/>
  <c r="C33" i="1" l="1"/>
  <c r="D32" i="1"/>
  <c r="D33" i="1" s="1"/>
  <c r="E31" i="1"/>
  <c r="F31" i="1" s="1"/>
  <c r="H30" i="4"/>
  <c r="I30" i="4"/>
  <c r="J30" i="4" s="1"/>
  <c r="G30" i="4"/>
  <c r="D31" i="4"/>
  <c r="C32" i="4"/>
  <c r="E31" i="4"/>
  <c r="F31" i="4" s="1"/>
  <c r="E32" i="1" l="1"/>
  <c r="F32" i="1" s="1"/>
  <c r="C34" i="1"/>
  <c r="E33" i="1"/>
  <c r="F33" i="1" s="1"/>
  <c r="I31" i="1"/>
  <c r="J31" i="1" s="1"/>
  <c r="H31" i="1"/>
  <c r="G31" i="1"/>
  <c r="H31" i="4"/>
  <c r="I31" i="4"/>
  <c r="J31" i="4" s="1"/>
  <c r="G31" i="4"/>
  <c r="D32" i="4"/>
  <c r="C33" i="4"/>
  <c r="E32" i="4"/>
  <c r="F32" i="4" s="1"/>
  <c r="I33" i="1" l="1"/>
  <c r="J33" i="1" s="1"/>
  <c r="H33" i="1"/>
  <c r="G33" i="1"/>
  <c r="C35" i="1"/>
  <c r="I32" i="1"/>
  <c r="J32" i="1" s="1"/>
  <c r="H32" i="1"/>
  <c r="G32" i="1"/>
  <c r="D34" i="1"/>
  <c r="H32" i="4"/>
  <c r="I32" i="4"/>
  <c r="J32" i="4" s="1"/>
  <c r="G32" i="4"/>
  <c r="D33" i="4"/>
  <c r="C34" i="4"/>
  <c r="E33" i="4"/>
  <c r="F33" i="4" s="1"/>
  <c r="C36" i="1" l="1"/>
  <c r="D35" i="1"/>
  <c r="D36" i="1" s="1"/>
  <c r="E34" i="1"/>
  <c r="F34" i="1" s="1"/>
  <c r="H33" i="4"/>
  <c r="I33" i="4"/>
  <c r="J33" i="4" s="1"/>
  <c r="G33" i="4"/>
  <c r="D34" i="4"/>
  <c r="C35" i="4"/>
  <c r="E34" i="4"/>
  <c r="F34" i="4" s="1"/>
  <c r="I34" i="1" l="1"/>
  <c r="J34" i="1" s="1"/>
  <c r="H34" i="1"/>
  <c r="G34" i="1"/>
  <c r="D37" i="1"/>
  <c r="E35" i="1"/>
  <c r="F35" i="1" s="1"/>
  <c r="C37" i="1"/>
  <c r="E36" i="1"/>
  <c r="F36" i="1" s="1"/>
  <c r="D35" i="4"/>
  <c r="E35" i="4" s="1"/>
  <c r="F35" i="4" s="1"/>
  <c r="C36" i="4"/>
  <c r="H34" i="4"/>
  <c r="I34" i="4"/>
  <c r="J34" i="4" s="1"/>
  <c r="G34" i="4"/>
  <c r="I36" i="1" l="1"/>
  <c r="J36" i="1" s="1"/>
  <c r="H36" i="1"/>
  <c r="G36" i="1"/>
  <c r="D38" i="1"/>
  <c r="C38" i="1"/>
  <c r="E37" i="1"/>
  <c r="F37" i="1" s="1"/>
  <c r="I35" i="1"/>
  <c r="J35" i="1" s="1"/>
  <c r="H35" i="1"/>
  <c r="G35" i="1"/>
  <c r="H35" i="4"/>
  <c r="I35" i="4"/>
  <c r="J35" i="4" s="1"/>
  <c r="G35" i="4"/>
  <c r="D36" i="4"/>
  <c r="C37" i="4"/>
  <c r="E36" i="4"/>
  <c r="F36" i="4" s="1"/>
  <c r="I37" i="1" l="1"/>
  <c r="J37" i="1" s="1"/>
  <c r="H37" i="1"/>
  <c r="G37" i="1"/>
  <c r="C39" i="1"/>
  <c r="E38" i="1"/>
  <c r="F38" i="1" s="1"/>
  <c r="H36" i="4"/>
  <c r="I36" i="4"/>
  <c r="J36" i="4" s="1"/>
  <c r="G36" i="4"/>
  <c r="D37" i="4"/>
  <c r="C38" i="4"/>
  <c r="E37" i="4"/>
  <c r="F37" i="4" s="1"/>
  <c r="I38" i="1" l="1"/>
  <c r="J38" i="1" s="1"/>
  <c r="H38" i="1"/>
  <c r="G38" i="1"/>
  <c r="C40" i="1"/>
  <c r="D39" i="1"/>
  <c r="H37" i="4"/>
  <c r="I37" i="4"/>
  <c r="J37" i="4" s="1"/>
  <c r="G37" i="4"/>
  <c r="D38" i="4"/>
  <c r="C39" i="4"/>
  <c r="E38" i="4"/>
  <c r="F38" i="4" s="1"/>
  <c r="D40" i="1" l="1"/>
  <c r="C41" i="1"/>
  <c r="E40" i="1"/>
  <c r="F40" i="1" s="1"/>
  <c r="E39" i="1"/>
  <c r="F39" i="1" s="1"/>
  <c r="H38" i="4"/>
  <c r="I38" i="4"/>
  <c r="J38" i="4" s="1"/>
  <c r="G38" i="4"/>
  <c r="D39" i="4"/>
  <c r="C40" i="4"/>
  <c r="E39" i="4"/>
  <c r="F39" i="4" s="1"/>
  <c r="I39" i="1" l="1"/>
  <c r="J39" i="1" s="1"/>
  <c r="H39" i="1"/>
  <c r="G39" i="1"/>
  <c r="C42" i="1"/>
  <c r="I40" i="1"/>
  <c r="J40" i="1" s="1"/>
  <c r="H40" i="1"/>
  <c r="G40" i="1"/>
  <c r="D41" i="1"/>
  <c r="H39" i="4"/>
  <c r="I39" i="4"/>
  <c r="J39" i="4" s="1"/>
  <c r="G39" i="4"/>
  <c r="D40" i="4"/>
  <c r="C41" i="4"/>
  <c r="E40" i="4"/>
  <c r="F40" i="4" s="1"/>
  <c r="C43" i="1" l="1"/>
  <c r="D42" i="1"/>
  <c r="D43" i="1" s="1"/>
  <c r="E41" i="1"/>
  <c r="F41" i="1" s="1"/>
  <c r="D41" i="4"/>
  <c r="E41" i="4" s="1"/>
  <c r="F41" i="4" s="1"/>
  <c r="C42" i="4"/>
  <c r="H40" i="4"/>
  <c r="I40" i="4"/>
  <c r="J40" i="4" s="1"/>
  <c r="G40" i="4"/>
  <c r="I41" i="1" l="1"/>
  <c r="J41" i="1" s="1"/>
  <c r="H41" i="1"/>
  <c r="G41" i="1"/>
  <c r="E42" i="1"/>
  <c r="F42" i="1" s="1"/>
  <c r="C44" i="1"/>
  <c r="E43" i="1"/>
  <c r="F43" i="1" s="1"/>
  <c r="H41" i="4"/>
  <c r="I41" i="4"/>
  <c r="J41" i="4" s="1"/>
  <c r="G41" i="4"/>
  <c r="D42" i="4"/>
  <c r="C43" i="4"/>
  <c r="E42" i="4"/>
  <c r="F42" i="4" s="1"/>
  <c r="I43" i="1" l="1"/>
  <c r="J43" i="1" s="1"/>
  <c r="H43" i="1"/>
  <c r="G43" i="1"/>
  <c r="C45" i="1"/>
  <c r="I42" i="1"/>
  <c r="J42" i="1" s="1"/>
  <c r="H42" i="1"/>
  <c r="G42" i="1"/>
  <c r="D44" i="1"/>
  <c r="H42" i="4"/>
  <c r="I42" i="4"/>
  <c r="J42" i="4" s="1"/>
  <c r="G42" i="4"/>
  <c r="D43" i="4"/>
  <c r="C44" i="4"/>
  <c r="E43" i="4"/>
  <c r="F43" i="4" s="1"/>
  <c r="C46" i="1" l="1"/>
  <c r="D45" i="1"/>
  <c r="D46" i="1" s="1"/>
  <c r="E44" i="1"/>
  <c r="F44" i="1" s="1"/>
  <c r="H43" i="4"/>
  <c r="I43" i="4"/>
  <c r="J43" i="4" s="1"/>
  <c r="G43" i="4"/>
  <c r="D44" i="4"/>
  <c r="C45" i="4"/>
  <c r="E44" i="4"/>
  <c r="F44" i="4" s="1"/>
  <c r="E45" i="1" l="1"/>
  <c r="F45" i="1" s="1"/>
  <c r="I44" i="1"/>
  <c r="J44" i="1" s="1"/>
  <c r="H44" i="1"/>
  <c r="G44" i="1"/>
  <c r="C47" i="1"/>
  <c r="E46" i="1"/>
  <c r="F46" i="1" s="1"/>
  <c r="H44" i="4"/>
  <c r="I44" i="4"/>
  <c r="J44" i="4" s="1"/>
  <c r="G44" i="4"/>
  <c r="D45" i="4"/>
  <c r="C46" i="4"/>
  <c r="E45" i="4"/>
  <c r="F45" i="4" s="1"/>
  <c r="I46" i="1" l="1"/>
  <c r="J46" i="1" s="1"/>
  <c r="H46" i="1"/>
  <c r="G46" i="1"/>
  <c r="I45" i="1"/>
  <c r="J45" i="1" s="1"/>
  <c r="H45" i="1"/>
  <c r="G45" i="1"/>
  <c r="C48" i="1"/>
  <c r="E47" i="1"/>
  <c r="F47" i="1" s="1"/>
  <c r="D47" i="1"/>
  <c r="H45" i="4"/>
  <c r="I45" i="4"/>
  <c r="J45" i="4" s="1"/>
  <c r="G45" i="4"/>
  <c r="D46" i="4"/>
  <c r="C47" i="4"/>
  <c r="E46" i="4"/>
  <c r="F46" i="4" s="1"/>
  <c r="I47" i="1" l="1"/>
  <c r="J47" i="1" s="1"/>
  <c r="H47" i="1"/>
  <c r="G47" i="1"/>
  <c r="C49" i="1"/>
  <c r="D48" i="1"/>
  <c r="H46" i="4"/>
  <c r="I46" i="4"/>
  <c r="J46" i="4" s="1"/>
  <c r="G46" i="4"/>
  <c r="D47" i="4"/>
  <c r="C48" i="4"/>
  <c r="E47" i="4"/>
  <c r="F47" i="4" s="1"/>
  <c r="D49" i="1" l="1"/>
  <c r="C50" i="1"/>
  <c r="E49" i="1"/>
  <c r="F49" i="1" s="1"/>
  <c r="E48" i="1"/>
  <c r="F48" i="1" s="1"/>
  <c r="H47" i="4"/>
  <c r="I47" i="4"/>
  <c r="J47" i="4" s="1"/>
  <c r="G47" i="4"/>
  <c r="D48" i="4"/>
  <c r="C49" i="4"/>
  <c r="E48" i="4"/>
  <c r="F48" i="4" s="1"/>
  <c r="I48" i="1" l="1"/>
  <c r="J48" i="1" s="1"/>
  <c r="H48" i="1"/>
  <c r="G48" i="1"/>
  <c r="C51" i="1"/>
  <c r="I49" i="1"/>
  <c r="J49" i="1" s="1"/>
  <c r="H49" i="1"/>
  <c r="G49" i="1"/>
  <c r="D50" i="1"/>
  <c r="D49" i="4"/>
  <c r="E49" i="4" s="1"/>
  <c r="F49" i="4" s="1"/>
  <c r="C50" i="4"/>
  <c r="H48" i="4"/>
  <c r="I48" i="4"/>
  <c r="J48" i="4" s="1"/>
  <c r="G48" i="4"/>
  <c r="C52" i="1" l="1"/>
  <c r="D51" i="1"/>
  <c r="D52" i="1" s="1"/>
  <c r="E50" i="1"/>
  <c r="F50" i="1" s="1"/>
  <c r="H49" i="4"/>
  <c r="I49" i="4"/>
  <c r="J49" i="4" s="1"/>
  <c r="G49" i="4"/>
  <c r="D50" i="4"/>
  <c r="C51" i="4"/>
  <c r="E50" i="4"/>
  <c r="F50" i="4" s="1"/>
  <c r="I50" i="1" l="1"/>
  <c r="J50" i="1" s="1"/>
  <c r="H50" i="1"/>
  <c r="G50" i="1"/>
  <c r="E51" i="1"/>
  <c r="F51" i="1" s="1"/>
  <c r="C53" i="1"/>
  <c r="E52" i="1"/>
  <c r="F52" i="1" s="1"/>
  <c r="H50" i="4"/>
  <c r="I50" i="4"/>
  <c r="J50" i="4" s="1"/>
  <c r="G50" i="4"/>
  <c r="D51" i="4"/>
  <c r="C52" i="4"/>
  <c r="E51" i="4"/>
  <c r="F51" i="4" s="1"/>
  <c r="I52" i="1" l="1"/>
  <c r="J52" i="1" s="1"/>
  <c r="H52" i="1"/>
  <c r="G52" i="1"/>
  <c r="E53" i="1"/>
  <c r="F53" i="1" s="1"/>
  <c r="I51" i="1"/>
  <c r="J51" i="1" s="1"/>
  <c r="H51" i="1"/>
  <c r="G51" i="1"/>
  <c r="D53" i="1"/>
  <c r="E54" i="1" s="1"/>
  <c r="H51" i="4"/>
  <c r="I51" i="4"/>
  <c r="J51" i="4" s="1"/>
  <c r="G51" i="4"/>
  <c r="D52" i="4"/>
  <c r="C53" i="4"/>
  <c r="E52" i="4"/>
  <c r="F52" i="4" s="1"/>
  <c r="I53" i="1" l="1"/>
  <c r="J53" i="1" s="1"/>
  <c r="J1" i="1" s="1"/>
  <c r="H53" i="1"/>
  <c r="J3" i="1" s="1"/>
  <c r="G53" i="1"/>
  <c r="J2" i="1" s="1"/>
  <c r="D53" i="4"/>
  <c r="E53" i="4" s="1"/>
  <c r="F53" i="4" s="1"/>
  <c r="H52" i="4"/>
  <c r="I52" i="4"/>
  <c r="J52" i="4" s="1"/>
  <c r="G52" i="4"/>
  <c r="I53" i="4" l="1"/>
  <c r="J53" i="4" s="1"/>
  <c r="J1" i="4" s="1"/>
  <c r="H53" i="4"/>
  <c r="J3" i="4" s="1"/>
  <c r="G53" i="4"/>
  <c r="J2" i="4" s="1"/>
  <c r="E54" i="4"/>
</calcChain>
</file>

<file path=xl/sharedStrings.xml><?xml version="1.0" encoding="utf-8"?>
<sst xmlns="http://schemas.openxmlformats.org/spreadsheetml/2006/main" count="38" uniqueCount="19">
  <si>
    <t>CPI</t>
  </si>
  <si>
    <t>lambda</t>
  </si>
  <si>
    <t>inisialisasi</t>
  </si>
  <si>
    <t>intercept</t>
  </si>
  <si>
    <t>slope</t>
  </si>
  <si>
    <t>Y</t>
  </si>
  <si>
    <t>X</t>
  </si>
  <si>
    <t>Period(t)</t>
  </si>
  <si>
    <t>Y(1)</t>
  </si>
  <si>
    <t>Y(2)</t>
  </si>
  <si>
    <t>Ft</t>
  </si>
  <si>
    <t>e</t>
  </si>
  <si>
    <t>e^2</t>
  </si>
  <si>
    <t>RE</t>
  </si>
  <si>
    <t>abs RE</t>
  </si>
  <si>
    <t>abs e</t>
  </si>
  <si>
    <t>MAPE</t>
  </si>
  <si>
    <t>MAD</t>
  </si>
  <si>
    <t>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</si>
</sst>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(2)'!$B$5</c:f>
              <c:strCache>
                <c:ptCount val="1"/>
                <c:pt idx="0">
                  <c:v>CPI</c:v>
                </c:pt>
              </c:strCache>
            </c:strRef>
          </c:tx>
          <c:marker>
            <c:symbol val="none"/>
          </c:marker>
          <c:val>
            <c:numRef>
              <c:f>'Sheet1 (2)'!$B$6:$B$53</c:f>
              <c:numCache>
                <c:formatCode>General</c:formatCode>
                <c:ptCount val="48"/>
                <c:pt idx="0">
                  <c:v>211.1</c:v>
                </c:pt>
                <c:pt idx="1">
                  <c:v>212.2</c:v>
                </c:pt>
                <c:pt idx="2">
                  <c:v>212.7</c:v>
                </c:pt>
                <c:pt idx="3">
                  <c:v>213.2</c:v>
                </c:pt>
                <c:pt idx="4">
                  <c:v>213.9</c:v>
                </c:pt>
                <c:pt idx="5">
                  <c:v>215.7</c:v>
                </c:pt>
                <c:pt idx="6">
                  <c:v>215.4</c:v>
                </c:pt>
                <c:pt idx="7">
                  <c:v>215.8</c:v>
                </c:pt>
                <c:pt idx="8">
                  <c:v>216</c:v>
                </c:pt>
                <c:pt idx="9">
                  <c:v>216.2</c:v>
                </c:pt>
                <c:pt idx="10">
                  <c:v>216.3</c:v>
                </c:pt>
                <c:pt idx="11">
                  <c:v>215.9</c:v>
                </c:pt>
                <c:pt idx="12">
                  <c:v>216.7</c:v>
                </c:pt>
                <c:pt idx="13">
                  <c:v>216.7</c:v>
                </c:pt>
                <c:pt idx="14">
                  <c:v>217.6</c:v>
                </c:pt>
                <c:pt idx="15">
                  <c:v>218</c:v>
                </c:pt>
                <c:pt idx="16">
                  <c:v>218.2</c:v>
                </c:pt>
                <c:pt idx="17">
                  <c:v>218</c:v>
                </c:pt>
                <c:pt idx="18">
                  <c:v>218</c:v>
                </c:pt>
                <c:pt idx="19">
                  <c:v>218.3</c:v>
                </c:pt>
                <c:pt idx="20">
                  <c:v>218.4</c:v>
                </c:pt>
                <c:pt idx="21">
                  <c:v>218.7</c:v>
                </c:pt>
                <c:pt idx="22">
                  <c:v>218.8</c:v>
                </c:pt>
                <c:pt idx="23">
                  <c:v>219.2</c:v>
                </c:pt>
                <c:pt idx="24">
                  <c:v>220.2</c:v>
                </c:pt>
                <c:pt idx="25">
                  <c:v>221.3</c:v>
                </c:pt>
                <c:pt idx="26">
                  <c:v>223.5</c:v>
                </c:pt>
                <c:pt idx="27">
                  <c:v>224.9</c:v>
                </c:pt>
                <c:pt idx="28">
                  <c:v>226</c:v>
                </c:pt>
                <c:pt idx="29">
                  <c:v>225.7</c:v>
                </c:pt>
                <c:pt idx="30">
                  <c:v>225.9</c:v>
                </c:pt>
                <c:pt idx="31">
                  <c:v>226.5</c:v>
                </c:pt>
                <c:pt idx="32">
                  <c:v>226.9</c:v>
                </c:pt>
                <c:pt idx="33">
                  <c:v>226.4</c:v>
                </c:pt>
                <c:pt idx="34">
                  <c:v>226.2</c:v>
                </c:pt>
                <c:pt idx="35">
                  <c:v>225.7</c:v>
                </c:pt>
                <c:pt idx="36">
                  <c:v>226.7</c:v>
                </c:pt>
                <c:pt idx="37">
                  <c:v>227.7</c:v>
                </c:pt>
                <c:pt idx="38">
                  <c:v>229.4</c:v>
                </c:pt>
                <c:pt idx="39">
                  <c:v>230.1</c:v>
                </c:pt>
                <c:pt idx="40">
                  <c:v>229.8</c:v>
                </c:pt>
                <c:pt idx="41">
                  <c:v>229.5</c:v>
                </c:pt>
                <c:pt idx="42">
                  <c:v>229.1</c:v>
                </c:pt>
                <c:pt idx="43">
                  <c:v>230.4</c:v>
                </c:pt>
                <c:pt idx="44">
                  <c:v>231.4</c:v>
                </c:pt>
                <c:pt idx="45">
                  <c:v>231.3</c:v>
                </c:pt>
                <c:pt idx="46">
                  <c:v>230.2</c:v>
                </c:pt>
                <c:pt idx="47">
                  <c:v>229.6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(2)'!$E$5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'Sheet1 (2)'!$E$6:$E$53</c:f>
              <c:numCache>
                <c:formatCode>General</c:formatCode>
                <c:ptCount val="48"/>
                <c:pt idx="0">
                  <c:v>211.39391666666663</c:v>
                </c:pt>
                <c:pt idx="1">
                  <c:v>211.98873156028364</c:v>
                </c:pt>
                <c:pt idx="2">
                  <c:v>212.55420501773048</c:v>
                </c:pt>
                <c:pt idx="3">
                  <c:v>213.09940856028368</c:v>
                </c:pt>
                <c:pt idx="4">
                  <c:v>213.73261152570919</c:v>
                </c:pt>
                <c:pt idx="5">
                  <c:v>214.97594594145392</c:v>
                </c:pt>
                <c:pt idx="6">
                  <c:v>215.497344670438</c:v>
                </c:pt>
                <c:pt idx="7">
                  <c:v>215.94806902730076</c:v>
                </c:pt>
                <c:pt idx="8">
                  <c:v>216.25759774970641</c:v>
                </c:pt>
                <c:pt idx="9">
                  <c:v>216.4880830262116</c:v>
                </c:pt>
                <c:pt idx="10">
                  <c:v>216.62609333934009</c:v>
                </c:pt>
                <c:pt idx="11">
                  <c:v>216.46036999223247</c:v>
                </c:pt>
                <c:pt idx="12">
                  <c:v>216.73673225284881</c:v>
                </c:pt>
                <c:pt idx="13">
                  <c:v>216.86884385779439</c:v>
                </c:pt>
                <c:pt idx="14">
                  <c:v>217.37738259701624</c:v>
                </c:pt>
                <c:pt idx="15">
                  <c:v>217.85060214550344</c:v>
                </c:pt>
                <c:pt idx="16">
                  <c:v>218.1979255311669</c:v>
                </c:pt>
                <c:pt idx="17">
                  <c:v>218.26630069233698</c:v>
                </c:pt>
                <c:pt idx="18">
                  <c:v>218.27583745899997</c:v>
                </c:pt>
                <c:pt idx="19">
                  <c:v>218.40868510335486</c:v>
                </c:pt>
                <c:pt idx="20">
                  <c:v>218.51499878978677</c:v>
                </c:pt>
                <c:pt idx="21">
                  <c:v>218.70974260505761</c:v>
                </c:pt>
                <c:pt idx="22">
                  <c:v>218.85529024008514</c:v>
                </c:pt>
                <c:pt idx="23">
                  <c:v>219.125632459641</c:v>
                </c:pt>
                <c:pt idx="24">
                  <c:v>219.77479322585566</c:v>
                </c:pt>
                <c:pt idx="25">
                  <c:v>220.69215061097384</c:v>
                </c:pt>
                <c:pt idx="26">
                  <c:v>222.31836217469407</c:v>
                </c:pt>
                <c:pt idx="27">
                  <c:v>223.93555324519457</c:v>
                </c:pt>
                <c:pt idx="28">
                  <c:v>225.3757770776723</c:v>
                </c:pt>
                <c:pt idx="29">
                  <c:v>225.98466681859588</c:v>
                </c:pt>
                <c:pt idx="30">
                  <c:v>226.35940277797482</c:v>
                </c:pt>
                <c:pt idx="31">
                  <c:v>226.80767714805279</c:v>
                </c:pt>
                <c:pt idx="32">
                  <c:v>227.20364064606619</c:v>
                </c:pt>
                <c:pt idx="33">
                  <c:v>227.11533510194681</c:v>
                </c:pt>
                <c:pt idx="34">
                  <c:v>226.90568522615314</c:v>
                </c:pt>
                <c:pt idx="35">
                  <c:v>226.48444511666045</c:v>
                </c:pt>
                <c:pt idx="36">
                  <c:v>226.71743740250952</c:v>
                </c:pt>
                <c:pt idx="37">
                  <c:v>227.34003425634972</c:v>
                </c:pt>
                <c:pt idx="38">
                  <c:v>228.54450363165995</c:v>
                </c:pt>
                <c:pt idx="39">
                  <c:v>229.56868829871257</c:v>
                </c:pt>
                <c:pt idx="40">
                  <c:v>229.96535683868427</c:v>
                </c:pt>
                <c:pt idx="41">
                  <c:v>229.99184230778877</c:v>
                </c:pt>
                <c:pt idx="42">
                  <c:v>229.75655437994902</c:v>
                </c:pt>
                <c:pt idx="43">
                  <c:v>230.24517340111214</c:v>
                </c:pt>
                <c:pt idx="44">
                  <c:v>231.008531115382</c:v>
                </c:pt>
                <c:pt idx="45">
                  <c:v>231.36680859498986</c:v>
                </c:pt>
                <c:pt idx="46">
                  <c:v>230.97535178644856</c:v>
                </c:pt>
                <c:pt idx="47">
                  <c:v>230.40775628948296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1344"/>
        <c:axId val="207882880"/>
      </c:lineChart>
      <c:catAx>
        <c:axId val="2078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2880"/>
        <c:crosses val="autoZero"/>
        <c:auto val="1"/>
        <c:lblAlgn val="ctr"/>
        <c:lblOffset val="100"/>
        <c:noMultiLvlLbl val="0"/>
      </c:catAx>
      <c:valAx>
        <c:axId val="2078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CPI</c:v>
                </c:pt>
              </c:strCache>
            </c:strRef>
          </c:tx>
          <c:marker>
            <c:symbol val="none"/>
          </c:marker>
          <c:val>
            <c:numRef>
              <c:f>Sheet1!$B$6:$B$53</c:f>
              <c:numCache>
                <c:formatCode>General</c:formatCode>
                <c:ptCount val="48"/>
                <c:pt idx="0">
                  <c:v>211.1</c:v>
                </c:pt>
                <c:pt idx="1">
                  <c:v>212.2</c:v>
                </c:pt>
                <c:pt idx="2">
                  <c:v>212.7</c:v>
                </c:pt>
                <c:pt idx="3">
                  <c:v>213.2</c:v>
                </c:pt>
                <c:pt idx="4">
                  <c:v>213.9</c:v>
                </c:pt>
                <c:pt idx="5">
                  <c:v>215.7</c:v>
                </c:pt>
                <c:pt idx="6">
                  <c:v>215.4</c:v>
                </c:pt>
                <c:pt idx="7">
                  <c:v>215.8</c:v>
                </c:pt>
                <c:pt idx="8">
                  <c:v>216</c:v>
                </c:pt>
                <c:pt idx="9">
                  <c:v>216.2</c:v>
                </c:pt>
                <c:pt idx="10">
                  <c:v>216.3</c:v>
                </c:pt>
                <c:pt idx="11">
                  <c:v>215.9</c:v>
                </c:pt>
                <c:pt idx="12">
                  <c:v>216.7</c:v>
                </c:pt>
                <c:pt idx="13">
                  <c:v>216.7</c:v>
                </c:pt>
                <c:pt idx="14">
                  <c:v>217.6</c:v>
                </c:pt>
                <c:pt idx="15">
                  <c:v>218</c:v>
                </c:pt>
                <c:pt idx="16">
                  <c:v>218.2</c:v>
                </c:pt>
                <c:pt idx="17">
                  <c:v>218</c:v>
                </c:pt>
                <c:pt idx="18">
                  <c:v>218</c:v>
                </c:pt>
                <c:pt idx="19">
                  <c:v>218.3</c:v>
                </c:pt>
                <c:pt idx="20">
                  <c:v>218.4</c:v>
                </c:pt>
                <c:pt idx="21">
                  <c:v>218.7</c:v>
                </c:pt>
                <c:pt idx="22">
                  <c:v>218.8</c:v>
                </c:pt>
                <c:pt idx="23">
                  <c:v>219.2</c:v>
                </c:pt>
                <c:pt idx="24">
                  <c:v>220.2</c:v>
                </c:pt>
                <c:pt idx="25">
                  <c:v>221.3</c:v>
                </c:pt>
                <c:pt idx="26">
                  <c:v>223.5</c:v>
                </c:pt>
                <c:pt idx="27">
                  <c:v>224.9</c:v>
                </c:pt>
                <c:pt idx="28">
                  <c:v>226</c:v>
                </c:pt>
                <c:pt idx="29">
                  <c:v>225.7</c:v>
                </c:pt>
                <c:pt idx="30">
                  <c:v>225.9</c:v>
                </c:pt>
                <c:pt idx="31">
                  <c:v>226.5</c:v>
                </c:pt>
                <c:pt idx="32">
                  <c:v>226.9</c:v>
                </c:pt>
                <c:pt idx="33">
                  <c:v>226.4</c:v>
                </c:pt>
                <c:pt idx="34">
                  <c:v>226.2</c:v>
                </c:pt>
                <c:pt idx="35">
                  <c:v>225.7</c:v>
                </c:pt>
                <c:pt idx="36">
                  <c:v>226.7</c:v>
                </c:pt>
                <c:pt idx="37">
                  <c:v>227.7</c:v>
                </c:pt>
                <c:pt idx="38">
                  <c:v>229.4</c:v>
                </c:pt>
                <c:pt idx="39">
                  <c:v>230.1</c:v>
                </c:pt>
                <c:pt idx="40">
                  <c:v>229.8</c:v>
                </c:pt>
                <c:pt idx="41">
                  <c:v>229.5</c:v>
                </c:pt>
                <c:pt idx="42">
                  <c:v>229.1</c:v>
                </c:pt>
                <c:pt idx="43">
                  <c:v>230.4</c:v>
                </c:pt>
                <c:pt idx="44">
                  <c:v>231.4</c:v>
                </c:pt>
                <c:pt idx="45">
                  <c:v>231.3</c:v>
                </c:pt>
                <c:pt idx="46">
                  <c:v>230.2</c:v>
                </c:pt>
                <c:pt idx="47">
                  <c:v>229.6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Ft</c:v>
                </c:pt>
              </c:strCache>
            </c:strRef>
          </c:tx>
          <c:marker>
            <c:symbol val="none"/>
          </c:marker>
          <c:val>
            <c:numRef>
              <c:f>Sheet1!$E$6:$E$53</c:f>
              <c:numCache>
                <c:formatCode>General</c:formatCode>
                <c:ptCount val="48"/>
                <c:pt idx="0">
                  <c:v>211.24995748299318</c:v>
                </c:pt>
                <c:pt idx="1">
                  <c:v>212.03222698653929</c:v>
                </c:pt>
                <c:pt idx="2">
                  <c:v>212.64473761579097</c:v>
                </c:pt>
                <c:pt idx="3">
                  <c:v>213.18668086915613</c:v>
                </c:pt>
                <c:pt idx="4">
                  <c:v>213.85049646520844</c:v>
                </c:pt>
                <c:pt idx="5">
                  <c:v>215.37882624791939</c:v>
                </c:pt>
                <c:pt idx="6">
                  <c:v>215.61620213161729</c:v>
                </c:pt>
                <c:pt idx="7">
                  <c:v>215.92149556963744</c:v>
                </c:pt>
                <c:pt idx="8">
                  <c:v>216.1174450367331</c:v>
                </c:pt>
                <c:pt idx="9">
                  <c:v>216.28707114432376</c:v>
                </c:pt>
                <c:pt idx="10">
                  <c:v>216.38270988514049</c:v>
                </c:pt>
                <c:pt idx="11">
                  <c:v>216.08594209905954</c:v>
                </c:pt>
                <c:pt idx="12">
                  <c:v>216.56526462777441</c:v>
                </c:pt>
                <c:pt idx="13">
                  <c:v>216.71877910300952</c:v>
                </c:pt>
                <c:pt idx="14">
                  <c:v>217.4274629460659</c:v>
                </c:pt>
                <c:pt idx="15">
                  <c:v>217.94776817031354</c:v>
                </c:pt>
                <c:pt idx="16">
                  <c:v>218.24090243379709</c:v>
                </c:pt>
                <c:pt idx="17">
                  <c:v>218.15396039121867</c:v>
                </c:pt>
                <c:pt idx="18">
                  <c:v>218.09373478276939</c:v>
                </c:pt>
                <c:pt idx="19">
                  <c:v>218.28024468496474</c:v>
                </c:pt>
                <c:pt idx="20">
                  <c:v>218.4068109892724</c:v>
                </c:pt>
                <c:pt idx="21">
                  <c:v>218.66174981803118</c:v>
                </c:pt>
                <c:pt idx="22">
                  <c:v>218.81004707071313</c:v>
                </c:pt>
                <c:pt idx="23">
                  <c:v>219.14460961620529</c:v>
                </c:pt>
                <c:pt idx="24">
                  <c:v>219.99209784852701</c:v>
                </c:pt>
                <c:pt idx="25">
                  <c:v>221.0809454444757</c:v>
                </c:pt>
                <c:pt idx="26">
                  <c:v>223.05792098234394</c:v>
                </c:pt>
                <c:pt idx="27">
                  <c:v>224.71268462122504</c:v>
                </c:pt>
                <c:pt idx="28">
                  <c:v>225.99820437563906</c:v>
                </c:pt>
                <c:pt idx="29">
                  <c:v>226.09503322033277</c:v>
                </c:pt>
                <c:pt idx="30">
                  <c:v>226.170482126423</c:v>
                </c:pt>
                <c:pt idx="31">
                  <c:v>226.57172382133982</c:v>
                </c:pt>
                <c:pt idx="32">
                  <c:v>226.95410328973406</c:v>
                </c:pt>
                <c:pt idx="33">
                  <c:v>226.66117233439914</c:v>
                </c:pt>
                <c:pt idx="34">
                  <c:v>226.3726465119656</c:v>
                </c:pt>
                <c:pt idx="35">
                  <c:v>225.88235342836578</c:v>
                </c:pt>
                <c:pt idx="36">
                  <c:v>226.46419180037441</c:v>
                </c:pt>
                <c:pt idx="37">
                  <c:v>227.41860344328293</c:v>
                </c:pt>
                <c:pt idx="38">
                  <c:v>229.00255549318939</c:v>
                </c:pt>
                <c:pt idx="39">
                  <c:v>230.02290463236861</c:v>
                </c:pt>
                <c:pt idx="40">
                  <c:v>230.07226575907129</c:v>
                </c:pt>
                <c:pt idx="41">
                  <c:v>229.79153960097915</c:v>
                </c:pt>
                <c:pt idx="42">
                  <c:v>229.34847316121133</c:v>
                </c:pt>
                <c:pt idx="43">
                  <c:v>230.15058826096657</c:v>
                </c:pt>
                <c:pt idx="44">
                  <c:v>231.1634699706637</c:v>
                </c:pt>
                <c:pt idx="45">
                  <c:v>231.40082290542207</c:v>
                </c:pt>
                <c:pt idx="46">
                  <c:v>230.60995541275614</c:v>
                </c:pt>
                <c:pt idx="47">
                  <c:v>229.85974968640062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79168"/>
        <c:axId val="155698304"/>
      </c:lineChart>
      <c:catAx>
        <c:axId val="1546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98304"/>
        <c:crosses val="autoZero"/>
        <c:auto val="1"/>
        <c:lblAlgn val="ctr"/>
        <c:lblOffset val="100"/>
        <c:noMultiLvlLbl val="0"/>
      </c:catAx>
      <c:valAx>
        <c:axId val="1556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141602</xdr:colOff>
      <xdr:row>1</xdr:row>
      <xdr:rowOff>98815</xdr:rowOff>
    </xdr:from>
    <xdr:to>
      <xdr:col>19</xdr:col>
      <xdr:colOff>433973</xdr:colOff>
      <xdr:row>14</xdr:row>
      <xdr:rowOff>185712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141602</xdr:colOff>
      <xdr:row>1</xdr:row>
      <xdr:rowOff>98815</xdr:rowOff>
    </xdr:from>
    <xdr:to>
      <xdr:col>19</xdr:col>
      <xdr:colOff>433973</xdr:colOff>
      <xdr:row>14</xdr:row>
      <xdr:rowOff>185712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0" zoomScaleNormal="110" workbookViewId="0">
      <selection activeCell="E5" sqref="E5"/>
    </sheetView>
  </sheetViews>
  <sheetFormatPr defaultRowHeight="15" x14ac:dyDescent="0.25"/>
  <cols>
    <col min="1" max="1" width="10.140625" customWidth="1"/>
    <col min="3" max="3" width="8.7109375" customWidth="1"/>
    <col min="4" max="4" width="8.85546875" customWidth="1"/>
    <col min="6" max="6" width="7.140625" customWidth="1"/>
    <col min="7" max="7" width="6.7109375" customWidth="1"/>
    <col min="8" max="8" width="6" customWidth="1"/>
    <col min="10" max="10" width="8.28515625" customWidth="1"/>
  </cols>
  <sheetData>
    <row r="1" spans="1:10" x14ac:dyDescent="0.25">
      <c r="A1" s="2" t="s">
        <v>2</v>
      </c>
      <c r="B1" s="3" t="s">
        <v>1</v>
      </c>
      <c r="C1" s="3">
        <v>0.3</v>
      </c>
      <c r="I1" t="s">
        <v>16</v>
      </c>
      <c r="J1" s="8">
        <f>AVERAGE(J6:J53)</f>
        <v>0.16247934690059676</v>
      </c>
    </row>
    <row r="2" spans="1:10" x14ac:dyDescent="0.25">
      <c r="A2" s="2"/>
      <c r="B2" s="3" t="s">
        <v>3</v>
      </c>
      <c r="C2" s="3">
        <f>INTERCEPT(B6:B53,A6:A53)</f>
        <v>211.27092198581553</v>
      </c>
      <c r="I2" t="s">
        <v>17</v>
      </c>
      <c r="J2" s="8">
        <f>AVERAGE(G6:G53)</f>
        <v>0.36341361523058718</v>
      </c>
    </row>
    <row r="3" spans="1:10" x14ac:dyDescent="0.25">
      <c r="A3" s="2"/>
      <c r="B3" s="3" t="s">
        <v>4</v>
      </c>
      <c r="C3" s="3">
        <f>SLOPE(B6:B53,A6:A53)</f>
        <v>0.42890794615718636</v>
      </c>
      <c r="I3" t="s">
        <v>18</v>
      </c>
      <c r="J3" s="8">
        <f>AVERAGE(H6:H53)</f>
        <v>0.21350575529506441</v>
      </c>
    </row>
    <row r="4" spans="1:10" x14ac:dyDescent="0.25">
      <c r="A4" s="1" t="s">
        <v>6</v>
      </c>
      <c r="B4" s="1" t="s">
        <v>5</v>
      </c>
      <c r="C4" t="s">
        <v>8</v>
      </c>
      <c r="D4" t="s">
        <v>9</v>
      </c>
    </row>
    <row r="5" spans="1:10" ht="15.75" x14ac:dyDescent="0.25">
      <c r="A5" s="4" t="s">
        <v>7</v>
      </c>
      <c r="B5" s="4" t="s">
        <v>0</v>
      </c>
      <c r="C5" s="5">
        <f>C2-(((1-C1)/C1)*C3)</f>
        <v>210.27013677811544</v>
      </c>
      <c r="D5" s="5">
        <f>C2-2*((1-C1)/C1*C3)</f>
        <v>209.26935157041532</v>
      </c>
      <c r="E5" s="7" t="s">
        <v>10</v>
      </c>
      <c r="F5" s="7" t="s">
        <v>11</v>
      </c>
      <c r="G5" s="7" t="s">
        <v>15</v>
      </c>
      <c r="H5" s="5" t="s">
        <v>12</v>
      </c>
      <c r="I5" s="7" t="s">
        <v>13</v>
      </c>
      <c r="J5" s="7" t="s">
        <v>14</v>
      </c>
    </row>
    <row r="6" spans="1:10" ht="15.75" x14ac:dyDescent="0.25">
      <c r="A6" s="4">
        <v>1</v>
      </c>
      <c r="B6" s="4">
        <v>211.1</v>
      </c>
      <c r="C6" s="6">
        <f>($C$1*B6)+((1-$C$1)*C5)</f>
        <v>210.51909574468078</v>
      </c>
      <c r="D6" s="6">
        <f>($C$1*C6)+((1-$C$1)*D5)</f>
        <v>209.64427482269494</v>
      </c>
      <c r="E6" s="6">
        <f>2*C6-D6</f>
        <v>211.39391666666663</v>
      </c>
      <c r="F6" s="6">
        <f>B6-E6</f>
        <v>-0.29391666666663241</v>
      </c>
      <c r="G6" s="6">
        <f>ABS(F6)</f>
        <v>0.29391666666663241</v>
      </c>
      <c r="H6" s="6">
        <f>F6^2</f>
        <v>8.6387006944424305E-2</v>
      </c>
      <c r="I6" s="6">
        <f>F6/B6*100</f>
        <v>-0.13923101215851844</v>
      </c>
      <c r="J6" s="6">
        <f>ABS(I6)</f>
        <v>0.13923101215851844</v>
      </c>
    </row>
    <row r="7" spans="1:10" ht="15.75" x14ac:dyDescent="0.25">
      <c r="A7" s="4">
        <v>2</v>
      </c>
      <c r="B7" s="4">
        <v>212.2</v>
      </c>
      <c r="C7" s="6">
        <f t="shared" ref="C7:D22" si="0">($C$1*B7)+((1-$C$1)*C6)</f>
        <v>211.02336702127653</v>
      </c>
      <c r="D7" s="6">
        <f t="shared" si="0"/>
        <v>210.05800248226942</v>
      </c>
      <c r="E7" s="6">
        <f t="shared" ref="E7:E53" si="1">2*C7-D7</f>
        <v>211.98873156028364</v>
      </c>
      <c r="F7" s="6">
        <f t="shared" ref="F7:F53" si="2">B7-E7</f>
        <v>0.21126843971634912</v>
      </c>
      <c r="G7" s="6">
        <f t="shared" ref="G7:G53" si="3">ABS(F7)</f>
        <v>0.21126843971634912</v>
      </c>
      <c r="H7" s="6">
        <f t="shared" ref="H7:H54" si="4">F7^2</f>
        <v>4.4634353620180645E-2</v>
      </c>
      <c r="I7" s="6">
        <f t="shared" ref="I7:I54" si="5">F7/B7*100</f>
        <v>9.9560998923821448E-2</v>
      </c>
      <c r="J7" s="6">
        <f t="shared" ref="J7:J53" si="6">ABS(I7)</f>
        <v>9.9560998923821448E-2</v>
      </c>
    </row>
    <row r="8" spans="1:10" ht="15.75" x14ac:dyDescent="0.25">
      <c r="A8" s="4">
        <v>3</v>
      </c>
      <c r="B8" s="4">
        <v>212.7</v>
      </c>
      <c r="C8" s="6">
        <f t="shared" si="0"/>
        <v>211.52635691489357</v>
      </c>
      <c r="D8" s="6">
        <f t="shared" si="0"/>
        <v>210.49850881205666</v>
      </c>
      <c r="E8" s="6">
        <f t="shared" si="1"/>
        <v>212.55420501773048</v>
      </c>
      <c r="F8" s="6">
        <f t="shared" si="2"/>
        <v>0.14579498226950705</v>
      </c>
      <c r="G8" s="6">
        <f t="shared" si="3"/>
        <v>0.14579498226950705</v>
      </c>
      <c r="H8" s="6">
        <f t="shared" si="4"/>
        <v>2.1256176854965874E-2</v>
      </c>
      <c r="I8" s="6">
        <f t="shared" si="5"/>
        <v>6.8544890582748971E-2</v>
      </c>
      <c r="J8" s="6">
        <f t="shared" si="6"/>
        <v>6.8544890582748971E-2</v>
      </c>
    </row>
    <row r="9" spans="1:10" ht="15.75" x14ac:dyDescent="0.25">
      <c r="A9" s="4">
        <v>4</v>
      </c>
      <c r="B9" s="4">
        <v>213.2</v>
      </c>
      <c r="C9" s="6">
        <f t="shared" si="0"/>
        <v>212.02844984042548</v>
      </c>
      <c r="D9" s="6">
        <f t="shared" si="0"/>
        <v>210.95749112056728</v>
      </c>
      <c r="E9" s="6">
        <f t="shared" si="1"/>
        <v>213.09940856028368</v>
      </c>
      <c r="F9" s="6">
        <f t="shared" si="2"/>
        <v>0.10059143971631102</v>
      </c>
      <c r="G9" s="6">
        <f t="shared" si="3"/>
        <v>0.10059143971631102</v>
      </c>
      <c r="H9" s="6">
        <f t="shared" si="4"/>
        <v>1.0118637744200232E-2</v>
      </c>
      <c r="I9" s="6">
        <f t="shared" si="5"/>
        <v>4.7181725945736878E-2</v>
      </c>
      <c r="J9" s="6">
        <f t="shared" si="6"/>
        <v>4.7181725945736878E-2</v>
      </c>
    </row>
    <row r="10" spans="1:10" ht="15.75" x14ac:dyDescent="0.25">
      <c r="A10" s="4">
        <v>5</v>
      </c>
      <c r="B10" s="4">
        <v>213.9</v>
      </c>
      <c r="C10" s="6">
        <f t="shared" si="0"/>
        <v>212.58991488829781</v>
      </c>
      <c r="D10" s="6">
        <f t="shared" si="0"/>
        <v>211.44721825088644</v>
      </c>
      <c r="E10" s="6">
        <f t="shared" si="1"/>
        <v>213.73261152570919</v>
      </c>
      <c r="F10" s="6">
        <f t="shared" si="2"/>
        <v>0.16738847429081716</v>
      </c>
      <c r="G10" s="6">
        <f t="shared" si="3"/>
        <v>0.16738847429081716</v>
      </c>
      <c r="H10" s="6">
        <f t="shared" si="4"/>
        <v>2.8018901325407557E-2</v>
      </c>
      <c r="I10" s="6">
        <f t="shared" si="5"/>
        <v>7.8255481201878058E-2</v>
      </c>
      <c r="J10" s="6">
        <f t="shared" si="6"/>
        <v>7.8255481201878058E-2</v>
      </c>
    </row>
    <row r="11" spans="1:10" ht="15.75" x14ac:dyDescent="0.25">
      <c r="A11" s="4">
        <v>6</v>
      </c>
      <c r="B11" s="4">
        <v>215.7</v>
      </c>
      <c r="C11" s="6">
        <f t="shared" si="0"/>
        <v>213.52294042180847</v>
      </c>
      <c r="D11" s="6">
        <f t="shared" si="0"/>
        <v>212.06993490216303</v>
      </c>
      <c r="E11" s="6">
        <f t="shared" si="1"/>
        <v>214.97594594145392</v>
      </c>
      <c r="F11" s="6">
        <f t="shared" si="2"/>
        <v>0.72405405854607352</v>
      </c>
      <c r="G11" s="6">
        <f t="shared" si="3"/>
        <v>0.72405405854607352</v>
      </c>
      <c r="H11" s="6">
        <f t="shared" si="4"/>
        <v>0.52425427969704086</v>
      </c>
      <c r="I11" s="6">
        <f t="shared" si="5"/>
        <v>0.33567642955311711</v>
      </c>
      <c r="J11" s="6">
        <f t="shared" si="6"/>
        <v>0.33567642955311711</v>
      </c>
    </row>
    <row r="12" spans="1:10" ht="15.75" x14ac:dyDescent="0.25">
      <c r="A12" s="4">
        <v>7</v>
      </c>
      <c r="B12" s="4">
        <v>215.4</v>
      </c>
      <c r="C12" s="6">
        <f t="shared" si="0"/>
        <v>214.08605829526593</v>
      </c>
      <c r="D12" s="6">
        <f t="shared" si="0"/>
        <v>212.67477192009386</v>
      </c>
      <c r="E12" s="6">
        <f t="shared" si="1"/>
        <v>215.497344670438</v>
      </c>
      <c r="F12" s="6">
        <f t="shared" si="2"/>
        <v>-9.7344670437990999E-2</v>
      </c>
      <c r="G12" s="6">
        <f t="shared" si="3"/>
        <v>9.7344670437990999E-2</v>
      </c>
      <c r="H12" s="6">
        <f t="shared" si="4"/>
        <v>9.4759848626810791E-3</v>
      </c>
      <c r="I12" s="6">
        <f t="shared" si="5"/>
        <v>-4.5192511809652273E-2</v>
      </c>
      <c r="J12" s="6">
        <f t="shared" si="6"/>
        <v>4.5192511809652273E-2</v>
      </c>
    </row>
    <row r="13" spans="1:10" ht="15.75" x14ac:dyDescent="0.25">
      <c r="A13" s="4">
        <v>8</v>
      </c>
      <c r="B13" s="4">
        <v>215.8</v>
      </c>
      <c r="C13" s="6">
        <f t="shared" si="0"/>
        <v>214.60024080668614</v>
      </c>
      <c r="D13" s="6">
        <f t="shared" si="0"/>
        <v>213.25241258607153</v>
      </c>
      <c r="E13" s="6">
        <f t="shared" si="1"/>
        <v>215.94806902730076</v>
      </c>
      <c r="F13" s="6">
        <f t="shared" si="2"/>
        <v>-0.14806902730074967</v>
      </c>
      <c r="G13" s="6">
        <f t="shared" si="3"/>
        <v>0.14806902730074967</v>
      </c>
      <c r="H13" s="6">
        <f t="shared" si="4"/>
        <v>2.1924436845790152E-2</v>
      </c>
      <c r="I13" s="6">
        <f t="shared" si="5"/>
        <v>-6.8614007090245441E-2</v>
      </c>
      <c r="J13" s="6">
        <f t="shared" si="6"/>
        <v>6.8614007090245441E-2</v>
      </c>
    </row>
    <row r="14" spans="1:10" ht="15.75" x14ac:dyDescent="0.25">
      <c r="A14" s="4">
        <v>9</v>
      </c>
      <c r="B14" s="4">
        <v>216</v>
      </c>
      <c r="C14" s="6">
        <f t="shared" si="0"/>
        <v>215.02016856468026</v>
      </c>
      <c r="D14" s="6">
        <f t="shared" si="0"/>
        <v>213.78273937965412</v>
      </c>
      <c r="E14" s="6">
        <f t="shared" si="1"/>
        <v>216.25759774970641</v>
      </c>
      <c r="F14" s="6">
        <f t="shared" si="2"/>
        <v>-0.25759774970640592</v>
      </c>
      <c r="G14" s="6">
        <f t="shared" si="3"/>
        <v>0.25759774970640592</v>
      </c>
      <c r="H14" s="6">
        <f t="shared" si="4"/>
        <v>6.6356600653804151E-2</v>
      </c>
      <c r="I14" s="6">
        <f t="shared" si="5"/>
        <v>-0.1192582174566694</v>
      </c>
      <c r="J14" s="6">
        <f t="shared" si="6"/>
        <v>0.1192582174566694</v>
      </c>
    </row>
    <row r="15" spans="1:10" ht="15.75" x14ac:dyDescent="0.25">
      <c r="A15" s="4">
        <v>10</v>
      </c>
      <c r="B15" s="4">
        <v>216.2</v>
      </c>
      <c r="C15" s="6">
        <f t="shared" si="0"/>
        <v>215.37411799527615</v>
      </c>
      <c r="D15" s="6">
        <f t="shared" si="0"/>
        <v>214.2601529643407</v>
      </c>
      <c r="E15" s="6">
        <f t="shared" si="1"/>
        <v>216.4880830262116</v>
      </c>
      <c r="F15" s="6">
        <f t="shared" si="2"/>
        <v>-0.28808302621160919</v>
      </c>
      <c r="G15" s="6">
        <f t="shared" si="3"/>
        <v>0.28808302621160919</v>
      </c>
      <c r="H15" s="6">
        <f t="shared" si="4"/>
        <v>8.2991829991238705E-2</v>
      </c>
      <c r="I15" s="6">
        <f t="shared" si="5"/>
        <v>-0.13324839325236318</v>
      </c>
      <c r="J15" s="6">
        <f t="shared" si="6"/>
        <v>0.13324839325236318</v>
      </c>
    </row>
    <row r="16" spans="1:10" ht="15.75" x14ac:dyDescent="0.25">
      <c r="A16" s="4">
        <v>11</v>
      </c>
      <c r="B16" s="4">
        <v>216.3</v>
      </c>
      <c r="C16" s="6">
        <f t="shared" si="0"/>
        <v>215.65188259669327</v>
      </c>
      <c r="D16" s="6">
        <f t="shared" si="0"/>
        <v>214.67767185404645</v>
      </c>
      <c r="E16" s="6">
        <f t="shared" si="1"/>
        <v>216.62609333934009</v>
      </c>
      <c r="F16" s="6">
        <f t="shared" si="2"/>
        <v>-0.32609333934007623</v>
      </c>
      <c r="G16" s="6">
        <f t="shared" si="3"/>
        <v>0.32609333934007623</v>
      </c>
      <c r="H16" s="6">
        <f t="shared" si="4"/>
        <v>0.10633686596196211</v>
      </c>
      <c r="I16" s="6">
        <f t="shared" si="5"/>
        <v>-0.15075975004164413</v>
      </c>
      <c r="J16" s="6">
        <f t="shared" si="6"/>
        <v>0.15075975004164413</v>
      </c>
    </row>
    <row r="17" spans="1:10" ht="15.75" x14ac:dyDescent="0.25">
      <c r="A17" s="4">
        <v>12</v>
      </c>
      <c r="B17" s="4">
        <v>215.9</v>
      </c>
      <c r="C17" s="6">
        <f t="shared" si="0"/>
        <v>215.7263178176853</v>
      </c>
      <c r="D17" s="6">
        <f t="shared" si="0"/>
        <v>214.99226564313813</v>
      </c>
      <c r="E17" s="6">
        <f t="shared" si="1"/>
        <v>216.46036999223247</v>
      </c>
      <c r="F17" s="6">
        <f t="shared" si="2"/>
        <v>-0.56036999223246653</v>
      </c>
      <c r="G17" s="6">
        <f t="shared" si="3"/>
        <v>0.56036999223246653</v>
      </c>
      <c r="H17" s="6">
        <f t="shared" si="4"/>
        <v>0.31401452819461462</v>
      </c>
      <c r="I17" s="6">
        <f t="shared" si="5"/>
        <v>-0.25955071432721932</v>
      </c>
      <c r="J17" s="6">
        <f t="shared" si="6"/>
        <v>0.25955071432721932</v>
      </c>
    </row>
    <row r="18" spans="1:10" ht="15.75" x14ac:dyDescent="0.25">
      <c r="A18" s="5">
        <v>13</v>
      </c>
      <c r="B18" s="5">
        <v>216.7</v>
      </c>
      <c r="C18" s="6">
        <f t="shared" si="0"/>
        <v>216.01842247237968</v>
      </c>
      <c r="D18" s="6">
        <f t="shared" si="0"/>
        <v>215.30011269191056</v>
      </c>
      <c r="E18" s="6">
        <f t="shared" si="1"/>
        <v>216.73673225284881</v>
      </c>
      <c r="F18" s="6">
        <f t="shared" si="2"/>
        <v>-3.6732252848821645E-2</v>
      </c>
      <c r="G18" s="6">
        <f t="shared" si="3"/>
        <v>3.6732252848821645E-2</v>
      </c>
      <c r="H18" s="6">
        <f t="shared" si="4"/>
        <v>1.3492583993497658E-3</v>
      </c>
      <c r="I18" s="6">
        <f t="shared" si="5"/>
        <v>-1.6950739662584979E-2</v>
      </c>
      <c r="J18" s="6">
        <f t="shared" si="6"/>
        <v>1.6950739662584979E-2</v>
      </c>
    </row>
    <row r="19" spans="1:10" ht="15.75" x14ac:dyDescent="0.25">
      <c r="A19" s="5">
        <v>14</v>
      </c>
      <c r="B19" s="5">
        <v>216.7</v>
      </c>
      <c r="C19" s="6">
        <f t="shared" si="0"/>
        <v>216.22289573066575</v>
      </c>
      <c r="D19" s="6">
        <f t="shared" si="0"/>
        <v>215.57694760353712</v>
      </c>
      <c r="E19" s="6">
        <f t="shared" si="1"/>
        <v>216.86884385779439</v>
      </c>
      <c r="F19" s="6">
        <f t="shared" si="2"/>
        <v>-0.16884385779439981</v>
      </c>
      <c r="G19" s="6">
        <f t="shared" si="3"/>
        <v>0.16884385779439981</v>
      </c>
      <c r="H19" s="6">
        <f t="shared" si="4"/>
        <v>2.8508248314895505E-2</v>
      </c>
      <c r="I19" s="6">
        <f t="shared" si="5"/>
        <v>-7.7915947297831023E-2</v>
      </c>
      <c r="J19" s="6">
        <f t="shared" si="6"/>
        <v>7.7915947297831023E-2</v>
      </c>
    </row>
    <row r="20" spans="1:10" ht="15.75" x14ac:dyDescent="0.25">
      <c r="A20" s="5">
        <v>15</v>
      </c>
      <c r="B20" s="5">
        <v>217.6</v>
      </c>
      <c r="C20" s="6">
        <f t="shared" si="0"/>
        <v>216.63602701146601</v>
      </c>
      <c r="D20" s="6">
        <f t="shared" si="0"/>
        <v>215.89467142591579</v>
      </c>
      <c r="E20" s="6">
        <f t="shared" si="1"/>
        <v>217.37738259701624</v>
      </c>
      <c r="F20" s="6">
        <f t="shared" si="2"/>
        <v>0.22261740298375798</v>
      </c>
      <c r="G20" s="6">
        <f t="shared" si="3"/>
        <v>0.22261740298375798</v>
      </c>
      <c r="H20" s="6">
        <f t="shared" si="4"/>
        <v>4.9558508111232899E-2</v>
      </c>
      <c r="I20" s="6">
        <f t="shared" si="5"/>
        <v>0.10230579181238879</v>
      </c>
      <c r="J20" s="6">
        <f t="shared" si="6"/>
        <v>0.10230579181238879</v>
      </c>
    </row>
    <row r="21" spans="1:10" ht="15.75" x14ac:dyDescent="0.25">
      <c r="A21" s="5">
        <v>16</v>
      </c>
      <c r="B21" s="5">
        <v>218</v>
      </c>
      <c r="C21" s="6">
        <f t="shared" si="0"/>
        <v>217.04521890802619</v>
      </c>
      <c r="D21" s="6">
        <f t="shared" si="0"/>
        <v>216.23983567054893</v>
      </c>
      <c r="E21" s="6">
        <f t="shared" si="1"/>
        <v>217.85060214550344</v>
      </c>
      <c r="F21" s="6">
        <f t="shared" si="2"/>
        <v>0.14939785449655574</v>
      </c>
      <c r="G21" s="6">
        <f t="shared" si="3"/>
        <v>0.14939785449655574</v>
      </c>
      <c r="H21" s="6">
        <f t="shared" si="4"/>
        <v>2.231971892817404E-2</v>
      </c>
      <c r="I21" s="6">
        <f t="shared" si="5"/>
        <v>6.8531125915851254E-2</v>
      </c>
      <c r="J21" s="6">
        <f t="shared" si="6"/>
        <v>6.8531125915851254E-2</v>
      </c>
    </row>
    <row r="22" spans="1:10" ht="15.75" x14ac:dyDescent="0.25">
      <c r="A22" s="5">
        <v>17</v>
      </c>
      <c r="B22" s="5">
        <v>218.2</v>
      </c>
      <c r="C22" s="6">
        <f t="shared" si="0"/>
        <v>217.39165323561832</v>
      </c>
      <c r="D22" s="6">
        <f t="shared" si="0"/>
        <v>216.58538094006974</v>
      </c>
      <c r="E22" s="6">
        <f t="shared" si="1"/>
        <v>218.1979255311669</v>
      </c>
      <c r="F22" s="6">
        <f t="shared" si="2"/>
        <v>2.0744688330864847E-3</v>
      </c>
      <c r="G22" s="6">
        <f t="shared" si="3"/>
        <v>2.0744688330864847E-3</v>
      </c>
      <c r="H22" s="6">
        <f t="shared" si="4"/>
        <v>4.3034209394472012E-6</v>
      </c>
      <c r="I22" s="6">
        <f t="shared" si="5"/>
        <v>9.5071898858225699E-4</v>
      </c>
      <c r="J22" s="6">
        <f t="shared" si="6"/>
        <v>9.5071898858225699E-4</v>
      </c>
    </row>
    <row r="23" spans="1:10" ht="15.75" x14ac:dyDescent="0.25">
      <c r="A23" s="5">
        <v>18</v>
      </c>
      <c r="B23" s="5">
        <v>218</v>
      </c>
      <c r="C23" s="6">
        <f t="shared" ref="C23:D38" si="7">($C$1*B23)+((1-$C$1)*C22)</f>
        <v>217.57415726493281</v>
      </c>
      <c r="D23" s="6">
        <f t="shared" si="7"/>
        <v>216.88201383752863</v>
      </c>
      <c r="E23" s="6">
        <f t="shared" si="1"/>
        <v>218.26630069233698</v>
      </c>
      <c r="F23" s="6">
        <f t="shared" si="2"/>
        <v>-0.2663006923369835</v>
      </c>
      <c r="G23" s="6">
        <f t="shared" si="3"/>
        <v>0.2663006923369835</v>
      </c>
      <c r="H23" s="6">
        <f t="shared" si="4"/>
        <v>7.091605873915674E-2</v>
      </c>
      <c r="I23" s="6">
        <f t="shared" si="5"/>
        <v>-0.12215628088852455</v>
      </c>
      <c r="J23" s="6">
        <f t="shared" si="6"/>
        <v>0.12215628088852455</v>
      </c>
    </row>
    <row r="24" spans="1:10" ht="15.75" x14ac:dyDescent="0.25">
      <c r="A24" s="5">
        <v>19</v>
      </c>
      <c r="B24" s="5">
        <v>218</v>
      </c>
      <c r="C24" s="6">
        <f t="shared" si="7"/>
        <v>217.70191008545294</v>
      </c>
      <c r="D24" s="6">
        <f t="shared" si="7"/>
        <v>217.1279827119059</v>
      </c>
      <c r="E24" s="6">
        <f t="shared" si="1"/>
        <v>218.27583745899997</v>
      </c>
      <c r="F24" s="6">
        <f t="shared" si="2"/>
        <v>-0.27583745899997325</v>
      </c>
      <c r="G24" s="6">
        <f t="shared" si="3"/>
        <v>0.27583745899997325</v>
      </c>
      <c r="H24" s="6">
        <f t="shared" si="4"/>
        <v>7.6086303787561926E-2</v>
      </c>
      <c r="I24" s="6">
        <f t="shared" si="5"/>
        <v>-0.12653094449540059</v>
      </c>
      <c r="J24" s="6">
        <f t="shared" si="6"/>
        <v>0.12653094449540059</v>
      </c>
    </row>
    <row r="25" spans="1:10" ht="15.75" x14ac:dyDescent="0.25">
      <c r="A25" s="5">
        <v>20</v>
      </c>
      <c r="B25" s="5">
        <v>218.3</v>
      </c>
      <c r="C25" s="6">
        <f t="shared" si="7"/>
        <v>217.88133705981704</v>
      </c>
      <c r="D25" s="6">
        <f t="shared" si="7"/>
        <v>217.35398901627923</v>
      </c>
      <c r="E25" s="6">
        <f t="shared" si="1"/>
        <v>218.40868510335486</v>
      </c>
      <c r="F25" s="6">
        <f t="shared" si="2"/>
        <v>-0.10868510335484416</v>
      </c>
      <c r="G25" s="6">
        <f t="shared" si="3"/>
        <v>0.10868510335484416</v>
      </c>
      <c r="H25" s="6">
        <f t="shared" si="4"/>
        <v>1.1812451691253157E-2</v>
      </c>
      <c r="I25" s="6">
        <f t="shared" si="5"/>
        <v>-4.9787037725535575E-2</v>
      </c>
      <c r="J25" s="6">
        <f t="shared" si="6"/>
        <v>4.9787037725535575E-2</v>
      </c>
    </row>
    <row r="26" spans="1:10" ht="15.75" x14ac:dyDescent="0.25">
      <c r="A26" s="5">
        <v>21</v>
      </c>
      <c r="B26" s="5">
        <v>218.4</v>
      </c>
      <c r="C26" s="6">
        <f t="shared" si="7"/>
        <v>218.03693594187189</v>
      </c>
      <c r="D26" s="6">
        <f t="shared" si="7"/>
        <v>217.558873093957</v>
      </c>
      <c r="E26" s="6">
        <f t="shared" si="1"/>
        <v>218.51499878978677</v>
      </c>
      <c r="F26" s="6">
        <f t="shared" si="2"/>
        <v>-0.11499878978676747</v>
      </c>
      <c r="G26" s="6">
        <f t="shared" si="3"/>
        <v>0.11499878978676747</v>
      </c>
      <c r="H26" s="6">
        <f t="shared" si="4"/>
        <v>1.3224721652421135E-2</v>
      </c>
      <c r="I26" s="6">
        <f t="shared" si="5"/>
        <v>-5.2655123528739689E-2</v>
      </c>
      <c r="J26" s="6">
        <f t="shared" si="6"/>
        <v>5.2655123528739689E-2</v>
      </c>
    </row>
    <row r="27" spans="1:10" ht="15.75" x14ac:dyDescent="0.25">
      <c r="A27" s="5">
        <v>22</v>
      </c>
      <c r="B27" s="5">
        <v>218.7</v>
      </c>
      <c r="C27" s="6">
        <f t="shared" si="7"/>
        <v>218.23585515931029</v>
      </c>
      <c r="D27" s="6">
        <f t="shared" si="7"/>
        <v>217.76196771356297</v>
      </c>
      <c r="E27" s="6">
        <f t="shared" si="1"/>
        <v>218.70974260505761</v>
      </c>
      <c r="F27" s="6">
        <f t="shared" si="2"/>
        <v>-9.7426050576245871E-3</v>
      </c>
      <c r="G27" s="6">
        <f t="shared" si="3"/>
        <v>9.7426050576245871E-3</v>
      </c>
      <c r="H27" s="6">
        <f t="shared" si="4"/>
        <v>9.4918353308852188E-5</v>
      </c>
      <c r="I27" s="6">
        <f t="shared" si="5"/>
        <v>-4.454780547610694E-3</v>
      </c>
      <c r="J27" s="6">
        <f t="shared" si="6"/>
        <v>4.454780547610694E-3</v>
      </c>
    </row>
    <row r="28" spans="1:10" ht="15.75" x14ac:dyDescent="0.25">
      <c r="A28" s="5">
        <v>23</v>
      </c>
      <c r="B28" s="5">
        <v>218.8</v>
      </c>
      <c r="C28" s="6">
        <f t="shared" si="7"/>
        <v>218.40509861151719</v>
      </c>
      <c r="D28" s="6">
        <f t="shared" si="7"/>
        <v>217.95490698294924</v>
      </c>
      <c r="E28" s="6">
        <f t="shared" si="1"/>
        <v>218.85529024008514</v>
      </c>
      <c r="F28" s="6">
        <f t="shared" si="2"/>
        <v>-5.5290240085128062E-2</v>
      </c>
      <c r="G28" s="6">
        <f t="shared" si="3"/>
        <v>5.5290240085128062E-2</v>
      </c>
      <c r="H28" s="6">
        <f t="shared" si="4"/>
        <v>3.0570106486711018E-3</v>
      </c>
      <c r="I28" s="6">
        <f t="shared" si="5"/>
        <v>-2.5269762378943354E-2</v>
      </c>
      <c r="J28" s="6">
        <f t="shared" si="6"/>
        <v>2.5269762378943354E-2</v>
      </c>
    </row>
    <row r="29" spans="1:10" ht="15.75" x14ac:dyDescent="0.25">
      <c r="A29" s="5">
        <v>24</v>
      </c>
      <c r="B29" s="5">
        <v>219.2</v>
      </c>
      <c r="C29" s="6">
        <f t="shared" si="7"/>
        <v>218.64356902806202</v>
      </c>
      <c r="D29" s="6">
        <f t="shared" si="7"/>
        <v>218.16150559648304</v>
      </c>
      <c r="E29" s="6">
        <f t="shared" si="1"/>
        <v>219.125632459641</v>
      </c>
      <c r="F29" s="6">
        <f t="shared" si="2"/>
        <v>7.4367540358991846E-2</v>
      </c>
      <c r="G29" s="6">
        <f t="shared" si="3"/>
        <v>7.4367540358991846E-2</v>
      </c>
      <c r="H29" s="6">
        <f t="shared" si="4"/>
        <v>5.5305310590462809E-3</v>
      </c>
      <c r="I29" s="6">
        <f t="shared" si="5"/>
        <v>3.3926797609029127E-2</v>
      </c>
      <c r="J29" s="6">
        <f t="shared" si="6"/>
        <v>3.3926797609029127E-2</v>
      </c>
    </row>
    <row r="30" spans="1:10" ht="15.75" x14ac:dyDescent="0.25">
      <c r="A30" s="5">
        <v>25</v>
      </c>
      <c r="B30" s="5">
        <v>220.2</v>
      </c>
      <c r="C30" s="6">
        <f t="shared" si="7"/>
        <v>219.1104983196434</v>
      </c>
      <c r="D30" s="6">
        <f t="shared" si="7"/>
        <v>218.44620341343114</v>
      </c>
      <c r="E30" s="6">
        <f t="shared" si="1"/>
        <v>219.77479322585566</v>
      </c>
      <c r="F30" s="6">
        <f t="shared" si="2"/>
        <v>0.42520677414432839</v>
      </c>
      <c r="G30" s="6">
        <f t="shared" si="3"/>
        <v>0.42520677414432839</v>
      </c>
      <c r="H30" s="6">
        <f t="shared" si="4"/>
        <v>0.18080080077822588</v>
      </c>
      <c r="I30" s="6">
        <f t="shared" si="5"/>
        <v>0.19310026073766051</v>
      </c>
      <c r="J30" s="6">
        <f t="shared" si="6"/>
        <v>0.19310026073766051</v>
      </c>
    </row>
    <row r="31" spans="1:10" ht="15.75" x14ac:dyDescent="0.25">
      <c r="A31" s="5">
        <v>26</v>
      </c>
      <c r="B31" s="5">
        <v>221.3</v>
      </c>
      <c r="C31" s="6">
        <f t="shared" si="7"/>
        <v>219.76734882375035</v>
      </c>
      <c r="D31" s="6">
        <f t="shared" si="7"/>
        <v>218.84254703652687</v>
      </c>
      <c r="E31" s="6">
        <f t="shared" si="1"/>
        <v>220.69215061097384</v>
      </c>
      <c r="F31" s="6">
        <f t="shared" si="2"/>
        <v>0.60784938902617114</v>
      </c>
      <c r="G31" s="6">
        <f t="shared" si="3"/>
        <v>0.60784938902617114</v>
      </c>
      <c r="H31" s="6">
        <f t="shared" si="4"/>
        <v>0.36948087973948956</v>
      </c>
      <c r="I31" s="6">
        <f t="shared" si="5"/>
        <v>0.27467211433627253</v>
      </c>
      <c r="J31" s="6">
        <f t="shared" si="6"/>
        <v>0.27467211433627253</v>
      </c>
    </row>
    <row r="32" spans="1:10" ht="15.75" x14ac:dyDescent="0.25">
      <c r="A32" s="5">
        <v>27</v>
      </c>
      <c r="B32" s="5">
        <v>223.5</v>
      </c>
      <c r="C32" s="6">
        <f t="shared" si="7"/>
        <v>220.88714417662521</v>
      </c>
      <c r="D32" s="6">
        <f t="shared" si="7"/>
        <v>219.45592617855635</v>
      </c>
      <c r="E32" s="6">
        <f t="shared" si="1"/>
        <v>222.31836217469407</v>
      </c>
      <c r="F32" s="6">
        <f t="shared" si="2"/>
        <v>1.181637825305927</v>
      </c>
      <c r="G32" s="6">
        <f t="shared" si="3"/>
        <v>1.181637825305927</v>
      </c>
      <c r="H32" s="6">
        <f t="shared" si="4"/>
        <v>1.3962679501937205</v>
      </c>
      <c r="I32" s="6">
        <f t="shared" si="5"/>
        <v>0.52869701355969889</v>
      </c>
      <c r="J32" s="6">
        <f t="shared" si="6"/>
        <v>0.52869701355969889</v>
      </c>
    </row>
    <row r="33" spans="1:10" ht="15.75" x14ac:dyDescent="0.25">
      <c r="A33" s="5">
        <v>28</v>
      </c>
      <c r="B33" s="5">
        <v>224.9</v>
      </c>
      <c r="C33" s="6">
        <f t="shared" si="7"/>
        <v>222.09100092363764</v>
      </c>
      <c r="D33" s="6">
        <f t="shared" si="7"/>
        <v>220.2464486020807</v>
      </c>
      <c r="E33" s="6">
        <f t="shared" si="1"/>
        <v>223.93555324519457</v>
      </c>
      <c r="F33" s="6">
        <f t="shared" si="2"/>
        <v>0.96444675480543651</v>
      </c>
      <c r="G33" s="6">
        <f t="shared" si="3"/>
        <v>0.96444675480543651</v>
      </c>
      <c r="H33" s="6">
        <f t="shared" si="4"/>
        <v>0.93015754285473773</v>
      </c>
      <c r="I33" s="6">
        <f t="shared" si="5"/>
        <v>0.42883359484456934</v>
      </c>
      <c r="J33" s="6">
        <f t="shared" si="6"/>
        <v>0.42883359484456934</v>
      </c>
    </row>
    <row r="34" spans="1:10" ht="15.75" x14ac:dyDescent="0.25">
      <c r="A34" s="5">
        <v>29</v>
      </c>
      <c r="B34" s="5">
        <v>226</v>
      </c>
      <c r="C34" s="6">
        <f t="shared" si="7"/>
        <v>223.26370064654634</v>
      </c>
      <c r="D34" s="6">
        <f t="shared" si="7"/>
        <v>221.15162421542038</v>
      </c>
      <c r="E34" s="6">
        <f t="shared" si="1"/>
        <v>225.3757770776723</v>
      </c>
      <c r="F34" s="6">
        <f t="shared" si="2"/>
        <v>0.6242229223277036</v>
      </c>
      <c r="G34" s="6">
        <f t="shared" si="3"/>
        <v>0.6242229223277036</v>
      </c>
      <c r="H34" s="6">
        <f t="shared" si="4"/>
        <v>0.38965425675933829</v>
      </c>
      <c r="I34" s="6">
        <f t="shared" si="5"/>
        <v>0.27620483288836445</v>
      </c>
      <c r="J34" s="6">
        <f t="shared" si="6"/>
        <v>0.27620483288836445</v>
      </c>
    </row>
    <row r="35" spans="1:10" ht="15.75" x14ac:dyDescent="0.25">
      <c r="A35" s="5">
        <v>30</v>
      </c>
      <c r="B35" s="5">
        <v>225.7</v>
      </c>
      <c r="C35" s="6">
        <f t="shared" si="7"/>
        <v>223.99459045258243</v>
      </c>
      <c r="D35" s="6">
        <f t="shared" si="7"/>
        <v>222.00451408656897</v>
      </c>
      <c r="E35" s="6">
        <f t="shared" si="1"/>
        <v>225.98466681859588</v>
      </c>
      <c r="F35" s="6">
        <f t="shared" si="2"/>
        <v>-0.28466681859589471</v>
      </c>
      <c r="G35" s="6">
        <f t="shared" si="3"/>
        <v>0.28466681859589471</v>
      </c>
      <c r="H35" s="6">
        <f t="shared" si="4"/>
        <v>8.1035197609508031E-2</v>
      </c>
      <c r="I35" s="6">
        <f t="shared" si="5"/>
        <v>-0.12612619344080403</v>
      </c>
      <c r="J35" s="6">
        <f t="shared" si="6"/>
        <v>0.12612619344080403</v>
      </c>
    </row>
    <row r="36" spans="1:10" ht="15.75" x14ac:dyDescent="0.25">
      <c r="A36" s="5">
        <v>31</v>
      </c>
      <c r="B36" s="5">
        <v>225.9</v>
      </c>
      <c r="C36" s="6">
        <f t="shared" si="7"/>
        <v>224.5662133168077</v>
      </c>
      <c r="D36" s="6">
        <f t="shared" si="7"/>
        <v>222.77302385564059</v>
      </c>
      <c r="E36" s="6">
        <f t="shared" si="1"/>
        <v>226.35940277797482</v>
      </c>
      <c r="F36" s="6">
        <f t="shared" si="2"/>
        <v>-0.45940277797481599</v>
      </c>
      <c r="G36" s="6">
        <f t="shared" si="3"/>
        <v>0.45940277797481599</v>
      </c>
      <c r="H36" s="6">
        <f t="shared" si="4"/>
        <v>0.21105091241097806</v>
      </c>
      <c r="I36" s="6">
        <f t="shared" si="5"/>
        <v>-0.20336555023232225</v>
      </c>
      <c r="J36" s="6">
        <f t="shared" si="6"/>
        <v>0.20336555023232225</v>
      </c>
    </row>
    <row r="37" spans="1:10" ht="15.75" x14ac:dyDescent="0.25">
      <c r="A37" s="5">
        <v>32</v>
      </c>
      <c r="B37" s="5">
        <v>226.5</v>
      </c>
      <c r="C37" s="6">
        <f t="shared" si="7"/>
        <v>225.1463493217654</v>
      </c>
      <c r="D37" s="6">
        <f t="shared" si="7"/>
        <v>223.48502149547801</v>
      </c>
      <c r="E37" s="6">
        <f t="shared" si="1"/>
        <v>226.80767714805279</v>
      </c>
      <c r="F37" s="6">
        <f t="shared" si="2"/>
        <v>-0.30767714805278956</v>
      </c>
      <c r="G37" s="6">
        <f t="shared" si="3"/>
        <v>0.30767714805278956</v>
      </c>
      <c r="H37" s="6">
        <f t="shared" si="4"/>
        <v>9.4665227433898186E-2</v>
      </c>
      <c r="I37" s="6">
        <f t="shared" si="5"/>
        <v>-0.13583980046480776</v>
      </c>
      <c r="J37" s="6">
        <f t="shared" si="6"/>
        <v>0.13583980046480776</v>
      </c>
    </row>
    <row r="38" spans="1:10" ht="15.75" x14ac:dyDescent="0.25">
      <c r="A38" s="5">
        <v>33</v>
      </c>
      <c r="B38" s="5">
        <v>226.9</v>
      </c>
      <c r="C38" s="6">
        <f t="shared" si="7"/>
        <v>225.67244452523576</v>
      </c>
      <c r="D38" s="6">
        <f t="shared" si="7"/>
        <v>224.14124840440533</v>
      </c>
      <c r="E38" s="6">
        <f t="shared" si="1"/>
        <v>227.20364064606619</v>
      </c>
      <c r="F38" s="6">
        <f t="shared" si="2"/>
        <v>-0.30364064606618513</v>
      </c>
      <c r="G38" s="6">
        <f t="shared" si="3"/>
        <v>0.30364064606618513</v>
      </c>
      <c r="H38" s="6">
        <f t="shared" si="4"/>
        <v>9.2197641943490311E-2</v>
      </c>
      <c r="I38" s="6">
        <f t="shared" si="5"/>
        <v>-0.13382135128522923</v>
      </c>
      <c r="J38" s="6">
        <f t="shared" si="6"/>
        <v>0.13382135128522923</v>
      </c>
    </row>
    <row r="39" spans="1:10" ht="15.75" x14ac:dyDescent="0.25">
      <c r="A39" s="5">
        <v>34</v>
      </c>
      <c r="B39" s="5">
        <v>226.4</v>
      </c>
      <c r="C39" s="6">
        <f t="shared" ref="C39:D53" si="8">($C$1*B39)+((1-$C$1)*C38)</f>
        <v>225.89071116766502</v>
      </c>
      <c r="D39" s="6">
        <f t="shared" si="8"/>
        <v>224.66608723338322</v>
      </c>
      <c r="E39" s="6">
        <f t="shared" si="1"/>
        <v>227.11533510194681</v>
      </c>
      <c r="F39" s="6">
        <f t="shared" si="2"/>
        <v>-0.71533510194680616</v>
      </c>
      <c r="G39" s="6">
        <f t="shared" si="3"/>
        <v>0.71533510194680616</v>
      </c>
      <c r="H39" s="6">
        <f t="shared" si="4"/>
        <v>0.51170430807724754</v>
      </c>
      <c r="I39" s="6">
        <f t="shared" si="5"/>
        <v>-0.31596073407544445</v>
      </c>
      <c r="J39" s="6">
        <f t="shared" si="6"/>
        <v>0.31596073407544445</v>
      </c>
    </row>
    <row r="40" spans="1:10" ht="15.75" x14ac:dyDescent="0.25">
      <c r="A40" s="5">
        <v>35</v>
      </c>
      <c r="B40" s="5">
        <v>226.2</v>
      </c>
      <c r="C40" s="6">
        <f t="shared" si="8"/>
        <v>225.9834978173655</v>
      </c>
      <c r="D40" s="6">
        <f t="shared" si="8"/>
        <v>225.06131040857787</v>
      </c>
      <c r="E40" s="6">
        <f t="shared" si="1"/>
        <v>226.90568522615314</v>
      </c>
      <c r="F40" s="6">
        <f t="shared" si="2"/>
        <v>-0.70568522615315032</v>
      </c>
      <c r="G40" s="6">
        <f t="shared" si="3"/>
        <v>0.70568522615315032</v>
      </c>
      <c r="H40" s="6">
        <f t="shared" si="4"/>
        <v>0.49799163841082295</v>
      </c>
      <c r="I40" s="6">
        <f t="shared" si="5"/>
        <v>-0.31197401686699838</v>
      </c>
      <c r="J40" s="6">
        <f t="shared" si="6"/>
        <v>0.31197401686699838</v>
      </c>
    </row>
    <row r="41" spans="1:10" ht="15.75" x14ac:dyDescent="0.25">
      <c r="A41" s="5">
        <v>36</v>
      </c>
      <c r="B41" s="5">
        <v>225.7</v>
      </c>
      <c r="C41" s="6">
        <f t="shared" si="8"/>
        <v>225.89844847215585</v>
      </c>
      <c r="D41" s="6">
        <f t="shared" si="8"/>
        <v>225.31245182765124</v>
      </c>
      <c r="E41" s="6">
        <f t="shared" si="1"/>
        <v>226.48444511666045</v>
      </c>
      <c r="F41" s="6">
        <f t="shared" si="2"/>
        <v>-0.78444511666046424</v>
      </c>
      <c r="G41" s="6">
        <f t="shared" si="3"/>
        <v>0.78444511666046424</v>
      </c>
      <c r="H41" s="6">
        <f t="shared" si="4"/>
        <v>0.61535414105244934</v>
      </c>
      <c r="I41" s="6">
        <f t="shared" si="5"/>
        <v>-0.34756097326560226</v>
      </c>
      <c r="J41" s="6">
        <f t="shared" si="6"/>
        <v>0.34756097326560226</v>
      </c>
    </row>
    <row r="42" spans="1:10" ht="15.75" x14ac:dyDescent="0.25">
      <c r="A42" s="5">
        <v>37</v>
      </c>
      <c r="B42" s="5">
        <v>226.7</v>
      </c>
      <c r="C42" s="6">
        <f t="shared" si="8"/>
        <v>226.13891393050906</v>
      </c>
      <c r="D42" s="6">
        <f t="shared" si="8"/>
        <v>225.56039045850861</v>
      </c>
      <c r="E42" s="6">
        <f t="shared" si="1"/>
        <v>226.71743740250952</v>
      </c>
      <c r="F42" s="6">
        <f t="shared" si="2"/>
        <v>-1.7437402509528965E-2</v>
      </c>
      <c r="G42" s="6">
        <f t="shared" si="3"/>
        <v>1.7437402509528965E-2</v>
      </c>
      <c r="H42" s="6">
        <f t="shared" si="4"/>
        <v>3.0406300627932708E-4</v>
      </c>
      <c r="I42" s="6">
        <f t="shared" si="5"/>
        <v>-7.6918405423594908E-3</v>
      </c>
      <c r="J42" s="6">
        <f t="shared" si="6"/>
        <v>7.6918405423594908E-3</v>
      </c>
    </row>
    <row r="43" spans="1:10" ht="15.75" x14ac:dyDescent="0.25">
      <c r="A43" s="5">
        <v>38</v>
      </c>
      <c r="B43" s="5">
        <v>227.7</v>
      </c>
      <c r="C43" s="6">
        <f t="shared" si="8"/>
        <v>226.6072397513563</v>
      </c>
      <c r="D43" s="6">
        <f t="shared" si="8"/>
        <v>225.87444524636288</v>
      </c>
      <c r="E43" s="6">
        <f t="shared" si="1"/>
        <v>227.34003425634972</v>
      </c>
      <c r="F43" s="6">
        <f t="shared" si="2"/>
        <v>0.3599657436502639</v>
      </c>
      <c r="G43" s="6">
        <f t="shared" si="3"/>
        <v>0.3599657436502639</v>
      </c>
      <c r="H43" s="6">
        <f t="shared" si="4"/>
        <v>0.12957533660168752</v>
      </c>
      <c r="I43" s="6">
        <f t="shared" si="5"/>
        <v>0.1580877222882143</v>
      </c>
      <c r="J43" s="6">
        <f t="shared" si="6"/>
        <v>0.1580877222882143</v>
      </c>
    </row>
    <row r="44" spans="1:10" ht="15.75" x14ac:dyDescent="0.25">
      <c r="A44" s="5">
        <v>39</v>
      </c>
      <c r="B44" s="5">
        <v>229.4</v>
      </c>
      <c r="C44" s="6">
        <f t="shared" si="8"/>
        <v>227.44506782594939</v>
      </c>
      <c r="D44" s="6">
        <f t="shared" si="8"/>
        <v>226.34563202023884</v>
      </c>
      <c r="E44" s="6">
        <f t="shared" si="1"/>
        <v>228.54450363165995</v>
      </c>
      <c r="F44" s="6">
        <f t="shared" si="2"/>
        <v>0.85549636834005582</v>
      </c>
      <c r="G44" s="6">
        <f t="shared" si="3"/>
        <v>0.85549636834005582</v>
      </c>
      <c r="H44" s="6">
        <f t="shared" si="4"/>
        <v>0.7318740362430245</v>
      </c>
      <c r="I44" s="6">
        <f t="shared" si="5"/>
        <v>0.37292779788145414</v>
      </c>
      <c r="J44" s="6">
        <f t="shared" si="6"/>
        <v>0.37292779788145414</v>
      </c>
    </row>
    <row r="45" spans="1:10" ht="15.75" x14ac:dyDescent="0.25">
      <c r="A45" s="5">
        <v>40</v>
      </c>
      <c r="B45" s="5">
        <v>230.1</v>
      </c>
      <c r="C45" s="6">
        <f t="shared" si="8"/>
        <v>228.24154747816456</v>
      </c>
      <c r="D45" s="6">
        <f t="shared" si="8"/>
        <v>226.91440665761655</v>
      </c>
      <c r="E45" s="6">
        <f t="shared" si="1"/>
        <v>229.56868829871257</v>
      </c>
      <c r="F45" s="6">
        <f t="shared" si="2"/>
        <v>0.53131170128742156</v>
      </c>
      <c r="G45" s="6">
        <f t="shared" si="3"/>
        <v>0.53131170128742156</v>
      </c>
      <c r="H45" s="6">
        <f t="shared" si="4"/>
        <v>0.28229212392493425</v>
      </c>
      <c r="I45" s="6">
        <f t="shared" si="5"/>
        <v>0.23090469417097853</v>
      </c>
      <c r="J45" s="6">
        <f t="shared" si="6"/>
        <v>0.23090469417097853</v>
      </c>
    </row>
    <row r="46" spans="1:10" ht="15.75" x14ac:dyDescent="0.25">
      <c r="A46" s="5">
        <v>41</v>
      </c>
      <c r="B46" s="5">
        <v>229.8</v>
      </c>
      <c r="C46" s="6">
        <f t="shared" si="8"/>
        <v>228.70908323471519</v>
      </c>
      <c r="D46" s="6">
        <f t="shared" si="8"/>
        <v>227.45280963074612</v>
      </c>
      <c r="E46" s="6">
        <f t="shared" si="1"/>
        <v>229.96535683868427</v>
      </c>
      <c r="F46" s="6">
        <f t="shared" si="2"/>
        <v>-0.16535683868426077</v>
      </c>
      <c r="G46" s="6">
        <f t="shared" si="3"/>
        <v>0.16535683868426077</v>
      </c>
      <c r="H46" s="6">
        <f t="shared" si="4"/>
        <v>2.7342884099652638E-2</v>
      </c>
      <c r="I46" s="6">
        <f t="shared" si="5"/>
        <v>-7.1956848861732273E-2</v>
      </c>
      <c r="J46" s="6">
        <f t="shared" si="6"/>
        <v>7.1956848861732273E-2</v>
      </c>
    </row>
    <row r="47" spans="1:10" ht="15.75" x14ac:dyDescent="0.25">
      <c r="A47" s="5">
        <v>42</v>
      </c>
      <c r="B47" s="5">
        <v>229.5</v>
      </c>
      <c r="C47" s="6">
        <f t="shared" si="8"/>
        <v>228.94635826430061</v>
      </c>
      <c r="D47" s="6">
        <f t="shared" si="8"/>
        <v>227.90087422081245</v>
      </c>
      <c r="E47" s="6">
        <f t="shared" si="1"/>
        <v>229.99184230778877</v>
      </c>
      <c r="F47" s="6">
        <f t="shared" si="2"/>
        <v>-0.49184230778877236</v>
      </c>
      <c r="G47" s="6">
        <f t="shared" si="3"/>
        <v>0.49184230778877236</v>
      </c>
      <c r="H47" s="6">
        <f t="shared" si="4"/>
        <v>0.24190885573098547</v>
      </c>
      <c r="I47" s="6">
        <f t="shared" si="5"/>
        <v>-0.21431037376417097</v>
      </c>
      <c r="J47" s="6">
        <f t="shared" si="6"/>
        <v>0.21431037376417097</v>
      </c>
    </row>
    <row r="48" spans="1:10" ht="15.75" x14ac:dyDescent="0.25">
      <c r="A48" s="5">
        <v>43</v>
      </c>
      <c r="B48" s="5">
        <v>229.1</v>
      </c>
      <c r="C48" s="6">
        <f t="shared" si="8"/>
        <v>228.99245078501042</v>
      </c>
      <c r="D48" s="6">
        <f t="shared" si="8"/>
        <v>228.22834719007182</v>
      </c>
      <c r="E48" s="6">
        <f t="shared" si="1"/>
        <v>229.75655437994902</v>
      </c>
      <c r="F48" s="6">
        <f t="shared" si="2"/>
        <v>-0.65655437994902854</v>
      </c>
      <c r="G48" s="6">
        <f t="shared" si="3"/>
        <v>0.65655437994902854</v>
      </c>
      <c r="H48" s="6">
        <f t="shared" si="4"/>
        <v>0.43106365383025336</v>
      </c>
      <c r="I48" s="6">
        <f t="shared" si="5"/>
        <v>-0.28657982538150523</v>
      </c>
      <c r="J48" s="6">
        <f t="shared" si="6"/>
        <v>0.28657982538150523</v>
      </c>
    </row>
    <row r="49" spans="1:10" ht="15.75" x14ac:dyDescent="0.25">
      <c r="A49" s="5">
        <v>44</v>
      </c>
      <c r="B49" s="5">
        <v>230.4</v>
      </c>
      <c r="C49" s="6">
        <f t="shared" si="8"/>
        <v>229.41471554950729</v>
      </c>
      <c r="D49" s="6">
        <f t="shared" si="8"/>
        <v>228.58425769790244</v>
      </c>
      <c r="E49" s="6">
        <f t="shared" si="1"/>
        <v>230.24517340111214</v>
      </c>
      <c r="F49" s="6">
        <f t="shared" si="2"/>
        <v>0.15482659888786543</v>
      </c>
      <c r="G49" s="6">
        <f t="shared" si="3"/>
        <v>0.15482659888786543</v>
      </c>
      <c r="H49" s="6">
        <f t="shared" si="4"/>
        <v>2.3971275723183971E-2</v>
      </c>
      <c r="I49" s="6">
        <f t="shared" si="5"/>
        <v>6.71990446561916E-2</v>
      </c>
      <c r="J49" s="6">
        <f t="shared" si="6"/>
        <v>6.71990446561916E-2</v>
      </c>
    </row>
    <row r="50" spans="1:10" ht="15.75" x14ac:dyDescent="0.25">
      <c r="A50" s="5">
        <v>45</v>
      </c>
      <c r="B50" s="5">
        <v>231.4</v>
      </c>
      <c r="C50" s="6">
        <f t="shared" si="8"/>
        <v>230.01030088465512</v>
      </c>
      <c r="D50" s="6">
        <f t="shared" si="8"/>
        <v>229.01207065392825</v>
      </c>
      <c r="E50" s="6">
        <f t="shared" si="1"/>
        <v>231.008531115382</v>
      </c>
      <c r="F50" s="6">
        <f t="shared" si="2"/>
        <v>0.391468884618007</v>
      </c>
      <c r="G50" s="6">
        <f t="shared" si="3"/>
        <v>0.391468884618007</v>
      </c>
      <c r="H50" s="6">
        <f t="shared" si="4"/>
        <v>0.15324788762406646</v>
      </c>
      <c r="I50" s="6">
        <f t="shared" si="5"/>
        <v>0.16917410744079819</v>
      </c>
      <c r="J50" s="6">
        <f t="shared" si="6"/>
        <v>0.16917410744079819</v>
      </c>
    </row>
    <row r="51" spans="1:10" ht="15.75" x14ac:dyDescent="0.25">
      <c r="A51" s="5">
        <v>46</v>
      </c>
      <c r="B51" s="5">
        <v>231.3</v>
      </c>
      <c r="C51" s="6">
        <f t="shared" si="8"/>
        <v>230.3972106192586</v>
      </c>
      <c r="D51" s="6">
        <f t="shared" si="8"/>
        <v>229.42761264352734</v>
      </c>
      <c r="E51" s="6">
        <f t="shared" si="1"/>
        <v>231.36680859498986</v>
      </c>
      <c r="F51" s="6">
        <f t="shared" si="2"/>
        <v>-6.6808594989851144E-2</v>
      </c>
      <c r="G51" s="6">
        <f t="shared" si="3"/>
        <v>6.6808594989851144E-2</v>
      </c>
      <c r="H51" s="6">
        <f t="shared" si="4"/>
        <v>4.4633883645179631E-3</v>
      </c>
      <c r="I51" s="6">
        <f t="shared" si="5"/>
        <v>-2.8883958058733741E-2</v>
      </c>
      <c r="J51" s="6">
        <f t="shared" si="6"/>
        <v>2.8883958058733741E-2</v>
      </c>
    </row>
    <row r="52" spans="1:10" ht="15.75" x14ac:dyDescent="0.25">
      <c r="A52" s="5">
        <v>47</v>
      </c>
      <c r="B52" s="5">
        <v>230.2</v>
      </c>
      <c r="C52" s="6">
        <f t="shared" si="8"/>
        <v>230.33804743348099</v>
      </c>
      <c r="D52" s="6">
        <f t="shared" si="8"/>
        <v>229.70074308051343</v>
      </c>
      <c r="E52" s="6">
        <f t="shared" si="1"/>
        <v>230.97535178644856</v>
      </c>
      <c r="F52" s="6">
        <f t="shared" si="2"/>
        <v>-0.77535178644856728</v>
      </c>
      <c r="G52" s="6">
        <f t="shared" si="3"/>
        <v>0.77535178644856728</v>
      </c>
      <c r="H52" s="6">
        <f t="shared" si="4"/>
        <v>0.60117039274898465</v>
      </c>
      <c r="I52" s="6">
        <f t="shared" si="5"/>
        <v>-0.33681658837904749</v>
      </c>
      <c r="J52" s="6">
        <f t="shared" si="6"/>
        <v>0.33681658837904749</v>
      </c>
    </row>
    <row r="53" spans="1:10" ht="15.75" x14ac:dyDescent="0.25">
      <c r="A53" s="5">
        <v>48</v>
      </c>
      <c r="B53" s="5">
        <v>229.6</v>
      </c>
      <c r="C53" s="6">
        <f t="shared" si="8"/>
        <v>230.11663320343669</v>
      </c>
      <c r="D53" s="6">
        <f t="shared" si="8"/>
        <v>229.82551011739042</v>
      </c>
      <c r="E53" s="6">
        <f t="shared" si="1"/>
        <v>230.40775628948296</v>
      </c>
      <c r="F53" s="6">
        <f t="shared" si="2"/>
        <v>-0.80775628948296685</v>
      </c>
      <c r="G53" s="6">
        <f t="shared" si="3"/>
        <v>0.80775628948296685</v>
      </c>
      <c r="H53" s="6">
        <f t="shared" si="4"/>
        <v>0.65247022319929049</v>
      </c>
      <c r="I53" s="6">
        <f t="shared" si="5"/>
        <v>-0.35181023061104827</v>
      </c>
      <c r="J53" s="6">
        <f t="shared" si="6"/>
        <v>0.35181023061104827</v>
      </c>
    </row>
    <row r="54" spans="1:10" x14ac:dyDescent="0.25">
      <c r="E54">
        <f>(2*C53-D53)+(1*($C$1/(1-$C$1))*(C53-2*D53))</f>
        <v>132.0358761331926</v>
      </c>
    </row>
  </sheetData>
  <mergeCells count="1">
    <mergeCell ref="A1:A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110" zoomScaleNormal="110" workbookViewId="0">
      <selection activeCell="E3" sqref="E3"/>
    </sheetView>
  </sheetViews>
  <sheetFormatPr defaultRowHeight="15" x14ac:dyDescent="0.25"/>
  <cols>
    <col min="1" max="1" width="10.140625" customWidth="1"/>
    <col min="3" max="3" width="8.7109375" customWidth="1"/>
    <col min="4" max="4" width="8.85546875" customWidth="1"/>
    <col min="6" max="6" width="7.140625" customWidth="1"/>
    <col min="7" max="7" width="6.7109375" customWidth="1"/>
    <col min="8" max="8" width="6" customWidth="1"/>
    <col min="10" max="10" width="8.28515625" customWidth="1"/>
  </cols>
  <sheetData>
    <row r="1" spans="1:10" x14ac:dyDescent="0.25">
      <c r="A1" s="2" t="s">
        <v>2</v>
      </c>
      <c r="B1" s="3" t="s">
        <v>1</v>
      </c>
      <c r="C1" s="3">
        <v>0.5</v>
      </c>
      <c r="I1" t="s">
        <v>16</v>
      </c>
      <c r="J1" s="8">
        <f>AVERAGE(J6:J53)</f>
        <v>7.3493020084388974E-2</v>
      </c>
    </row>
    <row r="2" spans="1:10" x14ac:dyDescent="0.25">
      <c r="A2" s="2"/>
      <c r="B2" s="3" t="s">
        <v>3</v>
      </c>
      <c r="C2" s="3">
        <f>INTERCEPT(B6:B53,A6:A53)</f>
        <v>211.27092198581553</v>
      </c>
      <c r="I2" t="s">
        <v>17</v>
      </c>
      <c r="J2" s="8">
        <f>AVERAGE(G6:G53)</f>
        <v>0.16439884286791737</v>
      </c>
    </row>
    <row r="3" spans="1:10" x14ac:dyDescent="0.25">
      <c r="A3" s="2"/>
      <c r="B3" s="3" t="s">
        <v>4</v>
      </c>
      <c r="C3" s="3">
        <f>SLOPE(B6:B53,A6:A53)</f>
        <v>0.42890794615718636</v>
      </c>
      <c r="I3" t="s">
        <v>18</v>
      </c>
      <c r="J3" s="8">
        <f>AVERAGE(H6:H53)</f>
        <v>4.0576983219302067E-2</v>
      </c>
    </row>
    <row r="4" spans="1:10" x14ac:dyDescent="0.25">
      <c r="A4" s="1" t="s">
        <v>6</v>
      </c>
      <c r="B4" s="1" t="s">
        <v>5</v>
      </c>
      <c r="C4" t="s">
        <v>8</v>
      </c>
      <c r="D4" t="s">
        <v>9</v>
      </c>
    </row>
    <row r="5" spans="1:10" ht="15.75" x14ac:dyDescent="0.25">
      <c r="A5" s="4" t="s">
        <v>7</v>
      </c>
      <c r="B5" s="4" t="s">
        <v>0</v>
      </c>
      <c r="C5" s="5">
        <f>C2-(((1-C1)/C1)*C3)</f>
        <v>210.84201403965835</v>
      </c>
      <c r="D5" s="5">
        <f>C2-2*((1-C1)/C1*C3)</f>
        <v>210.41310609350117</v>
      </c>
      <c r="E5" s="7" t="s">
        <v>10</v>
      </c>
      <c r="F5" s="7" t="s">
        <v>11</v>
      </c>
      <c r="G5" s="7" t="s">
        <v>15</v>
      </c>
      <c r="H5" s="5" t="s">
        <v>12</v>
      </c>
      <c r="I5" s="7" t="s">
        <v>13</v>
      </c>
      <c r="J5" s="7" t="s">
        <v>14</v>
      </c>
    </row>
    <row r="6" spans="1:10" ht="15.75" x14ac:dyDescent="0.25">
      <c r="A6" s="4">
        <v>1</v>
      </c>
      <c r="B6" s="4">
        <v>211.1</v>
      </c>
      <c r="C6" s="6">
        <f>($C$1*B6)+((1-$C$1)*C5)</f>
        <v>210.97100701982919</v>
      </c>
      <c r="D6" s="6">
        <f>($C$1*C6)+((1-$C$1)*D5)</f>
        <v>210.69205655666519</v>
      </c>
      <c r="E6" s="6">
        <f>2*C6-D6</f>
        <v>211.24995748299318</v>
      </c>
      <c r="F6" s="6">
        <f>B6-E6</f>
        <v>-0.14995748299318734</v>
      </c>
      <c r="G6" s="6">
        <f>ABS(F6)</f>
        <v>0.14995748299318734</v>
      </c>
      <c r="H6" s="6">
        <f>F6^2</f>
        <v>2.248724670565207E-2</v>
      </c>
      <c r="I6" s="6">
        <f>F6/B6*100</f>
        <v>-7.1036230693125216E-2</v>
      </c>
      <c r="J6" s="6">
        <f>ABS(I6)</f>
        <v>7.1036230693125216E-2</v>
      </c>
    </row>
    <row r="7" spans="1:10" ht="15.75" x14ac:dyDescent="0.25">
      <c r="A7" s="4">
        <v>2</v>
      </c>
      <c r="B7" s="4">
        <v>212.2</v>
      </c>
      <c r="C7" s="6">
        <f t="shared" ref="C7:C53" si="0">($C$1*B7)+((1-$C$1)*C6)</f>
        <v>211.58550350991459</v>
      </c>
      <c r="D7" s="6">
        <f t="shared" ref="D7:D53" si="1">($C$1*C7)+((1-$C$1)*D6)</f>
        <v>211.13878003328989</v>
      </c>
      <c r="E7" s="6">
        <f t="shared" ref="E7:E53" si="2">2*C7-D7</f>
        <v>212.03222698653929</v>
      </c>
      <c r="F7" s="6">
        <f t="shared" ref="F7:F53" si="3">B7-E7</f>
        <v>0.16777301346070317</v>
      </c>
      <c r="G7" s="6">
        <f t="shared" ref="G7:G54" si="4">ABS(F7)</f>
        <v>0.16777301346070317</v>
      </c>
      <c r="H7" s="6">
        <f t="shared" ref="H7:H54" si="5">F7^2</f>
        <v>2.8147784045685287E-2</v>
      </c>
      <c r="I7" s="6">
        <f t="shared" ref="I7:I54" si="6">F7/B7*100</f>
        <v>7.9063625570548149E-2</v>
      </c>
      <c r="J7" s="6">
        <f t="shared" ref="J7:J54" si="7">ABS(I7)</f>
        <v>7.9063625570548149E-2</v>
      </c>
    </row>
    <row r="8" spans="1:10" ht="15.75" x14ac:dyDescent="0.25">
      <c r="A8" s="4">
        <v>3</v>
      </c>
      <c r="B8" s="4">
        <v>212.7</v>
      </c>
      <c r="C8" s="6">
        <f t="shared" si="0"/>
        <v>212.14275175495729</v>
      </c>
      <c r="D8" s="6">
        <f t="shared" si="1"/>
        <v>211.6407658941236</v>
      </c>
      <c r="E8" s="6">
        <f t="shared" si="2"/>
        <v>212.64473761579097</v>
      </c>
      <c r="F8" s="6">
        <f t="shared" si="3"/>
        <v>5.5262384209015636E-2</v>
      </c>
      <c r="G8" s="6">
        <f t="shared" si="4"/>
        <v>5.5262384209015636E-2</v>
      </c>
      <c r="H8" s="6">
        <f t="shared" si="5"/>
        <v>3.0539311084648605E-3</v>
      </c>
      <c r="I8" s="6">
        <f t="shared" si="6"/>
        <v>2.5981374804426721E-2</v>
      </c>
      <c r="J8" s="6">
        <f t="shared" si="7"/>
        <v>2.5981374804426721E-2</v>
      </c>
    </row>
    <row r="9" spans="1:10" ht="15.75" x14ac:dyDescent="0.25">
      <c r="A9" s="4">
        <v>4</v>
      </c>
      <c r="B9" s="4">
        <v>213.2</v>
      </c>
      <c r="C9" s="6">
        <f t="shared" si="0"/>
        <v>212.67137587747862</v>
      </c>
      <c r="D9" s="6">
        <f t="shared" si="1"/>
        <v>212.15607088580111</v>
      </c>
      <c r="E9" s="6">
        <f t="shared" si="2"/>
        <v>213.18668086915613</v>
      </c>
      <c r="F9" s="6">
        <f t="shared" si="3"/>
        <v>1.3319130843854055E-2</v>
      </c>
      <c r="G9" s="6">
        <f t="shared" si="4"/>
        <v>1.3319130843854055E-2</v>
      </c>
      <c r="H9" s="6">
        <f t="shared" si="5"/>
        <v>1.7739924643570443E-4</v>
      </c>
      <c r="I9" s="6">
        <f t="shared" si="6"/>
        <v>6.2472471125019019E-3</v>
      </c>
      <c r="J9" s="6">
        <f t="shared" si="7"/>
        <v>6.2472471125019019E-3</v>
      </c>
    </row>
    <row r="10" spans="1:10" ht="15.75" x14ac:dyDescent="0.25">
      <c r="A10" s="4">
        <v>5</v>
      </c>
      <c r="B10" s="4">
        <v>213.9</v>
      </c>
      <c r="C10" s="6">
        <f t="shared" si="0"/>
        <v>213.28568793873933</v>
      </c>
      <c r="D10" s="6">
        <f t="shared" si="1"/>
        <v>212.72087941227022</v>
      </c>
      <c r="E10" s="6">
        <f t="shared" si="2"/>
        <v>213.85049646520844</v>
      </c>
      <c r="F10" s="6">
        <f t="shared" si="3"/>
        <v>4.9503534791568882E-2</v>
      </c>
      <c r="G10" s="6">
        <f t="shared" si="4"/>
        <v>4.9503534791568882E-2</v>
      </c>
      <c r="H10" s="6">
        <f t="shared" si="5"/>
        <v>2.4505999568600707E-3</v>
      </c>
      <c r="I10" s="6">
        <f t="shared" si="6"/>
        <v>2.3143307522940103E-2</v>
      </c>
      <c r="J10" s="6">
        <f t="shared" si="7"/>
        <v>2.3143307522940103E-2</v>
      </c>
    </row>
    <row r="11" spans="1:10" ht="15.75" x14ac:dyDescent="0.25">
      <c r="A11" s="4">
        <v>6</v>
      </c>
      <c r="B11" s="4">
        <v>215.7</v>
      </c>
      <c r="C11" s="6">
        <f t="shared" si="0"/>
        <v>214.49284396936966</v>
      </c>
      <c r="D11" s="6">
        <f t="shared" si="1"/>
        <v>213.60686169081993</v>
      </c>
      <c r="E11" s="6">
        <f t="shared" si="2"/>
        <v>215.37882624791939</v>
      </c>
      <c r="F11" s="6">
        <f t="shared" si="3"/>
        <v>0.32117375208059684</v>
      </c>
      <c r="G11" s="6">
        <f t="shared" si="4"/>
        <v>0.32117375208059684</v>
      </c>
      <c r="H11" s="6">
        <f t="shared" si="5"/>
        <v>0.10315257902552868</v>
      </c>
      <c r="I11" s="6">
        <f t="shared" si="6"/>
        <v>0.14889835516022107</v>
      </c>
      <c r="J11" s="6">
        <f t="shared" si="7"/>
        <v>0.14889835516022107</v>
      </c>
    </row>
    <row r="12" spans="1:10" ht="15.75" x14ac:dyDescent="0.25">
      <c r="A12" s="4">
        <v>7</v>
      </c>
      <c r="B12" s="4">
        <v>215.4</v>
      </c>
      <c r="C12" s="6">
        <f t="shared" si="0"/>
        <v>214.94642198468483</v>
      </c>
      <c r="D12" s="6">
        <f t="shared" si="1"/>
        <v>214.27664183775238</v>
      </c>
      <c r="E12" s="6">
        <f t="shared" si="2"/>
        <v>215.61620213161729</v>
      </c>
      <c r="F12" s="6">
        <f t="shared" si="3"/>
        <v>-0.21620213161727975</v>
      </c>
      <c r="G12" s="6">
        <f t="shared" si="4"/>
        <v>0.21620213161727975</v>
      </c>
      <c r="H12" s="6">
        <f t="shared" si="5"/>
        <v>4.6743361715855553E-2</v>
      </c>
      <c r="I12" s="6">
        <f t="shared" si="6"/>
        <v>-0.10037239165147621</v>
      </c>
      <c r="J12" s="6">
        <f t="shared" si="7"/>
        <v>0.10037239165147621</v>
      </c>
    </row>
    <row r="13" spans="1:10" ht="15.75" x14ac:dyDescent="0.25">
      <c r="A13" s="4">
        <v>8</v>
      </c>
      <c r="B13" s="4">
        <v>215.8</v>
      </c>
      <c r="C13" s="6">
        <f t="shared" si="0"/>
        <v>215.37321099234242</v>
      </c>
      <c r="D13" s="6">
        <f t="shared" si="1"/>
        <v>214.8249264150474</v>
      </c>
      <c r="E13" s="6">
        <f t="shared" si="2"/>
        <v>215.92149556963744</v>
      </c>
      <c r="F13" s="6">
        <f t="shared" si="3"/>
        <v>-0.1214955696374318</v>
      </c>
      <c r="G13" s="6">
        <f t="shared" si="4"/>
        <v>0.1214955696374318</v>
      </c>
      <c r="H13" s="6">
        <f t="shared" si="5"/>
        <v>1.476117344152404E-2</v>
      </c>
      <c r="I13" s="6">
        <f t="shared" si="6"/>
        <v>-5.630007860863382E-2</v>
      </c>
      <c r="J13" s="6">
        <f t="shared" si="7"/>
        <v>5.630007860863382E-2</v>
      </c>
    </row>
    <row r="14" spans="1:10" ht="15.75" x14ac:dyDescent="0.25">
      <c r="A14" s="4">
        <v>9</v>
      </c>
      <c r="B14" s="4">
        <v>216</v>
      </c>
      <c r="C14" s="6">
        <f t="shared" si="0"/>
        <v>215.68660549617121</v>
      </c>
      <c r="D14" s="6">
        <f t="shared" si="1"/>
        <v>215.25576595560932</v>
      </c>
      <c r="E14" s="6">
        <f t="shared" si="2"/>
        <v>216.1174450367331</v>
      </c>
      <c r="F14" s="6">
        <f t="shared" si="3"/>
        <v>-0.11744503673310192</v>
      </c>
      <c r="G14" s="6">
        <f t="shared" si="4"/>
        <v>0.11744503673310192</v>
      </c>
      <c r="H14" s="6">
        <f t="shared" si="5"/>
        <v>1.3793336653239658E-2</v>
      </c>
      <c r="I14" s="6">
        <f t="shared" si="6"/>
        <v>-5.4372702191250885E-2</v>
      </c>
      <c r="J14" s="6">
        <f t="shared" si="7"/>
        <v>5.4372702191250885E-2</v>
      </c>
    </row>
    <row r="15" spans="1:10" ht="15.75" x14ac:dyDescent="0.25">
      <c r="A15" s="4">
        <v>10</v>
      </c>
      <c r="B15" s="4">
        <v>216.2</v>
      </c>
      <c r="C15" s="6">
        <f t="shared" si="0"/>
        <v>215.94330274808561</v>
      </c>
      <c r="D15" s="6">
        <f t="shared" si="1"/>
        <v>215.59953435184747</v>
      </c>
      <c r="E15" s="6">
        <f t="shared" si="2"/>
        <v>216.28707114432376</v>
      </c>
      <c r="F15" s="6">
        <f t="shared" si="3"/>
        <v>-8.7071144323772387E-2</v>
      </c>
      <c r="G15" s="6">
        <f t="shared" si="4"/>
        <v>8.7071144323772387E-2</v>
      </c>
      <c r="H15" s="6">
        <f t="shared" si="5"/>
        <v>7.5813841738512E-3</v>
      </c>
      <c r="I15" s="6">
        <f t="shared" si="6"/>
        <v>-4.0273424756601478E-2</v>
      </c>
      <c r="J15" s="6">
        <f t="shared" si="7"/>
        <v>4.0273424756601478E-2</v>
      </c>
    </row>
    <row r="16" spans="1:10" ht="15.75" x14ac:dyDescent="0.25">
      <c r="A16" s="4">
        <v>11</v>
      </c>
      <c r="B16" s="4">
        <v>216.3</v>
      </c>
      <c r="C16" s="6">
        <f t="shared" si="0"/>
        <v>216.12165137404281</v>
      </c>
      <c r="D16" s="6">
        <f t="shared" si="1"/>
        <v>215.86059286294514</v>
      </c>
      <c r="E16" s="6">
        <f t="shared" si="2"/>
        <v>216.38270988514049</v>
      </c>
      <c r="F16" s="6">
        <f t="shared" si="3"/>
        <v>-8.2709885140474171E-2</v>
      </c>
      <c r="G16" s="6">
        <f t="shared" si="4"/>
        <v>8.2709885140474171E-2</v>
      </c>
      <c r="H16" s="6">
        <f t="shared" si="5"/>
        <v>6.8409250999504302E-3</v>
      </c>
      <c r="I16" s="6">
        <f t="shared" si="6"/>
        <v>-3.8238504456992221E-2</v>
      </c>
      <c r="J16" s="6">
        <f t="shared" si="7"/>
        <v>3.8238504456992221E-2</v>
      </c>
    </row>
    <row r="17" spans="1:10" ht="15.75" x14ac:dyDescent="0.25">
      <c r="A17" s="4">
        <v>12</v>
      </c>
      <c r="B17" s="4">
        <v>215.9</v>
      </c>
      <c r="C17" s="6">
        <f t="shared" si="0"/>
        <v>216.01082568702139</v>
      </c>
      <c r="D17" s="6">
        <f t="shared" si="1"/>
        <v>215.93570927498325</v>
      </c>
      <c r="E17" s="6">
        <f t="shared" si="2"/>
        <v>216.08594209905954</v>
      </c>
      <c r="F17" s="6">
        <f t="shared" si="3"/>
        <v>-0.18594209905953107</v>
      </c>
      <c r="G17" s="6">
        <f t="shared" si="4"/>
        <v>0.18594209905953107</v>
      </c>
      <c r="H17" s="6">
        <f t="shared" si="5"/>
        <v>3.4574464202664468E-2</v>
      </c>
      <c r="I17" s="6">
        <f t="shared" si="6"/>
        <v>-8.6124177424516474E-2</v>
      </c>
      <c r="J17" s="6">
        <f t="shared" si="7"/>
        <v>8.6124177424516474E-2</v>
      </c>
    </row>
    <row r="18" spans="1:10" ht="15.75" x14ac:dyDescent="0.25">
      <c r="A18" s="5">
        <v>13</v>
      </c>
      <c r="B18" s="5">
        <v>216.7</v>
      </c>
      <c r="C18" s="6">
        <f t="shared" si="0"/>
        <v>216.35541284351069</v>
      </c>
      <c r="D18" s="6">
        <f t="shared" si="1"/>
        <v>216.14556105924697</v>
      </c>
      <c r="E18" s="6">
        <f t="shared" si="2"/>
        <v>216.56526462777441</v>
      </c>
      <c r="F18" s="6">
        <f t="shared" si="3"/>
        <v>0.13473537222557752</v>
      </c>
      <c r="G18" s="6">
        <f t="shared" si="4"/>
        <v>0.13473537222557752</v>
      </c>
      <c r="H18" s="6">
        <f t="shared" si="5"/>
        <v>1.8153620528764926E-2</v>
      </c>
      <c r="I18" s="6">
        <f t="shared" si="6"/>
        <v>6.2175990874747358E-2</v>
      </c>
      <c r="J18" s="6">
        <f t="shared" si="7"/>
        <v>6.2175990874747358E-2</v>
      </c>
    </row>
    <row r="19" spans="1:10" ht="15.75" x14ac:dyDescent="0.25">
      <c r="A19" s="5">
        <v>14</v>
      </c>
      <c r="B19" s="5">
        <v>216.7</v>
      </c>
      <c r="C19" s="6">
        <f t="shared" si="0"/>
        <v>216.52770642175534</v>
      </c>
      <c r="D19" s="6">
        <f t="shared" si="1"/>
        <v>216.33663374050116</v>
      </c>
      <c r="E19" s="6">
        <f t="shared" si="2"/>
        <v>216.71877910300952</v>
      </c>
      <c r="F19" s="6">
        <f t="shared" si="3"/>
        <v>-1.8779103009535447E-2</v>
      </c>
      <c r="G19" s="6">
        <f t="shared" si="4"/>
        <v>1.8779103009535447E-2</v>
      </c>
      <c r="H19" s="6">
        <f t="shared" si="5"/>
        <v>3.5265470984274328E-4</v>
      </c>
      <c r="I19" s="6">
        <f t="shared" si="6"/>
        <v>-8.6659450897717798E-3</v>
      </c>
      <c r="J19" s="6">
        <f t="shared" si="7"/>
        <v>8.6659450897717798E-3</v>
      </c>
    </row>
    <row r="20" spans="1:10" ht="15.75" x14ac:dyDescent="0.25">
      <c r="A20" s="5">
        <v>15</v>
      </c>
      <c r="B20" s="5">
        <v>217.6</v>
      </c>
      <c r="C20" s="6">
        <f t="shared" si="0"/>
        <v>217.06385321087765</v>
      </c>
      <c r="D20" s="6">
        <f t="shared" si="1"/>
        <v>216.7002434756894</v>
      </c>
      <c r="E20" s="6">
        <f t="shared" si="2"/>
        <v>217.4274629460659</v>
      </c>
      <c r="F20" s="6">
        <f t="shared" si="3"/>
        <v>0.17253705393409291</v>
      </c>
      <c r="G20" s="6">
        <f t="shared" si="4"/>
        <v>0.17253705393409291</v>
      </c>
      <c r="H20" s="6">
        <f t="shared" si="5"/>
        <v>2.9769034980256084E-2</v>
      </c>
      <c r="I20" s="6">
        <f t="shared" si="6"/>
        <v>7.9290925521182401E-2</v>
      </c>
      <c r="J20" s="6">
        <f t="shared" si="7"/>
        <v>7.9290925521182401E-2</v>
      </c>
    </row>
    <row r="21" spans="1:10" ht="15.75" x14ac:dyDescent="0.25">
      <c r="A21" s="5">
        <v>16</v>
      </c>
      <c r="B21" s="5">
        <v>218</v>
      </c>
      <c r="C21" s="6">
        <f t="shared" si="0"/>
        <v>217.53192660543883</v>
      </c>
      <c r="D21" s="6">
        <f t="shared" si="1"/>
        <v>217.11608504056412</v>
      </c>
      <c r="E21" s="6">
        <f t="shared" si="2"/>
        <v>217.94776817031354</v>
      </c>
      <c r="F21" s="6">
        <f t="shared" si="3"/>
        <v>5.2231829686462561E-2</v>
      </c>
      <c r="G21" s="6">
        <f t="shared" si="4"/>
        <v>5.2231829686462561E-2</v>
      </c>
      <c r="H21" s="6">
        <f t="shared" si="5"/>
        <v>2.7281640323956317E-3</v>
      </c>
      <c r="I21" s="6">
        <f t="shared" si="6"/>
        <v>2.3959554902047046E-2</v>
      </c>
      <c r="J21" s="6">
        <f t="shared" si="7"/>
        <v>2.3959554902047046E-2</v>
      </c>
    </row>
    <row r="22" spans="1:10" ht="15.75" x14ac:dyDescent="0.25">
      <c r="A22" s="5">
        <v>17</v>
      </c>
      <c r="B22" s="5">
        <v>218.2</v>
      </c>
      <c r="C22" s="6">
        <f t="shared" si="0"/>
        <v>217.86596330271942</v>
      </c>
      <c r="D22" s="6">
        <f t="shared" si="1"/>
        <v>217.49102417164175</v>
      </c>
      <c r="E22" s="6">
        <f t="shared" si="2"/>
        <v>218.24090243379709</v>
      </c>
      <c r="F22" s="6">
        <f t="shared" si="3"/>
        <v>-4.0902433797100457E-2</v>
      </c>
      <c r="G22" s="6">
        <f t="shared" si="4"/>
        <v>4.0902433797100457E-2</v>
      </c>
      <c r="H22" s="6">
        <f t="shared" si="5"/>
        <v>1.6730090905261858E-3</v>
      </c>
      <c r="I22" s="6">
        <f t="shared" si="6"/>
        <v>-1.8745386708112034E-2</v>
      </c>
      <c r="J22" s="6">
        <f t="shared" si="7"/>
        <v>1.8745386708112034E-2</v>
      </c>
    </row>
    <row r="23" spans="1:10" ht="15.75" x14ac:dyDescent="0.25">
      <c r="A23" s="5">
        <v>18</v>
      </c>
      <c r="B23" s="5">
        <v>218</v>
      </c>
      <c r="C23" s="6">
        <f t="shared" si="0"/>
        <v>217.93298165135971</v>
      </c>
      <c r="D23" s="6">
        <f t="shared" si="1"/>
        <v>217.71200291150075</v>
      </c>
      <c r="E23" s="6">
        <f t="shared" si="2"/>
        <v>218.15396039121867</v>
      </c>
      <c r="F23" s="6">
        <f t="shared" si="3"/>
        <v>-0.15396039121867489</v>
      </c>
      <c r="G23" s="6">
        <f t="shared" si="4"/>
        <v>0.15396039121867489</v>
      </c>
      <c r="H23" s="6">
        <f t="shared" si="5"/>
        <v>2.3703802064207424E-2</v>
      </c>
      <c r="I23" s="6">
        <f t="shared" si="6"/>
        <v>-7.0624032669116932E-2</v>
      </c>
      <c r="J23" s="6">
        <f t="shared" si="7"/>
        <v>7.0624032669116932E-2</v>
      </c>
    </row>
    <row r="24" spans="1:10" ht="15.75" x14ac:dyDescent="0.25">
      <c r="A24" s="5">
        <v>19</v>
      </c>
      <c r="B24" s="5">
        <v>218</v>
      </c>
      <c r="C24" s="6">
        <f t="shared" si="0"/>
        <v>217.96649082567984</v>
      </c>
      <c r="D24" s="6">
        <f t="shared" si="1"/>
        <v>217.83924686859029</v>
      </c>
      <c r="E24" s="6">
        <f t="shared" si="2"/>
        <v>218.09373478276939</v>
      </c>
      <c r="F24" s="6">
        <f t="shared" si="3"/>
        <v>-9.3734782769388403E-2</v>
      </c>
      <c r="G24" s="6">
        <f t="shared" si="4"/>
        <v>9.3734782769388403E-2</v>
      </c>
      <c r="H24" s="6">
        <f t="shared" si="5"/>
        <v>8.7862095008244337E-3</v>
      </c>
      <c r="I24" s="6">
        <f t="shared" si="6"/>
        <v>-4.2997606774948807E-2</v>
      </c>
      <c r="J24" s="6">
        <f t="shared" si="7"/>
        <v>4.2997606774948807E-2</v>
      </c>
    </row>
    <row r="25" spans="1:10" ht="15.75" x14ac:dyDescent="0.25">
      <c r="A25" s="5">
        <v>20</v>
      </c>
      <c r="B25" s="5">
        <v>218.3</v>
      </c>
      <c r="C25" s="6">
        <f t="shared" si="0"/>
        <v>218.13324541283993</v>
      </c>
      <c r="D25" s="6">
        <f t="shared" si="1"/>
        <v>217.98624614071511</v>
      </c>
      <c r="E25" s="6">
        <f t="shared" si="2"/>
        <v>218.28024468496474</v>
      </c>
      <c r="F25" s="6">
        <f t="shared" si="3"/>
        <v>1.975531503526895E-2</v>
      </c>
      <c r="G25" s="6">
        <f t="shared" si="4"/>
        <v>1.975531503526895E-2</v>
      </c>
      <c r="H25" s="6">
        <f t="shared" si="5"/>
        <v>3.9027247214272346E-4</v>
      </c>
      <c r="I25" s="6">
        <f t="shared" si="6"/>
        <v>9.0496175150109708E-3</v>
      </c>
      <c r="J25" s="6">
        <f t="shared" si="7"/>
        <v>9.0496175150109708E-3</v>
      </c>
    </row>
    <row r="26" spans="1:10" ht="15.75" x14ac:dyDescent="0.25">
      <c r="A26" s="5">
        <v>21</v>
      </c>
      <c r="B26" s="5">
        <v>218.4</v>
      </c>
      <c r="C26" s="6">
        <f t="shared" si="0"/>
        <v>218.26662270641998</v>
      </c>
      <c r="D26" s="6">
        <f t="shared" si="1"/>
        <v>218.12643442356756</v>
      </c>
      <c r="E26" s="6">
        <f t="shared" si="2"/>
        <v>218.4068109892724</v>
      </c>
      <c r="F26" s="6">
        <f t="shared" si="3"/>
        <v>-6.810989272395318E-3</v>
      </c>
      <c r="G26" s="6">
        <f t="shared" si="4"/>
        <v>6.810989272395318E-3</v>
      </c>
      <c r="H26" s="6">
        <f t="shared" si="5"/>
        <v>4.6389574868684101E-5</v>
      </c>
      <c r="I26" s="6">
        <f t="shared" si="6"/>
        <v>-3.1185848316828378E-3</v>
      </c>
      <c r="J26" s="6">
        <f t="shared" si="7"/>
        <v>3.1185848316828378E-3</v>
      </c>
    </row>
    <row r="27" spans="1:10" ht="15.75" x14ac:dyDescent="0.25">
      <c r="A27" s="5">
        <v>22</v>
      </c>
      <c r="B27" s="5">
        <v>218.7</v>
      </c>
      <c r="C27" s="6">
        <f t="shared" si="0"/>
        <v>218.48331135320998</v>
      </c>
      <c r="D27" s="6">
        <f t="shared" si="1"/>
        <v>218.30487288838879</v>
      </c>
      <c r="E27" s="6">
        <f t="shared" si="2"/>
        <v>218.66174981803118</v>
      </c>
      <c r="F27" s="6">
        <f t="shared" si="3"/>
        <v>3.8250181968805919E-2</v>
      </c>
      <c r="G27" s="6">
        <f t="shared" si="4"/>
        <v>3.8250181968805919E-2</v>
      </c>
      <c r="H27" s="6">
        <f t="shared" si="5"/>
        <v>1.4630764206467655E-3</v>
      </c>
      <c r="I27" s="6">
        <f t="shared" si="6"/>
        <v>1.7489795138914459E-2</v>
      </c>
      <c r="J27" s="6">
        <f t="shared" si="7"/>
        <v>1.7489795138914459E-2</v>
      </c>
    </row>
    <row r="28" spans="1:10" ht="15.75" x14ac:dyDescent="0.25">
      <c r="A28" s="5">
        <v>23</v>
      </c>
      <c r="B28" s="5">
        <v>218.8</v>
      </c>
      <c r="C28" s="6">
        <f t="shared" si="0"/>
        <v>218.64165567660501</v>
      </c>
      <c r="D28" s="6">
        <f t="shared" si="1"/>
        <v>218.4732642824969</v>
      </c>
      <c r="E28" s="6">
        <f t="shared" si="2"/>
        <v>218.81004707071313</v>
      </c>
      <c r="F28" s="6">
        <f t="shared" si="3"/>
        <v>-1.0047070713113726E-2</v>
      </c>
      <c r="G28" s="6">
        <f t="shared" si="4"/>
        <v>1.0047070713113726E-2</v>
      </c>
      <c r="H28" s="6">
        <f t="shared" si="5"/>
        <v>1.0094362991430755E-4</v>
      </c>
      <c r="I28" s="6">
        <f t="shared" si="6"/>
        <v>-4.5918970352439329E-3</v>
      </c>
      <c r="J28" s="6">
        <f t="shared" si="7"/>
        <v>4.5918970352439329E-3</v>
      </c>
    </row>
    <row r="29" spans="1:10" ht="15.75" x14ac:dyDescent="0.25">
      <c r="A29" s="5">
        <v>24</v>
      </c>
      <c r="B29" s="5">
        <v>219.2</v>
      </c>
      <c r="C29" s="6">
        <f t="shared" si="0"/>
        <v>218.9208278383025</v>
      </c>
      <c r="D29" s="6">
        <f t="shared" si="1"/>
        <v>218.69704606039971</v>
      </c>
      <c r="E29" s="6">
        <f t="shared" si="2"/>
        <v>219.14460961620529</v>
      </c>
      <c r="F29" s="6">
        <f t="shared" si="3"/>
        <v>5.5390383794701847E-2</v>
      </c>
      <c r="G29" s="6">
        <f t="shared" si="4"/>
        <v>5.5390383794701847E-2</v>
      </c>
      <c r="H29" s="6">
        <f t="shared" si="5"/>
        <v>3.0680946169243692E-3</v>
      </c>
      <c r="I29" s="6">
        <f t="shared" si="6"/>
        <v>2.5269335672765444E-2</v>
      </c>
      <c r="J29" s="6">
        <f t="shared" si="7"/>
        <v>2.5269335672765444E-2</v>
      </c>
    </row>
    <row r="30" spans="1:10" ht="15.75" x14ac:dyDescent="0.25">
      <c r="A30" s="5">
        <v>25</v>
      </c>
      <c r="B30" s="5">
        <v>220.2</v>
      </c>
      <c r="C30" s="6">
        <f t="shared" si="0"/>
        <v>219.56041391915124</v>
      </c>
      <c r="D30" s="6">
        <f t="shared" si="1"/>
        <v>219.12872998977548</v>
      </c>
      <c r="E30" s="6">
        <f t="shared" si="2"/>
        <v>219.99209784852701</v>
      </c>
      <c r="F30" s="6">
        <f t="shared" si="3"/>
        <v>0.20790215147297886</v>
      </c>
      <c r="G30" s="6">
        <f t="shared" si="4"/>
        <v>0.20790215147297886</v>
      </c>
      <c r="H30" s="6">
        <f t="shared" si="5"/>
        <v>4.3223304587093447E-2</v>
      </c>
      <c r="I30" s="6">
        <f t="shared" si="6"/>
        <v>9.4415145991361887E-2</v>
      </c>
      <c r="J30" s="6">
        <f t="shared" si="7"/>
        <v>9.4415145991361887E-2</v>
      </c>
    </row>
    <row r="31" spans="1:10" ht="15.75" x14ac:dyDescent="0.25">
      <c r="A31" s="5">
        <v>26</v>
      </c>
      <c r="B31" s="5">
        <v>221.3</v>
      </c>
      <c r="C31" s="6">
        <f t="shared" si="0"/>
        <v>220.43020695957563</v>
      </c>
      <c r="D31" s="6">
        <f t="shared" si="1"/>
        <v>219.77946847467555</v>
      </c>
      <c r="E31" s="6">
        <f t="shared" si="2"/>
        <v>221.0809454444757</v>
      </c>
      <c r="F31" s="6">
        <f t="shared" si="3"/>
        <v>0.21905455552430908</v>
      </c>
      <c r="G31" s="6">
        <f t="shared" si="4"/>
        <v>0.21905455552430908</v>
      </c>
      <c r="H31" s="6">
        <f t="shared" si="5"/>
        <v>4.7984898295952608E-2</v>
      </c>
      <c r="I31" s="6">
        <f t="shared" si="6"/>
        <v>9.898533914338413E-2</v>
      </c>
      <c r="J31" s="6">
        <f t="shared" si="7"/>
        <v>9.898533914338413E-2</v>
      </c>
    </row>
    <row r="32" spans="1:10" ht="15.75" x14ac:dyDescent="0.25">
      <c r="A32" s="5">
        <v>27</v>
      </c>
      <c r="B32" s="5">
        <v>223.5</v>
      </c>
      <c r="C32" s="6">
        <f t="shared" si="0"/>
        <v>221.96510347978781</v>
      </c>
      <c r="D32" s="6">
        <f t="shared" si="1"/>
        <v>220.87228597723168</v>
      </c>
      <c r="E32" s="6">
        <f t="shared" si="2"/>
        <v>223.05792098234394</v>
      </c>
      <c r="F32" s="6">
        <f t="shared" si="3"/>
        <v>0.44207901765605584</v>
      </c>
      <c r="G32" s="6">
        <f t="shared" si="4"/>
        <v>0.44207901765605584</v>
      </c>
      <c r="H32" s="6">
        <f t="shared" si="5"/>
        <v>0.19543385785174333</v>
      </c>
      <c r="I32" s="6">
        <f t="shared" si="6"/>
        <v>0.19779821819062901</v>
      </c>
      <c r="J32" s="6">
        <f t="shared" si="7"/>
        <v>0.19779821819062901</v>
      </c>
    </row>
    <row r="33" spans="1:10" ht="15.75" x14ac:dyDescent="0.25">
      <c r="A33" s="5">
        <v>28</v>
      </c>
      <c r="B33" s="5">
        <v>224.9</v>
      </c>
      <c r="C33" s="6">
        <f t="shared" si="0"/>
        <v>223.43255173989391</v>
      </c>
      <c r="D33" s="6">
        <f t="shared" si="1"/>
        <v>222.15241885856278</v>
      </c>
      <c r="E33" s="6">
        <f t="shared" si="2"/>
        <v>224.71268462122504</v>
      </c>
      <c r="F33" s="6">
        <f t="shared" si="3"/>
        <v>0.18731537877496862</v>
      </c>
      <c r="G33" s="6">
        <f t="shared" si="4"/>
        <v>0.18731537877496862</v>
      </c>
      <c r="H33" s="6">
        <f t="shared" si="5"/>
        <v>3.5087051125609968E-2</v>
      </c>
      <c r="I33" s="6">
        <f t="shared" si="6"/>
        <v>8.3288296476197704E-2</v>
      </c>
      <c r="J33" s="6">
        <f t="shared" si="7"/>
        <v>8.3288296476197704E-2</v>
      </c>
    </row>
    <row r="34" spans="1:10" ht="15.75" x14ac:dyDescent="0.25">
      <c r="A34" s="5">
        <v>29</v>
      </c>
      <c r="B34" s="5">
        <v>226</v>
      </c>
      <c r="C34" s="6">
        <f t="shared" si="0"/>
        <v>224.71627586994697</v>
      </c>
      <c r="D34" s="6">
        <f t="shared" si="1"/>
        <v>223.43434736425488</v>
      </c>
      <c r="E34" s="6">
        <f t="shared" si="2"/>
        <v>225.99820437563906</v>
      </c>
      <c r="F34" s="6">
        <f t="shared" si="3"/>
        <v>1.7956243609376088E-3</v>
      </c>
      <c r="G34" s="6">
        <f t="shared" si="4"/>
        <v>1.7956243609376088E-3</v>
      </c>
      <c r="H34" s="6">
        <f t="shared" si="5"/>
        <v>3.2242668455925962E-6</v>
      </c>
      <c r="I34" s="6">
        <f t="shared" si="6"/>
        <v>7.9452405351221626E-4</v>
      </c>
      <c r="J34" s="6">
        <f t="shared" si="7"/>
        <v>7.9452405351221626E-4</v>
      </c>
    </row>
    <row r="35" spans="1:10" ht="15.75" x14ac:dyDescent="0.25">
      <c r="A35" s="5">
        <v>30</v>
      </c>
      <c r="B35" s="5">
        <v>225.7</v>
      </c>
      <c r="C35" s="6">
        <f t="shared" si="0"/>
        <v>225.20813793497348</v>
      </c>
      <c r="D35" s="6">
        <f t="shared" si="1"/>
        <v>224.32124264961419</v>
      </c>
      <c r="E35" s="6">
        <f t="shared" si="2"/>
        <v>226.09503322033277</v>
      </c>
      <c r="F35" s="6">
        <f t="shared" si="3"/>
        <v>-0.39503322033277755</v>
      </c>
      <c r="G35" s="6">
        <f t="shared" si="4"/>
        <v>0.39503322033277755</v>
      </c>
      <c r="H35" s="6">
        <f t="shared" si="5"/>
        <v>0.15605124516648478</v>
      </c>
      <c r="I35" s="6">
        <f t="shared" si="6"/>
        <v>-0.17502579545094266</v>
      </c>
      <c r="J35" s="6">
        <f t="shared" si="7"/>
        <v>0.17502579545094266</v>
      </c>
    </row>
    <row r="36" spans="1:10" ht="15.75" x14ac:dyDescent="0.25">
      <c r="A36" s="5">
        <v>31</v>
      </c>
      <c r="B36" s="5">
        <v>225.9</v>
      </c>
      <c r="C36" s="6">
        <f t="shared" si="0"/>
        <v>225.55406896748673</v>
      </c>
      <c r="D36" s="6">
        <f t="shared" si="1"/>
        <v>224.93765580855046</v>
      </c>
      <c r="E36" s="6">
        <f t="shared" si="2"/>
        <v>226.170482126423</v>
      </c>
      <c r="F36" s="6">
        <f t="shared" si="3"/>
        <v>-0.27048212642299063</v>
      </c>
      <c r="G36" s="6">
        <f t="shared" si="4"/>
        <v>0.27048212642299063</v>
      </c>
      <c r="H36" s="6">
        <f t="shared" si="5"/>
        <v>7.3160580714302689E-2</v>
      </c>
      <c r="I36" s="6">
        <f t="shared" si="6"/>
        <v>-0.11973533706197018</v>
      </c>
      <c r="J36" s="6">
        <f t="shared" si="7"/>
        <v>0.11973533706197018</v>
      </c>
    </row>
    <row r="37" spans="1:10" ht="15.75" x14ac:dyDescent="0.25">
      <c r="A37" s="5">
        <v>32</v>
      </c>
      <c r="B37" s="5">
        <v>226.5</v>
      </c>
      <c r="C37" s="6">
        <f t="shared" si="0"/>
        <v>226.02703448374336</v>
      </c>
      <c r="D37" s="6">
        <f t="shared" si="1"/>
        <v>225.48234514614691</v>
      </c>
      <c r="E37" s="6">
        <f t="shared" si="2"/>
        <v>226.57172382133982</v>
      </c>
      <c r="F37" s="6">
        <f t="shared" si="3"/>
        <v>-7.1723821339816141E-2</v>
      </c>
      <c r="G37" s="6">
        <f t="shared" si="4"/>
        <v>7.1723821339816141E-2</v>
      </c>
      <c r="H37" s="6">
        <f t="shared" si="5"/>
        <v>5.1443065475858651E-3</v>
      </c>
      <c r="I37" s="6">
        <f t="shared" si="6"/>
        <v>-3.1666146286894542E-2</v>
      </c>
      <c r="J37" s="6">
        <f t="shared" si="7"/>
        <v>3.1666146286894542E-2</v>
      </c>
    </row>
    <row r="38" spans="1:10" ht="15.75" x14ac:dyDescent="0.25">
      <c r="A38" s="5">
        <v>33</v>
      </c>
      <c r="B38" s="5">
        <v>226.9</v>
      </c>
      <c r="C38" s="6">
        <f t="shared" si="0"/>
        <v>226.46351724187167</v>
      </c>
      <c r="D38" s="6">
        <f t="shared" si="1"/>
        <v>225.97293119400928</v>
      </c>
      <c r="E38" s="6">
        <f t="shared" si="2"/>
        <v>226.95410328973406</v>
      </c>
      <c r="F38" s="6">
        <f t="shared" si="3"/>
        <v>-5.4103289734058535E-2</v>
      </c>
      <c r="G38" s="6">
        <f t="shared" si="4"/>
        <v>5.4103289734058535E-2</v>
      </c>
      <c r="H38" s="6">
        <f t="shared" si="5"/>
        <v>2.9271659600474836E-3</v>
      </c>
      <c r="I38" s="6">
        <f t="shared" si="6"/>
        <v>-2.3844552549166387E-2</v>
      </c>
      <c r="J38" s="6">
        <f t="shared" si="7"/>
        <v>2.3844552549166387E-2</v>
      </c>
    </row>
    <row r="39" spans="1:10" ht="15.75" x14ac:dyDescent="0.25">
      <c r="A39" s="5">
        <v>34</v>
      </c>
      <c r="B39" s="5">
        <v>226.4</v>
      </c>
      <c r="C39" s="6">
        <f t="shared" si="0"/>
        <v>226.43175862093585</v>
      </c>
      <c r="D39" s="6">
        <f t="shared" si="1"/>
        <v>226.20234490747256</v>
      </c>
      <c r="E39" s="6">
        <f t="shared" si="2"/>
        <v>226.66117233439914</v>
      </c>
      <c r="F39" s="6">
        <f t="shared" si="3"/>
        <v>-0.26117233439913434</v>
      </c>
      <c r="G39" s="6">
        <f t="shared" si="4"/>
        <v>0.26117233439913434</v>
      </c>
      <c r="H39" s="6">
        <f t="shared" si="5"/>
        <v>6.8210988255493252E-2</v>
      </c>
      <c r="I39" s="6">
        <f t="shared" si="6"/>
        <v>-0.11535880494661412</v>
      </c>
      <c r="J39" s="6">
        <f t="shared" si="7"/>
        <v>0.11535880494661412</v>
      </c>
    </row>
    <row r="40" spans="1:10" ht="15.75" x14ac:dyDescent="0.25">
      <c r="A40" s="5">
        <v>35</v>
      </c>
      <c r="B40" s="5">
        <v>226.2</v>
      </c>
      <c r="C40" s="6">
        <f t="shared" si="0"/>
        <v>226.31587931046792</v>
      </c>
      <c r="D40" s="6">
        <f t="shared" si="1"/>
        <v>226.25911210897024</v>
      </c>
      <c r="E40" s="6">
        <f t="shared" si="2"/>
        <v>226.3726465119656</v>
      </c>
      <c r="F40" s="6">
        <f t="shared" si="3"/>
        <v>-0.17264651196560976</v>
      </c>
      <c r="G40" s="6">
        <f t="shared" si="4"/>
        <v>0.17264651196560976</v>
      </c>
      <c r="H40" s="6">
        <f t="shared" si="5"/>
        <v>2.9806818093891435E-2</v>
      </c>
      <c r="I40" s="6">
        <f t="shared" si="6"/>
        <v>-7.6324717933514488E-2</v>
      </c>
      <c r="J40" s="6">
        <f t="shared" si="7"/>
        <v>7.6324717933514488E-2</v>
      </c>
    </row>
    <row r="41" spans="1:10" ht="15.75" x14ac:dyDescent="0.25">
      <c r="A41" s="5">
        <v>36</v>
      </c>
      <c r="B41" s="5">
        <v>225.7</v>
      </c>
      <c r="C41" s="6">
        <f t="shared" si="0"/>
        <v>226.00793965523394</v>
      </c>
      <c r="D41" s="6">
        <f t="shared" si="1"/>
        <v>226.13352588210211</v>
      </c>
      <c r="E41" s="6">
        <f t="shared" si="2"/>
        <v>225.88235342836578</v>
      </c>
      <c r="F41" s="6">
        <f t="shared" si="3"/>
        <v>-0.18235342836578639</v>
      </c>
      <c r="G41" s="6">
        <f t="shared" si="4"/>
        <v>0.18235342836578639</v>
      </c>
      <c r="H41" s="6">
        <f t="shared" si="5"/>
        <v>3.3252772836755984E-2</v>
      </c>
      <c r="I41" s="6">
        <f t="shared" si="6"/>
        <v>-8.0794607162510579E-2</v>
      </c>
      <c r="J41" s="6">
        <f t="shared" si="7"/>
        <v>8.0794607162510579E-2</v>
      </c>
    </row>
    <row r="42" spans="1:10" ht="15.75" x14ac:dyDescent="0.25">
      <c r="A42" s="5">
        <v>37</v>
      </c>
      <c r="B42" s="5">
        <v>226.7</v>
      </c>
      <c r="C42" s="6">
        <f t="shared" si="0"/>
        <v>226.35396982761696</v>
      </c>
      <c r="D42" s="6">
        <f t="shared" si="1"/>
        <v>226.24374785485952</v>
      </c>
      <c r="E42" s="6">
        <f t="shared" si="2"/>
        <v>226.46419180037441</v>
      </c>
      <c r="F42" s="6">
        <f t="shared" si="3"/>
        <v>0.23580819962558053</v>
      </c>
      <c r="G42" s="6">
        <f t="shared" si="4"/>
        <v>0.23580819962558053</v>
      </c>
      <c r="H42" s="6">
        <f t="shared" si="5"/>
        <v>5.560550701065764E-2</v>
      </c>
      <c r="I42" s="6">
        <f t="shared" si="6"/>
        <v>0.10401773252120888</v>
      </c>
      <c r="J42" s="6">
        <f t="shared" si="7"/>
        <v>0.10401773252120888</v>
      </c>
    </row>
    <row r="43" spans="1:10" ht="15.75" x14ac:dyDescent="0.25">
      <c r="A43" s="5">
        <v>38</v>
      </c>
      <c r="B43" s="5">
        <v>227.7</v>
      </c>
      <c r="C43" s="6">
        <f t="shared" si="0"/>
        <v>227.02698491380846</v>
      </c>
      <c r="D43" s="6">
        <f t="shared" si="1"/>
        <v>226.63536638433399</v>
      </c>
      <c r="E43" s="6">
        <f t="shared" si="2"/>
        <v>227.41860344328293</v>
      </c>
      <c r="F43" s="6">
        <f t="shared" si="3"/>
        <v>0.28139655671705555</v>
      </c>
      <c r="G43" s="6">
        <f t="shared" si="4"/>
        <v>0.28139655671705555</v>
      </c>
      <c r="H43" s="6">
        <f t="shared" si="5"/>
        <v>7.9184022132215065E-2</v>
      </c>
      <c r="I43" s="6">
        <f t="shared" si="6"/>
        <v>0.12358215051254087</v>
      </c>
      <c r="J43" s="6">
        <f t="shared" si="7"/>
        <v>0.12358215051254087</v>
      </c>
    </row>
    <row r="44" spans="1:10" ht="15.75" x14ac:dyDescent="0.25">
      <c r="A44" s="5">
        <v>39</v>
      </c>
      <c r="B44" s="5">
        <v>229.4</v>
      </c>
      <c r="C44" s="6">
        <f t="shared" si="0"/>
        <v>228.21349245690425</v>
      </c>
      <c r="D44" s="6">
        <f t="shared" si="1"/>
        <v>227.42442942061911</v>
      </c>
      <c r="E44" s="6">
        <f t="shared" si="2"/>
        <v>229.00255549318939</v>
      </c>
      <c r="F44" s="6">
        <f t="shared" si="3"/>
        <v>0.39744450681061494</v>
      </c>
      <c r="G44" s="6">
        <f t="shared" si="4"/>
        <v>0.39744450681061494</v>
      </c>
      <c r="H44" s="6">
        <f t="shared" si="5"/>
        <v>0.15796213599393294</v>
      </c>
      <c r="I44" s="6">
        <f t="shared" si="6"/>
        <v>0.17325392624699867</v>
      </c>
      <c r="J44" s="6">
        <f t="shared" si="7"/>
        <v>0.17325392624699867</v>
      </c>
    </row>
    <row r="45" spans="1:10" ht="15.75" x14ac:dyDescent="0.25">
      <c r="A45" s="5">
        <v>40</v>
      </c>
      <c r="B45" s="5">
        <v>230.1</v>
      </c>
      <c r="C45" s="6">
        <f t="shared" si="0"/>
        <v>229.15674622845211</v>
      </c>
      <c r="D45" s="6">
        <f t="shared" si="1"/>
        <v>228.29058782453561</v>
      </c>
      <c r="E45" s="6">
        <f t="shared" si="2"/>
        <v>230.02290463236861</v>
      </c>
      <c r="F45" s="6">
        <f t="shared" si="3"/>
        <v>7.709536763138658E-2</v>
      </c>
      <c r="G45" s="6">
        <f t="shared" si="4"/>
        <v>7.709536763138658E-2</v>
      </c>
      <c r="H45" s="6">
        <f t="shared" si="5"/>
        <v>5.9436957102186492E-3</v>
      </c>
      <c r="I45" s="6">
        <f t="shared" si="6"/>
        <v>3.350515759729969E-2</v>
      </c>
      <c r="J45" s="6">
        <f t="shared" si="7"/>
        <v>3.350515759729969E-2</v>
      </c>
    </row>
    <row r="46" spans="1:10" ht="15.75" x14ac:dyDescent="0.25">
      <c r="A46" s="5">
        <v>41</v>
      </c>
      <c r="B46" s="5">
        <v>229.8</v>
      </c>
      <c r="C46" s="6">
        <f t="shared" si="0"/>
        <v>229.47837311422606</v>
      </c>
      <c r="D46" s="6">
        <f t="shared" si="1"/>
        <v>228.88448046938083</v>
      </c>
      <c r="E46" s="6">
        <f t="shared" si="2"/>
        <v>230.07226575907129</v>
      </c>
      <c r="F46" s="6">
        <f t="shared" si="3"/>
        <v>-0.27226575907127426</v>
      </c>
      <c r="G46" s="6">
        <f t="shared" si="4"/>
        <v>0.27226575907127426</v>
      </c>
      <c r="H46" s="6">
        <f t="shared" si="5"/>
        <v>7.4128643562657165E-2</v>
      </c>
      <c r="I46" s="6">
        <f t="shared" si="6"/>
        <v>-0.11847944258976252</v>
      </c>
      <c r="J46" s="6">
        <f t="shared" si="7"/>
        <v>0.11847944258976252</v>
      </c>
    </row>
    <row r="47" spans="1:10" ht="15.75" x14ac:dyDescent="0.25">
      <c r="A47" s="5">
        <v>42</v>
      </c>
      <c r="B47" s="5">
        <v>229.5</v>
      </c>
      <c r="C47" s="6">
        <f t="shared" si="0"/>
        <v>229.48918655711304</v>
      </c>
      <c r="D47" s="6">
        <f t="shared" si="1"/>
        <v>229.18683351324694</v>
      </c>
      <c r="E47" s="6">
        <f t="shared" si="2"/>
        <v>229.79153960097915</v>
      </c>
      <c r="F47" s="6">
        <f t="shared" si="3"/>
        <v>-0.29153960097914933</v>
      </c>
      <c r="G47" s="6">
        <f t="shared" si="4"/>
        <v>0.29153960097914933</v>
      </c>
      <c r="H47" s="6">
        <f t="shared" si="5"/>
        <v>8.4995338939081608E-2</v>
      </c>
      <c r="I47" s="6">
        <f t="shared" si="6"/>
        <v>-0.12703250587326767</v>
      </c>
      <c r="J47" s="6">
        <f t="shared" si="7"/>
        <v>0.12703250587326767</v>
      </c>
    </row>
    <row r="48" spans="1:10" ht="15.75" x14ac:dyDescent="0.25">
      <c r="A48" s="5">
        <v>43</v>
      </c>
      <c r="B48" s="5">
        <v>229.1</v>
      </c>
      <c r="C48" s="6">
        <f t="shared" si="0"/>
        <v>229.29459327855653</v>
      </c>
      <c r="D48" s="6">
        <f t="shared" si="1"/>
        <v>229.24071339590174</v>
      </c>
      <c r="E48" s="6">
        <f t="shared" si="2"/>
        <v>229.34847316121133</v>
      </c>
      <c r="F48" s="6">
        <f t="shared" si="3"/>
        <v>-0.24847316121133645</v>
      </c>
      <c r="G48" s="6">
        <f t="shared" si="4"/>
        <v>0.24847316121133645</v>
      </c>
      <c r="H48" s="6">
        <f t="shared" si="5"/>
        <v>6.1738911842354791E-2</v>
      </c>
      <c r="I48" s="6">
        <f t="shared" si="6"/>
        <v>-0.10845620306038255</v>
      </c>
      <c r="J48" s="6">
        <f t="shared" si="7"/>
        <v>0.10845620306038255</v>
      </c>
    </row>
    <row r="49" spans="1:10" ht="15.75" x14ac:dyDescent="0.25">
      <c r="A49" s="5">
        <v>44</v>
      </c>
      <c r="B49" s="5">
        <v>230.4</v>
      </c>
      <c r="C49" s="6">
        <f t="shared" si="0"/>
        <v>229.84729663927828</v>
      </c>
      <c r="D49" s="6">
        <f t="shared" si="1"/>
        <v>229.54400501759</v>
      </c>
      <c r="E49" s="6">
        <f t="shared" si="2"/>
        <v>230.15058826096657</v>
      </c>
      <c r="F49" s="6">
        <f t="shared" si="3"/>
        <v>0.24941173903343383</v>
      </c>
      <c r="G49" s="6">
        <f t="shared" si="4"/>
        <v>0.24941173903343383</v>
      </c>
      <c r="H49" s="6">
        <f t="shared" si="5"/>
        <v>6.2206215567681702E-2</v>
      </c>
      <c r="I49" s="6">
        <f t="shared" si="6"/>
        <v>0.10825162284437233</v>
      </c>
      <c r="J49" s="6">
        <f t="shared" si="7"/>
        <v>0.10825162284437233</v>
      </c>
    </row>
    <row r="50" spans="1:10" ht="15.75" x14ac:dyDescent="0.25">
      <c r="A50" s="5">
        <v>45</v>
      </c>
      <c r="B50" s="5">
        <v>231.4</v>
      </c>
      <c r="C50" s="6">
        <f t="shared" si="0"/>
        <v>230.62364831963913</v>
      </c>
      <c r="D50" s="6">
        <f t="shared" si="1"/>
        <v>230.08382666861456</v>
      </c>
      <c r="E50" s="6">
        <f t="shared" si="2"/>
        <v>231.1634699706637</v>
      </c>
      <c r="F50" s="6">
        <f t="shared" si="3"/>
        <v>0.23653002933630773</v>
      </c>
      <c r="G50" s="6">
        <f t="shared" si="4"/>
        <v>0.23653002933630773</v>
      </c>
      <c r="H50" s="6">
        <f t="shared" si="5"/>
        <v>5.5946454777834595E-2</v>
      </c>
      <c r="I50" s="6">
        <f t="shared" si="6"/>
        <v>0.10221695304075529</v>
      </c>
      <c r="J50" s="6">
        <f t="shared" si="7"/>
        <v>0.10221695304075529</v>
      </c>
    </row>
    <row r="51" spans="1:10" ht="15.75" x14ac:dyDescent="0.25">
      <c r="A51" s="5">
        <v>46</v>
      </c>
      <c r="B51" s="5">
        <v>231.3</v>
      </c>
      <c r="C51" s="6">
        <f t="shared" si="0"/>
        <v>230.96182415981957</v>
      </c>
      <c r="D51" s="6">
        <f t="shared" si="1"/>
        <v>230.52282541421707</v>
      </c>
      <c r="E51" s="6">
        <f t="shared" si="2"/>
        <v>231.40082290542207</v>
      </c>
      <c r="F51" s="6">
        <f t="shared" si="3"/>
        <v>-0.10082290542206351</v>
      </c>
      <c r="G51" s="6">
        <f t="shared" si="4"/>
        <v>0.10082290542206351</v>
      </c>
      <c r="H51" s="6">
        <f t="shared" si="5"/>
        <v>1.0165258257746364E-2</v>
      </c>
      <c r="I51" s="6">
        <f t="shared" si="6"/>
        <v>-4.3589669443174883E-2</v>
      </c>
      <c r="J51" s="6">
        <f t="shared" si="7"/>
        <v>4.3589669443174883E-2</v>
      </c>
    </row>
    <row r="52" spans="1:10" ht="15.75" x14ac:dyDescent="0.25">
      <c r="A52" s="5">
        <v>47</v>
      </c>
      <c r="B52" s="5">
        <v>230.2</v>
      </c>
      <c r="C52" s="6">
        <f t="shared" si="0"/>
        <v>230.58091207990978</v>
      </c>
      <c r="D52" s="6">
        <f t="shared" si="1"/>
        <v>230.55186874706342</v>
      </c>
      <c r="E52" s="6">
        <f t="shared" si="2"/>
        <v>230.60995541275614</v>
      </c>
      <c r="F52" s="6">
        <f t="shared" si="3"/>
        <v>-0.40995541275614755</v>
      </c>
      <c r="G52" s="6">
        <f t="shared" si="4"/>
        <v>0.40995541275614755</v>
      </c>
      <c r="H52" s="6">
        <f t="shared" si="5"/>
        <v>0.16806344044806332</v>
      </c>
      <c r="I52" s="6">
        <f t="shared" si="6"/>
        <v>-0.17808662587148028</v>
      </c>
      <c r="J52" s="6">
        <f t="shared" si="7"/>
        <v>0.17808662587148028</v>
      </c>
    </row>
    <row r="53" spans="1:10" ht="15.75" x14ac:dyDescent="0.25">
      <c r="A53" s="5">
        <v>48</v>
      </c>
      <c r="B53" s="5">
        <v>229.6</v>
      </c>
      <c r="C53" s="6">
        <f t="shared" si="0"/>
        <v>230.09045603995489</v>
      </c>
      <c r="D53" s="6">
        <f t="shared" si="1"/>
        <v>230.32116239350916</v>
      </c>
      <c r="E53" s="6">
        <f t="shared" si="2"/>
        <v>229.85974968640062</v>
      </c>
      <c r="F53" s="6">
        <f t="shared" si="3"/>
        <v>-0.25974968640062457</v>
      </c>
      <c r="G53" s="6">
        <f t="shared" si="4"/>
        <v>0.25974968640062457</v>
      </c>
      <c r="H53" s="6">
        <f t="shared" si="5"/>
        <v>6.7469899585222814E-2</v>
      </c>
      <c r="I53" s="6">
        <f t="shared" si="6"/>
        <v>-0.11313139651595147</v>
      </c>
      <c r="J53" s="6">
        <f t="shared" si="7"/>
        <v>0.11313139651595147</v>
      </c>
    </row>
    <row r="54" spans="1:10" x14ac:dyDescent="0.25">
      <c r="E54">
        <f>(2*C53-D53)+(1*($C$1/(1-$C$1))*(C53-2*D53))</f>
        <v>-0.69211906066280449</v>
      </c>
    </row>
  </sheetData>
  <mergeCells count="1">
    <mergeCell ref="A1:A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dcterms:created xsi:type="dcterms:W3CDTF">2019-02-14T08:18:01Z</dcterms:created>
  <dcterms:modified xsi:type="dcterms:W3CDTF">2019-02-14T10:04:47Z</dcterms:modified>
</cp:coreProperties>
</file>