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45" windowWidth="19875" windowHeight="7725"/>
  </bookViews>
  <sheets>
    <sheet name="RBS N=3" sheetId="1" r:id="rId1"/>
    <sheet name="RBS N=5" sheetId="4" r:id="rId2"/>
    <sheet name="RBG N=3" sheetId="5" r:id="rId3"/>
    <sheet name="Sheet2" sheetId="2" r:id="rId4"/>
    <sheet name="Sheet3" sheetId="3" r:id="rId5"/>
  </sheets>
  <calcPr calcId="144525"/>
</workbook>
</file>

<file path=xl/calcChain.xml><?xml version="1.0" encoding="utf-8"?>
<calcChain xmlns="http://schemas.openxmlformats.org/spreadsheetml/2006/main">
  <c r="H65" i="5" l="1"/>
  <c r="H64" i="5"/>
  <c r="H63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8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7" i="5"/>
  <c r="E5" i="5"/>
  <c r="C62" i="5"/>
  <c r="C61" i="5"/>
  <c r="E61" i="5" s="1"/>
  <c r="C60" i="5"/>
  <c r="E60" i="5" s="1"/>
  <c r="C59" i="5"/>
  <c r="C58" i="5"/>
  <c r="C57" i="5"/>
  <c r="E57" i="5" s="1"/>
  <c r="C56" i="5"/>
  <c r="E56" i="5" s="1"/>
  <c r="C55" i="5"/>
  <c r="C54" i="5"/>
  <c r="C53" i="5"/>
  <c r="E53" i="5" s="1"/>
  <c r="C52" i="5"/>
  <c r="E52" i="5" s="1"/>
  <c r="C51" i="5"/>
  <c r="C50" i="5"/>
  <c r="C49" i="5"/>
  <c r="E49" i="5" s="1"/>
  <c r="C48" i="5"/>
  <c r="E48" i="5" s="1"/>
  <c r="C47" i="5"/>
  <c r="C46" i="5"/>
  <c r="C45" i="5"/>
  <c r="E45" i="5" s="1"/>
  <c r="C44" i="5"/>
  <c r="E44" i="5" s="1"/>
  <c r="C43" i="5"/>
  <c r="C42" i="5"/>
  <c r="C41" i="5"/>
  <c r="E41" i="5" s="1"/>
  <c r="C40" i="5"/>
  <c r="E40" i="5" s="1"/>
  <c r="C39" i="5"/>
  <c r="C38" i="5"/>
  <c r="C37" i="5"/>
  <c r="E37" i="5" s="1"/>
  <c r="C36" i="5"/>
  <c r="E36" i="5" s="1"/>
  <c r="C35" i="5"/>
  <c r="C34" i="5"/>
  <c r="C33" i="5"/>
  <c r="E33" i="5" s="1"/>
  <c r="C32" i="5"/>
  <c r="E32" i="5" s="1"/>
  <c r="C31" i="5"/>
  <c r="C30" i="5"/>
  <c r="C29" i="5"/>
  <c r="E29" i="5" s="1"/>
  <c r="C28" i="5"/>
  <c r="E28" i="5" s="1"/>
  <c r="C27" i="5"/>
  <c r="C26" i="5"/>
  <c r="C25" i="5"/>
  <c r="E25" i="5" s="1"/>
  <c r="C24" i="5"/>
  <c r="E24" i="5" s="1"/>
  <c r="C23" i="5"/>
  <c r="C22" i="5"/>
  <c r="C21" i="5"/>
  <c r="E21" i="5" s="1"/>
  <c r="C20" i="5"/>
  <c r="E20" i="5" s="1"/>
  <c r="C19" i="5"/>
  <c r="C18" i="5"/>
  <c r="C17" i="5"/>
  <c r="E17" i="5" s="1"/>
  <c r="C16" i="5"/>
  <c r="E16" i="5" s="1"/>
  <c r="C15" i="5"/>
  <c r="C14" i="5"/>
  <c r="C13" i="5"/>
  <c r="E13" i="5" s="1"/>
  <c r="C12" i="5"/>
  <c r="E12" i="5" s="1"/>
  <c r="C11" i="5"/>
  <c r="C10" i="5"/>
  <c r="C9" i="5"/>
  <c r="E9" i="5" s="1"/>
  <c r="F9" i="5" s="1"/>
  <c r="C8" i="5"/>
  <c r="E8" i="5" s="1"/>
  <c r="C7" i="5"/>
  <c r="D9" i="5" s="1"/>
  <c r="C6" i="5"/>
  <c r="C5" i="5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D63" i="4" s="1"/>
  <c r="D64" i="4" s="1"/>
  <c r="D65" i="4" s="1"/>
  <c r="C7" i="4"/>
  <c r="D61" i="4"/>
  <c r="E61" i="4" s="1"/>
  <c r="F61" i="4" s="1"/>
  <c r="D62" i="4"/>
  <c r="E62" i="4" s="1"/>
  <c r="D59" i="4"/>
  <c r="E59" i="4" s="1"/>
  <c r="F59" i="4" s="1"/>
  <c r="D60" i="4"/>
  <c r="E60" i="4" s="1"/>
  <c r="D57" i="4"/>
  <c r="E57" i="4" s="1"/>
  <c r="F57" i="4" s="1"/>
  <c r="D58" i="4"/>
  <c r="E58" i="4" s="1"/>
  <c r="E56" i="4"/>
  <c r="G56" i="4" s="1"/>
  <c r="H56" i="4" s="1"/>
  <c r="D55" i="4"/>
  <c r="E55" i="4" s="1"/>
  <c r="F55" i="4" s="1"/>
  <c r="D56" i="4"/>
  <c r="G53" i="4"/>
  <c r="H53" i="4" s="1"/>
  <c r="D53" i="4"/>
  <c r="E53" i="4" s="1"/>
  <c r="F53" i="4" s="1"/>
  <c r="D54" i="4"/>
  <c r="E54" i="4" s="1"/>
  <c r="E52" i="4"/>
  <c r="G52" i="4" s="1"/>
  <c r="H52" i="4" s="1"/>
  <c r="D51" i="4"/>
  <c r="E51" i="4" s="1"/>
  <c r="F51" i="4" s="1"/>
  <c r="D52" i="4"/>
  <c r="D49" i="4"/>
  <c r="E49" i="4" s="1"/>
  <c r="F49" i="4" s="1"/>
  <c r="D50" i="4"/>
  <c r="E50" i="4" s="1"/>
  <c r="D47" i="4"/>
  <c r="E47" i="4" s="1"/>
  <c r="F47" i="4" s="1"/>
  <c r="D48" i="4"/>
  <c r="E48" i="4" s="1"/>
  <c r="G48" i="4" s="1"/>
  <c r="H48" i="4" s="1"/>
  <c r="E46" i="4"/>
  <c r="F46" i="4" s="1"/>
  <c r="D46" i="4"/>
  <c r="E44" i="4"/>
  <c r="G44" i="4" s="1"/>
  <c r="H44" i="4" s="1"/>
  <c r="D45" i="4"/>
  <c r="E45" i="4" s="1"/>
  <c r="D43" i="4"/>
  <c r="E43" i="4" s="1"/>
  <c r="D44" i="4"/>
  <c r="D42" i="4"/>
  <c r="E42" i="4" s="1"/>
  <c r="D41" i="4"/>
  <c r="E41" i="4" s="1"/>
  <c r="D39" i="4"/>
  <c r="E39" i="4" s="1"/>
  <c r="D40" i="4"/>
  <c r="E40" i="4" s="1"/>
  <c r="E38" i="4"/>
  <c r="F38" i="4" s="1"/>
  <c r="D38" i="4"/>
  <c r="D37" i="4"/>
  <c r="E37" i="4" s="1"/>
  <c r="D35" i="4"/>
  <c r="E35" i="4" s="1"/>
  <c r="D36" i="4"/>
  <c r="E36" i="4" s="1"/>
  <c r="D34" i="4"/>
  <c r="E34" i="4" s="1"/>
  <c r="D33" i="4"/>
  <c r="E33" i="4" s="1"/>
  <c r="D31" i="4"/>
  <c r="E31" i="4" s="1"/>
  <c r="D32" i="4"/>
  <c r="E32" i="4" s="1"/>
  <c r="D30" i="4"/>
  <c r="E30" i="4" s="1"/>
  <c r="F30" i="4" s="1"/>
  <c r="D29" i="4"/>
  <c r="E29" i="4" s="1"/>
  <c r="D27" i="4"/>
  <c r="E27" i="4" s="1"/>
  <c r="D28" i="4"/>
  <c r="E28" i="4" s="1"/>
  <c r="D26" i="4"/>
  <c r="E26" i="4" s="1"/>
  <c r="D25" i="4"/>
  <c r="E25" i="4" s="1"/>
  <c r="D23" i="4"/>
  <c r="E23" i="4" s="1"/>
  <c r="D24" i="4"/>
  <c r="E24" i="4" s="1"/>
  <c r="D22" i="4"/>
  <c r="E22" i="4" s="1"/>
  <c r="F22" i="4" s="1"/>
  <c r="D21" i="4"/>
  <c r="E21" i="4" s="1"/>
  <c r="D19" i="4"/>
  <c r="E19" i="4" s="1"/>
  <c r="D20" i="4"/>
  <c r="E20" i="4" s="1"/>
  <c r="D18" i="4"/>
  <c r="E18" i="4" s="1"/>
  <c r="D17" i="4"/>
  <c r="E17" i="4" s="1"/>
  <c r="D15" i="4"/>
  <c r="E15" i="4" s="1"/>
  <c r="D16" i="4"/>
  <c r="E16" i="4" s="1"/>
  <c r="E14" i="4"/>
  <c r="F14" i="4" s="1"/>
  <c r="D14" i="4"/>
  <c r="E12" i="4"/>
  <c r="G12" i="4" s="1"/>
  <c r="H12" i="4" s="1"/>
  <c r="D13" i="4"/>
  <c r="E13" i="4" s="1"/>
  <c r="D11" i="4"/>
  <c r="E11" i="4" s="1"/>
  <c r="D12" i="4"/>
  <c r="D10" i="4"/>
  <c r="E10" i="4" s="1"/>
  <c r="D9" i="4"/>
  <c r="E9" i="4" s="1"/>
  <c r="D8" i="4"/>
  <c r="E8" i="4" s="1"/>
  <c r="C6" i="1"/>
  <c r="D7" i="1" s="1"/>
  <c r="E7" i="1" s="1"/>
  <c r="C7" i="1"/>
  <c r="D8" i="1" s="1"/>
  <c r="E8" i="1" s="1"/>
  <c r="C8" i="1"/>
  <c r="D9" i="1" s="1"/>
  <c r="E9" i="1" s="1"/>
  <c r="C9" i="1"/>
  <c r="D10" i="1" s="1"/>
  <c r="E10" i="1" s="1"/>
  <c r="C10" i="1"/>
  <c r="D11" i="1" s="1"/>
  <c r="E11" i="1" s="1"/>
  <c r="C11" i="1"/>
  <c r="D12" i="1" s="1"/>
  <c r="E12" i="1" s="1"/>
  <c r="C12" i="1"/>
  <c r="D13" i="1" s="1"/>
  <c r="E13" i="1" s="1"/>
  <c r="C13" i="1"/>
  <c r="D14" i="1" s="1"/>
  <c r="E14" i="1" s="1"/>
  <c r="C14" i="1"/>
  <c r="D15" i="1" s="1"/>
  <c r="E15" i="1" s="1"/>
  <c r="C15" i="1"/>
  <c r="D16" i="1" s="1"/>
  <c r="E16" i="1" s="1"/>
  <c r="C16" i="1"/>
  <c r="D17" i="1" s="1"/>
  <c r="E17" i="1" s="1"/>
  <c r="C17" i="1"/>
  <c r="D18" i="1" s="1"/>
  <c r="E18" i="1" s="1"/>
  <c r="C18" i="1"/>
  <c r="D19" i="1" s="1"/>
  <c r="E19" i="1" s="1"/>
  <c r="C19" i="1"/>
  <c r="D20" i="1" s="1"/>
  <c r="E20" i="1" s="1"/>
  <c r="C20" i="1"/>
  <c r="D21" i="1" s="1"/>
  <c r="E21" i="1" s="1"/>
  <c r="C21" i="1"/>
  <c r="D22" i="1" s="1"/>
  <c r="E22" i="1" s="1"/>
  <c r="C22" i="1"/>
  <c r="D23" i="1" s="1"/>
  <c r="E23" i="1" s="1"/>
  <c r="C23" i="1"/>
  <c r="D24" i="1" s="1"/>
  <c r="E24" i="1" s="1"/>
  <c r="C24" i="1"/>
  <c r="D25" i="1" s="1"/>
  <c r="E25" i="1" s="1"/>
  <c r="C25" i="1"/>
  <c r="D26" i="1" s="1"/>
  <c r="E26" i="1" s="1"/>
  <c r="C26" i="1"/>
  <c r="D27" i="1" s="1"/>
  <c r="E27" i="1" s="1"/>
  <c r="C27" i="1"/>
  <c r="D28" i="1" s="1"/>
  <c r="E28" i="1" s="1"/>
  <c r="C28" i="1"/>
  <c r="D29" i="1" s="1"/>
  <c r="E29" i="1" s="1"/>
  <c r="C29" i="1"/>
  <c r="D30" i="1" s="1"/>
  <c r="E30" i="1" s="1"/>
  <c r="C30" i="1"/>
  <c r="D31" i="1" s="1"/>
  <c r="E31" i="1" s="1"/>
  <c r="C31" i="1"/>
  <c r="D32" i="1" s="1"/>
  <c r="E32" i="1" s="1"/>
  <c r="C32" i="1"/>
  <c r="D33" i="1" s="1"/>
  <c r="E33" i="1" s="1"/>
  <c r="C33" i="1"/>
  <c r="D34" i="1" s="1"/>
  <c r="E34" i="1" s="1"/>
  <c r="C34" i="1"/>
  <c r="D35" i="1" s="1"/>
  <c r="E35" i="1" s="1"/>
  <c r="C35" i="1"/>
  <c r="D36" i="1" s="1"/>
  <c r="E36" i="1" s="1"/>
  <c r="C36" i="1"/>
  <c r="D37" i="1" s="1"/>
  <c r="E37" i="1" s="1"/>
  <c r="C37" i="1"/>
  <c r="D38" i="1" s="1"/>
  <c r="E38" i="1" s="1"/>
  <c r="C38" i="1"/>
  <c r="D39" i="1" s="1"/>
  <c r="E39" i="1" s="1"/>
  <c r="C39" i="1"/>
  <c r="D40" i="1" s="1"/>
  <c r="E40" i="1" s="1"/>
  <c r="C40" i="1"/>
  <c r="D41" i="1" s="1"/>
  <c r="E41" i="1" s="1"/>
  <c r="C41" i="1"/>
  <c r="D42" i="1" s="1"/>
  <c r="E42" i="1" s="1"/>
  <c r="C42" i="1"/>
  <c r="D43" i="1" s="1"/>
  <c r="E43" i="1" s="1"/>
  <c r="C43" i="1"/>
  <c r="D44" i="1" s="1"/>
  <c r="E44" i="1" s="1"/>
  <c r="C44" i="1"/>
  <c r="D45" i="1" s="1"/>
  <c r="E45" i="1" s="1"/>
  <c r="C45" i="1"/>
  <c r="D46" i="1" s="1"/>
  <c r="E46" i="1" s="1"/>
  <c r="C46" i="1"/>
  <c r="D47" i="1" s="1"/>
  <c r="E47" i="1" s="1"/>
  <c r="C47" i="1"/>
  <c r="D48" i="1" s="1"/>
  <c r="E48" i="1" s="1"/>
  <c r="C48" i="1"/>
  <c r="D49" i="1" s="1"/>
  <c r="E49" i="1" s="1"/>
  <c r="C49" i="1"/>
  <c r="D50" i="1" s="1"/>
  <c r="E50" i="1" s="1"/>
  <c r="C50" i="1"/>
  <c r="D51" i="1" s="1"/>
  <c r="E51" i="1" s="1"/>
  <c r="C51" i="1"/>
  <c r="D52" i="1" s="1"/>
  <c r="E52" i="1" s="1"/>
  <c r="C52" i="1"/>
  <c r="D53" i="1" s="1"/>
  <c r="E53" i="1" s="1"/>
  <c r="C53" i="1"/>
  <c r="D54" i="1" s="1"/>
  <c r="E54" i="1" s="1"/>
  <c r="C54" i="1"/>
  <c r="D55" i="1" s="1"/>
  <c r="E55" i="1" s="1"/>
  <c r="C55" i="1"/>
  <c r="D56" i="1" s="1"/>
  <c r="E56" i="1" s="1"/>
  <c r="C56" i="1"/>
  <c r="D57" i="1" s="1"/>
  <c r="E57" i="1" s="1"/>
  <c r="C57" i="1"/>
  <c r="D58" i="1" s="1"/>
  <c r="E58" i="1" s="1"/>
  <c r="C58" i="1"/>
  <c r="D59" i="1" s="1"/>
  <c r="E59" i="1" s="1"/>
  <c r="C59" i="1"/>
  <c r="D60" i="1" s="1"/>
  <c r="E60" i="1" s="1"/>
  <c r="C60" i="1"/>
  <c r="D61" i="1" s="1"/>
  <c r="E61" i="1" s="1"/>
  <c r="C61" i="1"/>
  <c r="D62" i="1" s="1"/>
  <c r="E62" i="1" s="1"/>
  <c r="C62" i="1"/>
  <c r="D63" i="1" s="1"/>
  <c r="D64" i="1" s="1"/>
  <c r="D65" i="1" s="1"/>
  <c r="C5" i="1"/>
  <c r="D6" i="1" s="1"/>
  <c r="E6" i="1" s="1"/>
  <c r="F37" i="5" l="1"/>
  <c r="F21" i="5"/>
  <c r="F33" i="5"/>
  <c r="F49" i="5"/>
  <c r="F53" i="5"/>
  <c r="F12" i="5"/>
  <c r="F28" i="5"/>
  <c r="F44" i="5"/>
  <c r="F60" i="5"/>
  <c r="D7" i="5"/>
  <c r="I8" i="5" s="1"/>
  <c r="E7" i="5"/>
  <c r="E59" i="5"/>
  <c r="E55" i="5"/>
  <c r="F55" i="5" s="1"/>
  <c r="E51" i="5"/>
  <c r="F51" i="5" s="1"/>
  <c r="E47" i="5"/>
  <c r="E43" i="5"/>
  <c r="E39" i="5"/>
  <c r="F39" i="5" s="1"/>
  <c r="E35" i="5"/>
  <c r="F35" i="5" s="1"/>
  <c r="E31" i="5"/>
  <c r="E27" i="5"/>
  <c r="E23" i="5"/>
  <c r="F23" i="5" s="1"/>
  <c r="E19" i="5"/>
  <c r="F19" i="5" s="1"/>
  <c r="E15" i="5"/>
  <c r="E11" i="5"/>
  <c r="E6" i="5"/>
  <c r="E62" i="5"/>
  <c r="F62" i="5" s="1"/>
  <c r="E58" i="5"/>
  <c r="E54" i="5"/>
  <c r="E50" i="5"/>
  <c r="E46" i="5"/>
  <c r="F46" i="5" s="1"/>
  <c r="E42" i="5"/>
  <c r="E38" i="5"/>
  <c r="E34" i="5"/>
  <c r="E30" i="5"/>
  <c r="F30" i="5" s="1"/>
  <c r="E26" i="5"/>
  <c r="E22" i="5"/>
  <c r="E18" i="5"/>
  <c r="E14" i="5"/>
  <c r="F14" i="5" s="1"/>
  <c r="E10" i="5"/>
  <c r="I53" i="5"/>
  <c r="J53" i="5" s="1"/>
  <c r="D61" i="5"/>
  <c r="F61" i="5" s="1"/>
  <c r="D57" i="5"/>
  <c r="F57" i="5" s="1"/>
  <c r="D53" i="5"/>
  <c r="D49" i="5"/>
  <c r="D45" i="5"/>
  <c r="F45" i="5" s="1"/>
  <c r="D41" i="5"/>
  <c r="F41" i="5" s="1"/>
  <c r="D37" i="5"/>
  <c r="D33" i="5"/>
  <c r="D29" i="5"/>
  <c r="F29" i="5" s="1"/>
  <c r="D25" i="5"/>
  <c r="F25" i="5" s="1"/>
  <c r="D21" i="5"/>
  <c r="D17" i="5"/>
  <c r="F17" i="5" s="1"/>
  <c r="D13" i="5"/>
  <c r="F13" i="5" s="1"/>
  <c r="D60" i="5"/>
  <c r="D56" i="5"/>
  <c r="F56" i="5" s="1"/>
  <c r="D52" i="5"/>
  <c r="F52" i="5" s="1"/>
  <c r="D48" i="5"/>
  <c r="F48" i="5" s="1"/>
  <c r="D44" i="5"/>
  <c r="D40" i="5"/>
  <c r="F40" i="5" s="1"/>
  <c r="D36" i="5"/>
  <c r="F36" i="5" s="1"/>
  <c r="D32" i="5"/>
  <c r="F32" i="5" s="1"/>
  <c r="D28" i="5"/>
  <c r="D24" i="5"/>
  <c r="F24" i="5" s="1"/>
  <c r="D20" i="5"/>
  <c r="F20" i="5" s="1"/>
  <c r="D16" i="5"/>
  <c r="F16" i="5" s="1"/>
  <c r="D12" i="5"/>
  <c r="D8" i="5"/>
  <c r="F8" i="5" s="1"/>
  <c r="I11" i="5"/>
  <c r="J11" i="5" s="1"/>
  <c r="I15" i="5"/>
  <c r="K15" i="5" s="1"/>
  <c r="L15" i="5" s="1"/>
  <c r="I19" i="5"/>
  <c r="I23" i="5"/>
  <c r="J23" i="5" s="1"/>
  <c r="I27" i="5"/>
  <c r="K27" i="5" s="1"/>
  <c r="L27" i="5" s="1"/>
  <c r="I31" i="5"/>
  <c r="J31" i="5" s="1"/>
  <c r="I35" i="5"/>
  <c r="I39" i="5"/>
  <c r="J39" i="5" s="1"/>
  <c r="I43" i="5"/>
  <c r="J43" i="5" s="1"/>
  <c r="I47" i="5"/>
  <c r="K47" i="5" s="1"/>
  <c r="L47" i="5" s="1"/>
  <c r="I51" i="5"/>
  <c r="I55" i="5"/>
  <c r="K55" i="5" s="1"/>
  <c r="L55" i="5" s="1"/>
  <c r="D59" i="5"/>
  <c r="D55" i="5"/>
  <c r="D51" i="5"/>
  <c r="D47" i="5"/>
  <c r="D43" i="5"/>
  <c r="D39" i="5"/>
  <c r="D35" i="5"/>
  <c r="D31" i="5"/>
  <c r="D27" i="5"/>
  <c r="D23" i="5"/>
  <c r="D19" i="5"/>
  <c r="D15" i="5"/>
  <c r="D11" i="5"/>
  <c r="I62" i="5"/>
  <c r="I58" i="5"/>
  <c r="I54" i="5"/>
  <c r="I50" i="5"/>
  <c r="I46" i="5"/>
  <c r="I42" i="5"/>
  <c r="I38" i="5"/>
  <c r="I34" i="5"/>
  <c r="I30" i="5"/>
  <c r="I26" i="5"/>
  <c r="I22" i="5"/>
  <c r="I18" i="5"/>
  <c r="I14" i="5"/>
  <c r="I10" i="5"/>
  <c r="I12" i="5"/>
  <c r="K12" i="5" s="1"/>
  <c r="L12" i="5" s="1"/>
  <c r="I16" i="5"/>
  <c r="I20" i="5"/>
  <c r="J20" i="5" s="1"/>
  <c r="I24" i="5"/>
  <c r="K24" i="5" s="1"/>
  <c r="L24" i="5" s="1"/>
  <c r="I28" i="5"/>
  <c r="J28" i="5" s="1"/>
  <c r="I32" i="5"/>
  <c r="I36" i="5"/>
  <c r="J36" i="5" s="1"/>
  <c r="I40" i="5"/>
  <c r="J40" i="5" s="1"/>
  <c r="I44" i="5"/>
  <c r="K44" i="5" s="1"/>
  <c r="L44" i="5" s="1"/>
  <c r="I48" i="5"/>
  <c r="I52" i="5"/>
  <c r="J52" i="5" s="1"/>
  <c r="I56" i="5"/>
  <c r="K56" i="5" s="1"/>
  <c r="L56" i="5" s="1"/>
  <c r="I60" i="5"/>
  <c r="J60" i="5" s="1"/>
  <c r="D62" i="5"/>
  <c r="D58" i="5"/>
  <c r="D54" i="5"/>
  <c r="D50" i="5"/>
  <c r="D46" i="5"/>
  <c r="D42" i="5"/>
  <c r="D38" i="5"/>
  <c r="D34" i="5"/>
  <c r="D30" i="5"/>
  <c r="D26" i="5"/>
  <c r="D22" i="5"/>
  <c r="D18" i="5"/>
  <c r="D14" i="5"/>
  <c r="D10" i="5"/>
  <c r="I61" i="5"/>
  <c r="I57" i="5"/>
  <c r="I49" i="5"/>
  <c r="I45" i="5"/>
  <c r="I41" i="5"/>
  <c r="I37" i="5"/>
  <c r="J37" i="5" s="1"/>
  <c r="I33" i="5"/>
  <c r="I29" i="5"/>
  <c r="I25" i="5"/>
  <c r="I21" i="5"/>
  <c r="J21" i="5" s="1"/>
  <c r="I17" i="5"/>
  <c r="I13" i="5"/>
  <c r="I9" i="5"/>
  <c r="I59" i="5"/>
  <c r="K11" i="5"/>
  <c r="L11" i="5" s="1"/>
  <c r="J15" i="5"/>
  <c r="J19" i="5"/>
  <c r="K19" i="5"/>
  <c r="L19" i="5" s="1"/>
  <c r="J27" i="5"/>
  <c r="J35" i="5"/>
  <c r="K35" i="5"/>
  <c r="L35" i="5" s="1"/>
  <c r="K43" i="5"/>
  <c r="L43" i="5" s="1"/>
  <c r="J47" i="5"/>
  <c r="J51" i="5"/>
  <c r="K51" i="5"/>
  <c r="L51" i="5" s="1"/>
  <c r="J59" i="5"/>
  <c r="K59" i="5"/>
  <c r="L59" i="5" s="1"/>
  <c r="J12" i="5"/>
  <c r="J16" i="5"/>
  <c r="K16" i="5"/>
  <c r="L16" i="5" s="1"/>
  <c r="J24" i="5"/>
  <c r="J32" i="5"/>
  <c r="K32" i="5"/>
  <c r="L32" i="5" s="1"/>
  <c r="K40" i="5"/>
  <c r="L40" i="5" s="1"/>
  <c r="J44" i="5"/>
  <c r="J48" i="5"/>
  <c r="K48" i="5"/>
  <c r="L48" i="5" s="1"/>
  <c r="J56" i="5"/>
  <c r="G20" i="4"/>
  <c r="H20" i="4" s="1"/>
  <c r="F20" i="4"/>
  <c r="G36" i="4"/>
  <c r="H36" i="4" s="1"/>
  <c r="F36" i="4"/>
  <c r="G28" i="4"/>
  <c r="H28" i="4" s="1"/>
  <c r="F28" i="4"/>
  <c r="G57" i="4"/>
  <c r="H57" i="4" s="1"/>
  <c r="F12" i="4"/>
  <c r="F44" i="4"/>
  <c r="G49" i="4"/>
  <c r="H49" i="4" s="1"/>
  <c r="F52" i="4"/>
  <c r="G61" i="4"/>
  <c r="H61" i="4" s="1"/>
  <c r="G59" i="4"/>
  <c r="H59" i="4" s="1"/>
  <c r="F13" i="4"/>
  <c r="G13" i="4"/>
  <c r="H13" i="4" s="1"/>
  <c r="F19" i="4"/>
  <c r="G19" i="4"/>
  <c r="H19" i="4" s="1"/>
  <c r="G42" i="4"/>
  <c r="H42" i="4" s="1"/>
  <c r="F42" i="4"/>
  <c r="F45" i="4"/>
  <c r="G45" i="4"/>
  <c r="H45" i="4" s="1"/>
  <c r="G58" i="4"/>
  <c r="H58" i="4" s="1"/>
  <c r="F58" i="4"/>
  <c r="G60" i="4"/>
  <c r="H60" i="4" s="1"/>
  <c r="F60" i="4"/>
  <c r="G8" i="4"/>
  <c r="H8" i="4" s="1"/>
  <c r="F8" i="4"/>
  <c r="F18" i="4"/>
  <c r="G18" i="4"/>
  <c r="H18" i="4" s="1"/>
  <c r="F21" i="4"/>
  <c r="G21" i="4"/>
  <c r="H21" i="4" s="1"/>
  <c r="F25" i="4"/>
  <c r="G25" i="4"/>
  <c r="H25" i="4" s="1"/>
  <c r="F27" i="4"/>
  <c r="G27" i="4"/>
  <c r="H27" i="4" s="1"/>
  <c r="F31" i="4"/>
  <c r="G31" i="4"/>
  <c r="H31" i="4" s="1"/>
  <c r="G40" i="4"/>
  <c r="H40" i="4" s="1"/>
  <c r="F40" i="4"/>
  <c r="F10" i="4"/>
  <c r="G10" i="4"/>
  <c r="H10" i="4" s="1"/>
  <c r="F17" i="4"/>
  <c r="G17" i="4"/>
  <c r="H17" i="4" s="1"/>
  <c r="F23" i="4"/>
  <c r="G23" i="4"/>
  <c r="H23" i="4" s="1"/>
  <c r="G32" i="4"/>
  <c r="H32" i="4" s="1"/>
  <c r="F32" i="4"/>
  <c r="G16" i="4"/>
  <c r="H16" i="4" s="1"/>
  <c r="F16" i="4"/>
  <c r="G26" i="4"/>
  <c r="H26" i="4" s="1"/>
  <c r="F26" i="4"/>
  <c r="F29" i="4"/>
  <c r="G29" i="4"/>
  <c r="H29" i="4" s="1"/>
  <c r="F33" i="4"/>
  <c r="G33" i="4"/>
  <c r="H33" i="4" s="1"/>
  <c r="F35" i="4"/>
  <c r="G35" i="4"/>
  <c r="H35" i="4" s="1"/>
  <c r="F39" i="4"/>
  <c r="G39" i="4"/>
  <c r="H39" i="4" s="1"/>
  <c r="G50" i="4"/>
  <c r="H50" i="4" s="1"/>
  <c r="F50" i="4"/>
  <c r="F9" i="4"/>
  <c r="G9" i="4"/>
  <c r="H9" i="4" s="1"/>
  <c r="F11" i="4"/>
  <c r="G11" i="4"/>
  <c r="H11" i="4" s="1"/>
  <c r="F15" i="4"/>
  <c r="G15" i="4"/>
  <c r="H15" i="4" s="1"/>
  <c r="G24" i="4"/>
  <c r="H24" i="4" s="1"/>
  <c r="F24" i="4"/>
  <c r="G34" i="4"/>
  <c r="H34" i="4" s="1"/>
  <c r="F34" i="4"/>
  <c r="F37" i="4"/>
  <c r="G37" i="4"/>
  <c r="H37" i="4" s="1"/>
  <c r="F41" i="4"/>
  <c r="G41" i="4"/>
  <c r="H41" i="4" s="1"/>
  <c r="F43" i="4"/>
  <c r="G43" i="4"/>
  <c r="H43" i="4" s="1"/>
  <c r="G54" i="4"/>
  <c r="H54" i="4" s="1"/>
  <c r="F54" i="4"/>
  <c r="G14" i="4"/>
  <c r="H14" i="4" s="1"/>
  <c r="G22" i="4"/>
  <c r="H22" i="4" s="1"/>
  <c r="G30" i="4"/>
  <c r="H30" i="4" s="1"/>
  <c r="G38" i="4"/>
  <c r="H38" i="4" s="1"/>
  <c r="G46" i="4"/>
  <c r="H46" i="4" s="1"/>
  <c r="G51" i="4"/>
  <c r="H51" i="4" s="1"/>
  <c r="G47" i="4"/>
  <c r="H47" i="4" s="1"/>
  <c r="F48" i="4"/>
  <c r="G55" i="4"/>
  <c r="H55" i="4" s="1"/>
  <c r="F56" i="4"/>
  <c r="G62" i="4"/>
  <c r="H62" i="4" s="1"/>
  <c r="F62" i="4"/>
  <c r="G62" i="1"/>
  <c r="H62" i="1" s="1"/>
  <c r="F62" i="1"/>
  <c r="G58" i="1"/>
  <c r="H58" i="1" s="1"/>
  <c r="F58" i="1"/>
  <c r="G54" i="1"/>
  <c r="H54" i="1" s="1"/>
  <c r="F54" i="1"/>
  <c r="G50" i="1"/>
  <c r="H50" i="1" s="1"/>
  <c r="F50" i="1"/>
  <c r="G46" i="1"/>
  <c r="H46" i="1" s="1"/>
  <c r="F46" i="1"/>
  <c r="G42" i="1"/>
  <c r="H42" i="1" s="1"/>
  <c r="F42" i="1"/>
  <c r="G38" i="1"/>
  <c r="H38" i="1" s="1"/>
  <c r="F38" i="1"/>
  <c r="G34" i="1"/>
  <c r="H34" i="1" s="1"/>
  <c r="F34" i="1"/>
  <c r="G30" i="1"/>
  <c r="H30" i="1" s="1"/>
  <c r="F30" i="1"/>
  <c r="G26" i="1"/>
  <c r="H26" i="1" s="1"/>
  <c r="F26" i="1"/>
  <c r="G22" i="1"/>
  <c r="H22" i="1" s="1"/>
  <c r="F22" i="1"/>
  <c r="G18" i="1"/>
  <c r="H18" i="1" s="1"/>
  <c r="F18" i="1"/>
  <c r="G14" i="1"/>
  <c r="H14" i="1" s="1"/>
  <c r="F14" i="1"/>
  <c r="G10" i="1"/>
  <c r="H10" i="1" s="1"/>
  <c r="F10" i="1"/>
  <c r="G61" i="1"/>
  <c r="H61" i="1" s="1"/>
  <c r="F61" i="1"/>
  <c r="G57" i="1"/>
  <c r="H57" i="1" s="1"/>
  <c r="F57" i="1"/>
  <c r="G53" i="1"/>
  <c r="H53" i="1" s="1"/>
  <c r="F53" i="1"/>
  <c r="G49" i="1"/>
  <c r="H49" i="1" s="1"/>
  <c r="F49" i="1"/>
  <c r="G45" i="1"/>
  <c r="H45" i="1" s="1"/>
  <c r="F45" i="1"/>
  <c r="G41" i="1"/>
  <c r="H41" i="1" s="1"/>
  <c r="F41" i="1"/>
  <c r="G37" i="1"/>
  <c r="H37" i="1" s="1"/>
  <c r="F37" i="1"/>
  <c r="G33" i="1"/>
  <c r="H33" i="1" s="1"/>
  <c r="F33" i="1"/>
  <c r="G29" i="1"/>
  <c r="H29" i="1" s="1"/>
  <c r="F29" i="1"/>
  <c r="G25" i="1"/>
  <c r="H25" i="1" s="1"/>
  <c r="F25" i="1"/>
  <c r="G21" i="1"/>
  <c r="H21" i="1" s="1"/>
  <c r="F21" i="1"/>
  <c r="G17" i="1"/>
  <c r="H17" i="1" s="1"/>
  <c r="F17" i="1"/>
  <c r="G13" i="1"/>
  <c r="H13" i="1" s="1"/>
  <c r="F13" i="1"/>
  <c r="G9" i="1"/>
  <c r="H9" i="1" s="1"/>
  <c r="F9" i="1"/>
  <c r="F6" i="1"/>
  <c r="G6" i="1"/>
  <c r="H6" i="1" s="1"/>
  <c r="G60" i="1"/>
  <c r="H60" i="1" s="1"/>
  <c r="F60" i="1"/>
  <c r="G56" i="1"/>
  <c r="H56" i="1" s="1"/>
  <c r="F56" i="1"/>
  <c r="G52" i="1"/>
  <c r="H52" i="1" s="1"/>
  <c r="F52" i="1"/>
  <c r="G48" i="1"/>
  <c r="H48" i="1" s="1"/>
  <c r="F48" i="1"/>
  <c r="G44" i="1"/>
  <c r="H44" i="1" s="1"/>
  <c r="F44" i="1"/>
  <c r="G40" i="1"/>
  <c r="H40" i="1" s="1"/>
  <c r="F40" i="1"/>
  <c r="G36" i="1"/>
  <c r="H36" i="1" s="1"/>
  <c r="F36" i="1"/>
  <c r="G32" i="1"/>
  <c r="H32" i="1" s="1"/>
  <c r="F32" i="1"/>
  <c r="G28" i="1"/>
  <c r="H28" i="1" s="1"/>
  <c r="F28" i="1"/>
  <c r="G24" i="1"/>
  <c r="H24" i="1" s="1"/>
  <c r="F24" i="1"/>
  <c r="G20" i="1"/>
  <c r="H20" i="1" s="1"/>
  <c r="F20" i="1"/>
  <c r="G16" i="1"/>
  <c r="H16" i="1" s="1"/>
  <c r="F16" i="1"/>
  <c r="G12" i="1"/>
  <c r="H12" i="1" s="1"/>
  <c r="F12" i="1"/>
  <c r="G8" i="1"/>
  <c r="H8" i="1" s="1"/>
  <c r="F8" i="1"/>
  <c r="F59" i="1"/>
  <c r="G59" i="1"/>
  <c r="H59" i="1" s="1"/>
  <c r="F55" i="1"/>
  <c r="G55" i="1"/>
  <c r="H55" i="1" s="1"/>
  <c r="F51" i="1"/>
  <c r="G51" i="1"/>
  <c r="H51" i="1" s="1"/>
  <c r="F47" i="1"/>
  <c r="G47" i="1"/>
  <c r="H47" i="1" s="1"/>
  <c r="F43" i="1"/>
  <c r="G43" i="1"/>
  <c r="H43" i="1" s="1"/>
  <c r="F39" i="1"/>
  <c r="G39" i="1"/>
  <c r="H39" i="1" s="1"/>
  <c r="F35" i="1"/>
  <c r="G35" i="1"/>
  <c r="H35" i="1" s="1"/>
  <c r="F31" i="1"/>
  <c r="G31" i="1"/>
  <c r="H31" i="1" s="1"/>
  <c r="F27" i="1"/>
  <c r="G27" i="1"/>
  <c r="H27" i="1" s="1"/>
  <c r="F23" i="1"/>
  <c r="G23" i="1"/>
  <c r="H23" i="1" s="1"/>
  <c r="F19" i="1"/>
  <c r="G19" i="1"/>
  <c r="H19" i="1" s="1"/>
  <c r="F15" i="1"/>
  <c r="G15" i="1"/>
  <c r="H15" i="1" s="1"/>
  <c r="F11" i="1"/>
  <c r="G11" i="1"/>
  <c r="H11" i="1" s="1"/>
  <c r="F7" i="1"/>
  <c r="G7" i="1"/>
  <c r="H7" i="1" s="1"/>
  <c r="J8" i="5" l="1"/>
  <c r="K8" i="5"/>
  <c r="L8" i="5" s="1"/>
  <c r="K60" i="5"/>
  <c r="L60" i="5" s="1"/>
  <c r="K28" i="5"/>
  <c r="L28" i="5" s="1"/>
  <c r="K31" i="5"/>
  <c r="L31" i="5" s="1"/>
  <c r="F18" i="5"/>
  <c r="F34" i="5"/>
  <c r="F50" i="5"/>
  <c r="F22" i="5"/>
  <c r="F38" i="5"/>
  <c r="F54" i="5"/>
  <c r="F11" i="5"/>
  <c r="F27" i="5"/>
  <c r="F43" i="5"/>
  <c r="F59" i="5"/>
  <c r="F10" i="5"/>
  <c r="F26" i="5"/>
  <c r="F42" i="5"/>
  <c r="F58" i="5"/>
  <c r="F15" i="5"/>
  <c r="F31" i="5"/>
  <c r="F47" i="5"/>
  <c r="F7" i="5"/>
  <c r="J55" i="5"/>
  <c r="K29" i="5"/>
  <c r="L29" i="5" s="1"/>
  <c r="J29" i="5"/>
  <c r="K22" i="5"/>
  <c r="L22" i="5" s="1"/>
  <c r="J22" i="5"/>
  <c r="J17" i="5"/>
  <c r="K17" i="5"/>
  <c r="L17" i="5" s="1"/>
  <c r="J33" i="5"/>
  <c r="K33" i="5"/>
  <c r="L33" i="5" s="1"/>
  <c r="J49" i="5"/>
  <c r="K49" i="5"/>
  <c r="L49" i="5" s="1"/>
  <c r="J10" i="5"/>
  <c r="K10" i="5"/>
  <c r="L10" i="5" s="1"/>
  <c r="J26" i="5"/>
  <c r="K26" i="5"/>
  <c r="L26" i="5" s="1"/>
  <c r="K42" i="5"/>
  <c r="L42" i="5" s="1"/>
  <c r="J42" i="5"/>
  <c r="J58" i="5"/>
  <c r="K58" i="5"/>
  <c r="L58" i="5" s="1"/>
  <c r="K13" i="5"/>
  <c r="L13" i="5" s="1"/>
  <c r="J13" i="5"/>
  <c r="K45" i="5"/>
  <c r="L45" i="5" s="1"/>
  <c r="J45" i="5"/>
  <c r="J38" i="5"/>
  <c r="K38" i="5"/>
  <c r="L38" i="5" s="1"/>
  <c r="J14" i="5"/>
  <c r="K14" i="5"/>
  <c r="L14" i="5" s="1"/>
  <c r="J30" i="5"/>
  <c r="K30" i="5"/>
  <c r="L30" i="5" s="1"/>
  <c r="K46" i="5"/>
  <c r="L46" i="5" s="1"/>
  <c r="J46" i="5"/>
  <c r="J62" i="5"/>
  <c r="K62" i="5"/>
  <c r="L62" i="5" s="1"/>
  <c r="J61" i="5"/>
  <c r="K61" i="5"/>
  <c r="L61" i="5" s="1"/>
  <c r="K54" i="5"/>
  <c r="L54" i="5" s="1"/>
  <c r="J54" i="5"/>
  <c r="K9" i="5"/>
  <c r="L9" i="5" s="1"/>
  <c r="J9" i="5"/>
  <c r="K25" i="5"/>
  <c r="L25" i="5" s="1"/>
  <c r="J25" i="5"/>
  <c r="K41" i="5"/>
  <c r="L41" i="5" s="1"/>
  <c r="J41" i="5"/>
  <c r="K57" i="5"/>
  <c r="L57" i="5" s="1"/>
  <c r="J57" i="5"/>
  <c r="K18" i="5"/>
  <c r="L18" i="5" s="1"/>
  <c r="J18" i="5"/>
  <c r="K34" i="5"/>
  <c r="L34" i="5" s="1"/>
  <c r="J34" i="5"/>
  <c r="J50" i="5"/>
  <c r="K50" i="5"/>
  <c r="L50" i="5" s="1"/>
  <c r="K39" i="5"/>
  <c r="L39" i="5" s="1"/>
  <c r="K52" i="5"/>
  <c r="L52" i="5" s="1"/>
  <c r="K36" i="5"/>
  <c r="L36" i="5" s="1"/>
  <c r="K20" i="5"/>
  <c r="L20" i="5" s="1"/>
  <c r="K23" i="5"/>
  <c r="L23" i="5" s="1"/>
  <c r="K53" i="5"/>
  <c r="L53" i="5" s="1"/>
  <c r="K37" i="5"/>
  <c r="L37" i="5" s="1"/>
  <c r="K21" i="5"/>
  <c r="L21" i="5" s="1"/>
  <c r="J5" i="4"/>
  <c r="J4" i="4"/>
  <c r="J3" i="4"/>
  <c r="J5" i="1"/>
  <c r="J4" i="1"/>
  <c r="J3" i="1"/>
  <c r="N3" i="5" l="1"/>
  <c r="N4" i="5"/>
  <c r="N5" i="5"/>
</calcChain>
</file>

<file path=xl/sharedStrings.xml><?xml version="1.0" encoding="utf-8"?>
<sst xmlns="http://schemas.openxmlformats.org/spreadsheetml/2006/main" count="57" uniqueCount="25">
  <si>
    <t>t</t>
  </si>
  <si>
    <t>y</t>
  </si>
  <si>
    <t>Forecast</t>
  </si>
  <si>
    <t>Ft</t>
  </si>
  <si>
    <t>Moving Average (N=3)</t>
  </si>
  <si>
    <t>St</t>
  </si>
  <si>
    <t>e</t>
  </si>
  <si>
    <t>e^2</t>
  </si>
  <si>
    <t>Relative error</t>
  </si>
  <si>
    <t>(e/y)*100</t>
  </si>
  <si>
    <t>Abs Relative error</t>
  </si>
  <si>
    <t>|(e/y)*100|</t>
  </si>
  <si>
    <t>SSE</t>
  </si>
  <si>
    <t>MSE</t>
  </si>
  <si>
    <t>MAPE</t>
  </si>
  <si>
    <t>Squared Error</t>
  </si>
  <si>
    <t>Error</t>
  </si>
  <si>
    <t>Moving Average (N=5)</t>
  </si>
  <si>
    <t>Mt(2)</t>
  </si>
  <si>
    <t>Mt</t>
  </si>
  <si>
    <t>2Mt</t>
  </si>
  <si>
    <t>At</t>
  </si>
  <si>
    <t>2Mt-Mt(2)</t>
  </si>
  <si>
    <t>Bt</t>
  </si>
  <si>
    <t>(2/(m-1))*(Mt-Mt(2))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</si>
</sst>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'RBS N=3'!$B$2</c:f>
              <c:strCache>
                <c:ptCount val="1"/>
                <c:pt idx="0">
                  <c:v>y</c:v>
                </c:pt>
              </c:strCache>
            </c:strRef>
          </c:tx>
          <c:marker>
            <c:symbol val="none"/>
          </c:marker>
          <c:val>
            <c:numRef>
              <c:f>'RBS N=3'!$B$3:$B$62</c:f>
              <c:numCache>
                <c:formatCode>General</c:formatCode>
                <c:ptCount val="60"/>
                <c:pt idx="0">
                  <c:v>11.828522274608517</c:v>
                </c:pt>
                <c:pt idx="1">
                  <c:v>14.200201766178589</c:v>
                </c:pt>
                <c:pt idx="2">
                  <c:v>7.2524191565052636</c:v>
                </c:pt>
                <c:pt idx="3">
                  <c:v>10.213749331539816</c:v>
                </c:pt>
                <c:pt idx="4">
                  <c:v>14.765976365113506</c:v>
                </c:pt>
                <c:pt idx="5">
                  <c:v>11.489444418112699</c:v>
                </c:pt>
                <c:pt idx="6">
                  <c:v>11.606845159093865</c:v>
                </c:pt>
                <c:pt idx="7">
                  <c:v>14.052138605507819</c:v>
                </c:pt>
                <c:pt idx="8">
                  <c:v>8.9206298308273766</c:v>
                </c:pt>
                <c:pt idx="9">
                  <c:v>10.323832087008197</c:v>
                </c:pt>
                <c:pt idx="10">
                  <c:v>14.777540499119073</c:v>
                </c:pt>
                <c:pt idx="11">
                  <c:v>12.419009911979018</c:v>
                </c:pt>
                <c:pt idx="12">
                  <c:v>12.48378537430348</c:v>
                </c:pt>
                <c:pt idx="13">
                  <c:v>12.801721180004808</c:v>
                </c:pt>
                <c:pt idx="14">
                  <c:v>9.2966807422255009</c:v>
                </c:pt>
                <c:pt idx="15">
                  <c:v>16.604848081649784</c:v>
                </c:pt>
                <c:pt idx="16">
                  <c:v>18.247223311646394</c:v>
                </c:pt>
                <c:pt idx="17">
                  <c:v>10.487907017541207</c:v>
                </c:pt>
                <c:pt idx="18">
                  <c:v>16.297280948284516</c:v>
                </c:pt>
                <c:pt idx="19">
                  <c:v>15.785442495737017</c:v>
                </c:pt>
                <c:pt idx="20">
                  <c:v>14.423077075201933</c:v>
                </c:pt>
                <c:pt idx="21">
                  <c:v>12.192513533072944</c:v>
                </c:pt>
                <c:pt idx="22">
                  <c:v>12.835854607104711</c:v>
                </c:pt>
                <c:pt idx="23">
                  <c:v>19.809264425843317</c:v>
                </c:pt>
                <c:pt idx="24">
                  <c:v>15.154025653440184</c:v>
                </c:pt>
                <c:pt idx="25">
                  <c:v>14.688363106792593</c:v>
                </c:pt>
                <c:pt idx="26">
                  <c:v>10.953321888883952</c:v>
                </c:pt>
                <c:pt idx="27">
                  <c:v>16.248045593115052</c:v>
                </c:pt>
                <c:pt idx="28">
                  <c:v>16.683211371325754</c:v>
                </c:pt>
                <c:pt idx="29">
                  <c:v>14.173437593507149</c:v>
                </c:pt>
                <c:pt idx="30">
                  <c:v>9.7747155828582422</c:v>
                </c:pt>
                <c:pt idx="31">
                  <c:v>13.516952438287099</c:v>
                </c:pt>
                <c:pt idx="32">
                  <c:v>15.817013954723475</c:v>
                </c:pt>
                <c:pt idx="33">
                  <c:v>16.92755381442943</c:v>
                </c:pt>
                <c:pt idx="34">
                  <c:v>10.991782664725161</c:v>
                </c:pt>
                <c:pt idx="35">
                  <c:v>19.723883569327231</c:v>
                </c:pt>
                <c:pt idx="36">
                  <c:v>13.761494446236387</c:v>
                </c:pt>
                <c:pt idx="37">
                  <c:v>11.431636536551533</c:v>
                </c:pt>
                <c:pt idx="38">
                  <c:v>18.101129437393276</c:v>
                </c:pt>
                <c:pt idx="39">
                  <c:v>23.139573629845771</c:v>
                </c:pt>
                <c:pt idx="40">
                  <c:v>13.023051278638016</c:v>
                </c:pt>
                <c:pt idx="41">
                  <c:v>14.667171398975725</c:v>
                </c:pt>
                <c:pt idx="42">
                  <c:v>12.355373803953258</c:v>
                </c:pt>
                <c:pt idx="43">
                  <c:v>15.794852033024934</c:v>
                </c:pt>
                <c:pt idx="44">
                  <c:v>11.99826316826703</c:v>
                </c:pt>
                <c:pt idx="45">
                  <c:v>9.4299678105340199</c:v>
                </c:pt>
                <c:pt idx="46">
                  <c:v>12.263760498578286</c:v>
                </c:pt>
                <c:pt idx="47">
                  <c:v>16.421249911822269</c:v>
                </c:pt>
                <c:pt idx="48">
                  <c:v>10.015966905190009</c:v>
                </c:pt>
                <c:pt idx="49">
                  <c:v>6.8966472230716001</c:v>
                </c:pt>
                <c:pt idx="50">
                  <c:v>15.553439333334495</c:v>
                </c:pt>
                <c:pt idx="51">
                  <c:v>15.271777192052282</c:v>
                </c:pt>
                <c:pt idx="52">
                  <c:v>13.562821449358985</c:v>
                </c:pt>
                <c:pt idx="53">
                  <c:v>8.6665175259379019</c:v>
                </c:pt>
                <c:pt idx="54">
                  <c:v>16.065785064688821</c:v>
                </c:pt>
                <c:pt idx="55">
                  <c:v>13.844920053652134</c:v>
                </c:pt>
                <c:pt idx="56">
                  <c:v>18.121800822585747</c:v>
                </c:pt>
                <c:pt idx="57">
                  <c:v>16.091733877434329</c:v>
                </c:pt>
                <c:pt idx="58">
                  <c:v>14.333151906005099</c:v>
                </c:pt>
                <c:pt idx="59">
                  <c:v>13.771617432780729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'RBS N=3'!$D$2</c:f>
              <c:strCache>
                <c:ptCount val="1"/>
                <c:pt idx="0">
                  <c:v>Ft</c:v>
                </c:pt>
              </c:strCache>
            </c:strRef>
          </c:tx>
          <c:marker>
            <c:symbol val="none"/>
          </c:marker>
          <c:val>
            <c:numRef>
              <c:f>'RBS N=3'!$D$3:$D$65</c:f>
              <c:numCache>
                <c:formatCode>General</c:formatCode>
                <c:ptCount val="63"/>
                <c:pt idx="3">
                  <c:v>11.093714399097456</c:v>
                </c:pt>
                <c:pt idx="4">
                  <c:v>10.55545675140789</c:v>
                </c:pt>
                <c:pt idx="5">
                  <c:v>10.744048284386196</c:v>
                </c:pt>
                <c:pt idx="6">
                  <c:v>12.15639003825534</c:v>
                </c:pt>
                <c:pt idx="7">
                  <c:v>12.62075531410669</c:v>
                </c:pt>
                <c:pt idx="8">
                  <c:v>12.382809394238128</c:v>
                </c:pt>
                <c:pt idx="9">
                  <c:v>11.526537865143021</c:v>
                </c:pt>
                <c:pt idx="10">
                  <c:v>11.098866841114464</c:v>
                </c:pt>
                <c:pt idx="11">
                  <c:v>11.340667472318216</c:v>
                </c:pt>
                <c:pt idx="12">
                  <c:v>12.506794166035428</c:v>
                </c:pt>
                <c:pt idx="13">
                  <c:v>13.226778595133856</c:v>
                </c:pt>
                <c:pt idx="14">
                  <c:v>12.568172155429101</c:v>
                </c:pt>
                <c:pt idx="15">
                  <c:v>11.527395765511264</c:v>
                </c:pt>
                <c:pt idx="16">
                  <c:v>12.901083334626698</c:v>
                </c:pt>
                <c:pt idx="17">
                  <c:v>14.716250711840559</c:v>
                </c:pt>
                <c:pt idx="18">
                  <c:v>15.113326136945796</c:v>
                </c:pt>
                <c:pt idx="19">
                  <c:v>15.010803759157374</c:v>
                </c:pt>
                <c:pt idx="20">
                  <c:v>14.190210153854247</c:v>
                </c:pt>
                <c:pt idx="21">
                  <c:v>15.501933506407822</c:v>
                </c:pt>
                <c:pt idx="22">
                  <c:v>14.133677701337298</c:v>
                </c:pt>
                <c:pt idx="23">
                  <c:v>13.150481738459865</c:v>
                </c:pt>
                <c:pt idx="24">
                  <c:v>14.94587752200699</c:v>
                </c:pt>
                <c:pt idx="25">
                  <c:v>15.933048228796073</c:v>
                </c:pt>
                <c:pt idx="26">
                  <c:v>16.550551062025367</c:v>
                </c:pt>
                <c:pt idx="27">
                  <c:v>13.598570216372243</c:v>
                </c:pt>
                <c:pt idx="28">
                  <c:v>13.963243529597198</c:v>
                </c:pt>
                <c:pt idx="29">
                  <c:v>14.628192951108252</c:v>
                </c:pt>
                <c:pt idx="30">
                  <c:v>15.701564852649318</c:v>
                </c:pt>
                <c:pt idx="31">
                  <c:v>13.543788182563716</c:v>
                </c:pt>
                <c:pt idx="32">
                  <c:v>12.488368538217495</c:v>
                </c:pt>
                <c:pt idx="33">
                  <c:v>13.036227325289607</c:v>
                </c:pt>
                <c:pt idx="34">
                  <c:v>15.420506735813333</c:v>
                </c:pt>
                <c:pt idx="35">
                  <c:v>14.578783477959357</c:v>
                </c:pt>
                <c:pt idx="36">
                  <c:v>15.88107334949394</c:v>
                </c:pt>
                <c:pt idx="37">
                  <c:v>14.825720226762925</c:v>
                </c:pt>
                <c:pt idx="38">
                  <c:v>14.972338184038383</c:v>
                </c:pt>
                <c:pt idx="39">
                  <c:v>14.431420140060398</c:v>
                </c:pt>
                <c:pt idx="40">
                  <c:v>17.55744653459686</c:v>
                </c:pt>
                <c:pt idx="41">
                  <c:v>18.087918115292354</c:v>
                </c:pt>
                <c:pt idx="42">
                  <c:v>16.943265435819836</c:v>
                </c:pt>
                <c:pt idx="43">
                  <c:v>13.348532160522332</c:v>
                </c:pt>
                <c:pt idx="44">
                  <c:v>14.272465745317973</c:v>
                </c:pt>
                <c:pt idx="45">
                  <c:v>13.382829668415075</c:v>
                </c:pt>
                <c:pt idx="46">
                  <c:v>12.407694337275329</c:v>
                </c:pt>
                <c:pt idx="47">
                  <c:v>11.23066382579311</c:v>
                </c:pt>
                <c:pt idx="48">
                  <c:v>12.704992740311525</c:v>
                </c:pt>
                <c:pt idx="49">
                  <c:v>12.900325771863521</c:v>
                </c:pt>
                <c:pt idx="50">
                  <c:v>11.111288013361294</c:v>
                </c:pt>
                <c:pt idx="51">
                  <c:v>10.822017820532034</c:v>
                </c:pt>
                <c:pt idx="52">
                  <c:v>12.573954582819459</c:v>
                </c:pt>
                <c:pt idx="53">
                  <c:v>14.796012658248587</c:v>
                </c:pt>
                <c:pt idx="54">
                  <c:v>12.500372055783055</c:v>
                </c:pt>
                <c:pt idx="55">
                  <c:v>12.765041346661903</c:v>
                </c:pt>
                <c:pt idx="56">
                  <c:v>12.859074214759618</c:v>
                </c:pt>
                <c:pt idx="57">
                  <c:v>16.010835313642236</c:v>
                </c:pt>
                <c:pt idx="58">
                  <c:v>16.019484917890736</c:v>
                </c:pt>
                <c:pt idx="59">
                  <c:v>16.182228868675057</c:v>
                </c:pt>
                <c:pt idx="60">
                  <c:v>14.732167738740053</c:v>
                </c:pt>
                <c:pt idx="61">
                  <c:v>14.732167738740053</c:v>
                </c:pt>
                <c:pt idx="62">
                  <c:v>14.732167738740053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062912"/>
        <c:axId val="42366848"/>
      </c:lineChart>
      <c:catAx>
        <c:axId val="39062912"/>
        <c:scaling>
          <c:orientation val="minMax"/>
        </c:scaling>
        <c:delete val="0"/>
        <c:axPos val="b"/>
        <c:majorTickMark val="out"/>
        <c:minorTickMark val="none"/>
        <c:tickLblPos val="nextTo"/>
        <c:crossAx val="42366848"/>
        <c:crosses val="autoZero"/>
        <c:auto val="1"/>
        <c:lblAlgn val="ctr"/>
        <c:lblOffset val="100"/>
        <c:noMultiLvlLbl val="0"/>
      </c:catAx>
      <c:valAx>
        <c:axId val="42366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90629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'RBS N=5'!$B$2</c:f>
              <c:strCache>
                <c:ptCount val="1"/>
                <c:pt idx="0">
                  <c:v>y</c:v>
                </c:pt>
              </c:strCache>
            </c:strRef>
          </c:tx>
          <c:marker>
            <c:symbol val="none"/>
          </c:marker>
          <c:val>
            <c:numRef>
              <c:f>'RBS N=5'!$B$3:$B$62</c:f>
              <c:numCache>
                <c:formatCode>General</c:formatCode>
                <c:ptCount val="60"/>
                <c:pt idx="0">
                  <c:v>11.828522274608517</c:v>
                </c:pt>
                <c:pt idx="1">
                  <c:v>14.200201766178589</c:v>
                </c:pt>
                <c:pt idx="2">
                  <c:v>7.2524191565052636</c:v>
                </c:pt>
                <c:pt idx="3">
                  <c:v>10.213749331539816</c:v>
                </c:pt>
                <c:pt idx="4">
                  <c:v>14.765976365113506</c:v>
                </c:pt>
                <c:pt idx="5">
                  <c:v>11.489444418112699</c:v>
                </c:pt>
                <c:pt idx="6">
                  <c:v>11.606845159093865</c:v>
                </c:pt>
                <c:pt idx="7">
                  <c:v>14.052138605507819</c:v>
                </c:pt>
                <c:pt idx="8">
                  <c:v>8.9206298308273766</c:v>
                </c:pt>
                <c:pt idx="9">
                  <c:v>10.323832087008197</c:v>
                </c:pt>
                <c:pt idx="10">
                  <c:v>14.777540499119073</c:v>
                </c:pt>
                <c:pt idx="11">
                  <c:v>12.419009911979018</c:v>
                </c:pt>
                <c:pt idx="12">
                  <c:v>12.48378537430348</c:v>
                </c:pt>
                <c:pt idx="13">
                  <c:v>12.801721180004808</c:v>
                </c:pt>
                <c:pt idx="14">
                  <c:v>9.2966807422255009</c:v>
                </c:pt>
                <c:pt idx="15">
                  <c:v>16.604848081649784</c:v>
                </c:pt>
                <c:pt idx="16">
                  <c:v>18.247223311646394</c:v>
                </c:pt>
                <c:pt idx="17">
                  <c:v>10.487907017541207</c:v>
                </c:pt>
                <c:pt idx="18">
                  <c:v>16.297280948284516</c:v>
                </c:pt>
                <c:pt idx="19">
                  <c:v>15.785442495737017</c:v>
                </c:pt>
                <c:pt idx="20">
                  <c:v>14.423077075201933</c:v>
                </c:pt>
                <c:pt idx="21">
                  <c:v>12.192513533072944</c:v>
                </c:pt>
                <c:pt idx="22">
                  <c:v>12.835854607104711</c:v>
                </c:pt>
                <c:pt idx="23">
                  <c:v>19.809264425843317</c:v>
                </c:pt>
                <c:pt idx="24">
                  <c:v>15.154025653440184</c:v>
                </c:pt>
                <c:pt idx="25">
                  <c:v>14.688363106792593</c:v>
                </c:pt>
                <c:pt idx="26">
                  <c:v>10.953321888883952</c:v>
                </c:pt>
                <c:pt idx="27">
                  <c:v>16.248045593115052</c:v>
                </c:pt>
                <c:pt idx="28">
                  <c:v>16.683211371325754</c:v>
                </c:pt>
                <c:pt idx="29">
                  <c:v>14.173437593507149</c:v>
                </c:pt>
                <c:pt idx="30">
                  <c:v>9.7747155828582422</c:v>
                </c:pt>
                <c:pt idx="31">
                  <c:v>13.516952438287099</c:v>
                </c:pt>
                <c:pt idx="32">
                  <c:v>15.817013954723475</c:v>
                </c:pt>
                <c:pt idx="33">
                  <c:v>16.92755381442943</c:v>
                </c:pt>
                <c:pt idx="34">
                  <c:v>10.991782664725161</c:v>
                </c:pt>
                <c:pt idx="35">
                  <c:v>19.723883569327231</c:v>
                </c:pt>
                <c:pt idx="36">
                  <c:v>13.761494446236387</c:v>
                </c:pt>
                <c:pt idx="37">
                  <c:v>11.431636536551533</c:v>
                </c:pt>
                <c:pt idx="38">
                  <c:v>18.101129437393276</c:v>
                </c:pt>
                <c:pt idx="39">
                  <c:v>23.139573629845771</c:v>
                </c:pt>
                <c:pt idx="40">
                  <c:v>13.023051278638016</c:v>
                </c:pt>
                <c:pt idx="41">
                  <c:v>14.667171398975725</c:v>
                </c:pt>
                <c:pt idx="42">
                  <c:v>12.355373803953258</c:v>
                </c:pt>
                <c:pt idx="43">
                  <c:v>15.794852033024934</c:v>
                </c:pt>
                <c:pt idx="44">
                  <c:v>11.99826316826703</c:v>
                </c:pt>
                <c:pt idx="45">
                  <c:v>9.4299678105340199</c:v>
                </c:pt>
                <c:pt idx="46">
                  <c:v>12.263760498578286</c:v>
                </c:pt>
                <c:pt idx="47">
                  <c:v>16.421249911822269</c:v>
                </c:pt>
                <c:pt idx="48">
                  <c:v>10.015966905190009</c:v>
                </c:pt>
                <c:pt idx="49">
                  <c:v>6.8966472230716001</c:v>
                </c:pt>
                <c:pt idx="50">
                  <c:v>15.553439333334495</c:v>
                </c:pt>
                <c:pt idx="51">
                  <c:v>15.271777192052282</c:v>
                </c:pt>
                <c:pt idx="52">
                  <c:v>13.562821449358985</c:v>
                </c:pt>
                <c:pt idx="53">
                  <c:v>8.6665175259379019</c:v>
                </c:pt>
                <c:pt idx="54">
                  <c:v>16.065785064688821</c:v>
                </c:pt>
                <c:pt idx="55">
                  <c:v>13.844920053652134</c:v>
                </c:pt>
                <c:pt idx="56">
                  <c:v>18.121800822585747</c:v>
                </c:pt>
                <c:pt idx="57">
                  <c:v>16.091733877434329</c:v>
                </c:pt>
                <c:pt idx="58">
                  <c:v>14.333151906005099</c:v>
                </c:pt>
                <c:pt idx="59">
                  <c:v>13.771617432780729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'RBS N=5'!$D$2</c:f>
              <c:strCache>
                <c:ptCount val="1"/>
                <c:pt idx="0">
                  <c:v>Ft</c:v>
                </c:pt>
              </c:strCache>
            </c:strRef>
          </c:tx>
          <c:marker>
            <c:symbol val="none"/>
          </c:marker>
          <c:val>
            <c:numRef>
              <c:f>'RBS N=5'!$D$3:$D$65</c:f>
              <c:numCache>
                <c:formatCode>General</c:formatCode>
                <c:ptCount val="63"/>
                <c:pt idx="5">
                  <c:v>11.652173778789138</c:v>
                </c:pt>
                <c:pt idx="6">
                  <c:v>11.584358207489974</c:v>
                </c:pt>
                <c:pt idx="7">
                  <c:v>11.06568688607303</c:v>
                </c:pt>
                <c:pt idx="8">
                  <c:v>12.425630775873541</c:v>
                </c:pt>
                <c:pt idx="9">
                  <c:v>12.167006875731053</c:v>
                </c:pt>
                <c:pt idx="10">
                  <c:v>11.278578020109993</c:v>
                </c:pt>
                <c:pt idx="11">
                  <c:v>11.936197236311267</c:v>
                </c:pt>
                <c:pt idx="12">
                  <c:v>12.098630186888297</c:v>
                </c:pt>
                <c:pt idx="13">
                  <c:v>11.78495954064743</c:v>
                </c:pt>
                <c:pt idx="14">
                  <c:v>12.561177810482913</c:v>
                </c:pt>
                <c:pt idx="15">
                  <c:v>12.355747541526375</c:v>
                </c:pt>
                <c:pt idx="16">
                  <c:v>12.721209058032517</c:v>
                </c:pt>
                <c:pt idx="17">
                  <c:v>13.886851737965992</c:v>
                </c:pt>
                <c:pt idx="18">
                  <c:v>13.48767606661354</c:v>
                </c:pt>
                <c:pt idx="19">
                  <c:v>14.186788020269478</c:v>
                </c:pt>
                <c:pt idx="20">
                  <c:v>15.484540370971786</c:v>
                </c:pt>
                <c:pt idx="21">
                  <c:v>15.048186169682214</c:v>
                </c:pt>
                <c:pt idx="22">
                  <c:v>13.837244213967523</c:v>
                </c:pt>
                <c:pt idx="23">
                  <c:v>14.306833731880223</c:v>
                </c:pt>
                <c:pt idx="24">
                  <c:v>15.009230427391987</c:v>
                </c:pt>
                <c:pt idx="25">
                  <c:v>14.882947058932618</c:v>
                </c:pt>
                <c:pt idx="26">
                  <c:v>14.93600426525075</c:v>
                </c:pt>
                <c:pt idx="27">
                  <c:v>14.688165936412952</c:v>
                </c:pt>
                <c:pt idx="28">
                  <c:v>15.370604133615021</c:v>
                </c:pt>
                <c:pt idx="29">
                  <c:v>14.745393522711506</c:v>
                </c:pt>
                <c:pt idx="30">
                  <c:v>14.549275910724898</c:v>
                </c:pt>
                <c:pt idx="31">
                  <c:v>13.566546405938027</c:v>
                </c:pt>
                <c:pt idx="32">
                  <c:v>14.079272515818658</c:v>
                </c:pt>
                <c:pt idx="33">
                  <c:v>13.993066188140343</c:v>
                </c:pt>
                <c:pt idx="34">
                  <c:v>14.041934676761079</c:v>
                </c:pt>
                <c:pt idx="35">
                  <c:v>13.405603691004682</c:v>
                </c:pt>
                <c:pt idx="36">
                  <c:v>15.395437288298478</c:v>
                </c:pt>
                <c:pt idx="37">
                  <c:v>15.444345689888337</c:v>
                </c:pt>
                <c:pt idx="38">
                  <c:v>14.567270206253948</c:v>
                </c:pt>
                <c:pt idx="39">
                  <c:v>14.801985330846719</c:v>
                </c:pt>
                <c:pt idx="40">
                  <c:v>17.23154352387084</c:v>
                </c:pt>
                <c:pt idx="41">
                  <c:v>15.891377065733</c:v>
                </c:pt>
                <c:pt idx="42">
                  <c:v>16.072512456280865</c:v>
                </c:pt>
                <c:pt idx="43">
                  <c:v>16.25725990976121</c:v>
                </c:pt>
                <c:pt idx="44">
                  <c:v>15.796004428887539</c:v>
                </c:pt>
                <c:pt idx="45">
                  <c:v>13.567742336571792</c:v>
                </c:pt>
                <c:pt idx="46">
                  <c:v>12.849125642950995</c:v>
                </c:pt>
                <c:pt idx="47">
                  <c:v>12.368443462871507</c:v>
                </c:pt>
                <c:pt idx="48">
                  <c:v>13.181618684445308</c:v>
                </c:pt>
                <c:pt idx="49">
                  <c:v>12.025841658878324</c:v>
                </c:pt>
                <c:pt idx="50">
                  <c:v>11.005518469839236</c:v>
                </c:pt>
                <c:pt idx="51">
                  <c:v>12.23021277439933</c:v>
                </c:pt>
                <c:pt idx="52">
                  <c:v>12.831816113094131</c:v>
                </c:pt>
                <c:pt idx="53">
                  <c:v>12.260130420601474</c:v>
                </c:pt>
                <c:pt idx="54">
                  <c:v>11.990240544751051</c:v>
                </c:pt>
                <c:pt idx="55">
                  <c:v>13.824068113074498</c:v>
                </c:pt>
                <c:pt idx="56">
                  <c:v>13.482364257138025</c:v>
                </c:pt>
                <c:pt idx="57">
                  <c:v>14.052368983244719</c:v>
                </c:pt>
                <c:pt idx="58">
                  <c:v>14.558151468859785</c:v>
                </c:pt>
                <c:pt idx="59">
                  <c:v>15.691478344873227</c:v>
                </c:pt>
                <c:pt idx="60">
                  <c:v>15.232644818491607</c:v>
                </c:pt>
                <c:pt idx="61">
                  <c:v>15.232644818491607</c:v>
                </c:pt>
                <c:pt idx="62">
                  <c:v>15.232644818491607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529728"/>
        <c:axId val="41531264"/>
      </c:lineChart>
      <c:catAx>
        <c:axId val="41529728"/>
        <c:scaling>
          <c:orientation val="minMax"/>
        </c:scaling>
        <c:delete val="0"/>
        <c:axPos val="b"/>
        <c:majorTickMark val="out"/>
        <c:minorTickMark val="none"/>
        <c:tickLblPos val="nextTo"/>
        <c:crossAx val="41531264"/>
        <c:crosses val="autoZero"/>
        <c:auto val="1"/>
        <c:lblAlgn val="ctr"/>
        <c:lblOffset val="100"/>
        <c:noMultiLvlLbl val="0"/>
      </c:catAx>
      <c:valAx>
        <c:axId val="41531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5297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'RBG N=3'!$B$2</c:f>
              <c:strCache>
                <c:ptCount val="1"/>
                <c:pt idx="0">
                  <c:v>y</c:v>
                </c:pt>
              </c:strCache>
            </c:strRef>
          </c:tx>
          <c:marker>
            <c:symbol val="none"/>
          </c:marker>
          <c:val>
            <c:numRef>
              <c:f>'RBG N=3'!$B$3:$B$62</c:f>
              <c:numCache>
                <c:formatCode>General</c:formatCode>
                <c:ptCount val="60"/>
                <c:pt idx="0">
                  <c:v>11.828522274608517</c:v>
                </c:pt>
                <c:pt idx="1">
                  <c:v>14.200201766178589</c:v>
                </c:pt>
                <c:pt idx="2">
                  <c:v>7.2524191565052636</c:v>
                </c:pt>
                <c:pt idx="3">
                  <c:v>10.213749331539816</c:v>
                </c:pt>
                <c:pt idx="4">
                  <c:v>14.765976365113506</c:v>
                </c:pt>
                <c:pt idx="5">
                  <c:v>11.489444418112699</c:v>
                </c:pt>
                <c:pt idx="6">
                  <c:v>11.606845159093865</c:v>
                </c:pt>
                <c:pt idx="7">
                  <c:v>14.052138605507819</c:v>
                </c:pt>
                <c:pt idx="8">
                  <c:v>8.9206298308273766</c:v>
                </c:pt>
                <c:pt idx="9">
                  <c:v>10.323832087008197</c:v>
                </c:pt>
                <c:pt idx="10">
                  <c:v>14.777540499119073</c:v>
                </c:pt>
                <c:pt idx="11">
                  <c:v>12.419009911979018</c:v>
                </c:pt>
                <c:pt idx="12">
                  <c:v>12.48378537430348</c:v>
                </c:pt>
                <c:pt idx="13">
                  <c:v>12.801721180004808</c:v>
                </c:pt>
                <c:pt idx="14">
                  <c:v>9.2966807422255009</c:v>
                </c:pt>
                <c:pt idx="15">
                  <c:v>16.604848081649784</c:v>
                </c:pt>
                <c:pt idx="16">
                  <c:v>18.247223311646394</c:v>
                </c:pt>
                <c:pt idx="17">
                  <c:v>10.487907017541207</c:v>
                </c:pt>
                <c:pt idx="18">
                  <c:v>16.297280948284516</c:v>
                </c:pt>
                <c:pt idx="19">
                  <c:v>15.785442495737017</c:v>
                </c:pt>
                <c:pt idx="20">
                  <c:v>14.423077075201933</c:v>
                </c:pt>
                <c:pt idx="21">
                  <c:v>12.192513533072944</c:v>
                </c:pt>
                <c:pt idx="22">
                  <c:v>12.835854607104711</c:v>
                </c:pt>
                <c:pt idx="23">
                  <c:v>19.809264425843317</c:v>
                </c:pt>
                <c:pt idx="24">
                  <c:v>15.154025653440184</c:v>
                </c:pt>
                <c:pt idx="25">
                  <c:v>14.688363106792593</c:v>
                </c:pt>
                <c:pt idx="26">
                  <c:v>10.953321888883952</c:v>
                </c:pt>
                <c:pt idx="27">
                  <c:v>16.248045593115052</c:v>
                </c:pt>
                <c:pt idx="28">
                  <c:v>16.683211371325754</c:v>
                </c:pt>
                <c:pt idx="29">
                  <c:v>14.173437593507149</c:v>
                </c:pt>
                <c:pt idx="30">
                  <c:v>9.7747155828582422</c:v>
                </c:pt>
                <c:pt idx="31">
                  <c:v>13.516952438287099</c:v>
                </c:pt>
                <c:pt idx="32">
                  <c:v>15.817013954723475</c:v>
                </c:pt>
                <c:pt idx="33">
                  <c:v>16.92755381442943</c:v>
                </c:pt>
                <c:pt idx="34">
                  <c:v>10.991782664725161</c:v>
                </c:pt>
                <c:pt idx="35">
                  <c:v>19.723883569327231</c:v>
                </c:pt>
                <c:pt idx="36">
                  <c:v>13.761494446236387</c:v>
                </c:pt>
                <c:pt idx="37">
                  <c:v>11.431636536551533</c:v>
                </c:pt>
                <c:pt idx="38">
                  <c:v>18.101129437393276</c:v>
                </c:pt>
                <c:pt idx="39">
                  <c:v>23.139573629845771</c:v>
                </c:pt>
                <c:pt idx="40">
                  <c:v>13.023051278638016</c:v>
                </c:pt>
                <c:pt idx="41">
                  <c:v>14.667171398975725</c:v>
                </c:pt>
                <c:pt idx="42">
                  <c:v>12.355373803953258</c:v>
                </c:pt>
                <c:pt idx="43">
                  <c:v>15.794852033024934</c:v>
                </c:pt>
                <c:pt idx="44">
                  <c:v>11.99826316826703</c:v>
                </c:pt>
                <c:pt idx="45">
                  <c:v>9.4299678105340199</c:v>
                </c:pt>
                <c:pt idx="46">
                  <c:v>12.263760498578286</c:v>
                </c:pt>
                <c:pt idx="47">
                  <c:v>16.421249911822269</c:v>
                </c:pt>
                <c:pt idx="48">
                  <c:v>10.015966905190009</c:v>
                </c:pt>
                <c:pt idx="49">
                  <c:v>6.8966472230716001</c:v>
                </c:pt>
                <c:pt idx="50">
                  <c:v>15.553439333334495</c:v>
                </c:pt>
                <c:pt idx="51">
                  <c:v>15.271777192052282</c:v>
                </c:pt>
                <c:pt idx="52">
                  <c:v>13.562821449358985</c:v>
                </c:pt>
                <c:pt idx="53">
                  <c:v>8.6665175259379019</c:v>
                </c:pt>
                <c:pt idx="54">
                  <c:v>16.065785064688821</c:v>
                </c:pt>
                <c:pt idx="55">
                  <c:v>13.844920053652134</c:v>
                </c:pt>
                <c:pt idx="56">
                  <c:v>18.121800822585747</c:v>
                </c:pt>
                <c:pt idx="57">
                  <c:v>16.091733877434329</c:v>
                </c:pt>
                <c:pt idx="58">
                  <c:v>14.333151906005099</c:v>
                </c:pt>
                <c:pt idx="59">
                  <c:v>13.771617432780729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'RBG N=3'!$H$2</c:f>
              <c:strCache>
                <c:ptCount val="1"/>
                <c:pt idx="0">
                  <c:v>Ft</c:v>
                </c:pt>
              </c:strCache>
            </c:strRef>
          </c:tx>
          <c:marker>
            <c:symbol val="none"/>
          </c:marker>
          <c:val>
            <c:numRef>
              <c:f>'RBG N=3'!$H$3:$H$65</c:f>
              <c:numCache>
                <c:formatCode>General</c:formatCode>
                <c:ptCount val="63"/>
                <c:pt idx="5">
                  <c:v>10.636665229897559</c:v>
                </c:pt>
                <c:pt idx="6">
                  <c:v>14.165240065399738</c:v>
                </c:pt>
                <c:pt idx="7">
                  <c:v>14.181470184487923</c:v>
                </c:pt>
                <c:pt idx="8">
                  <c:v>12.37512501831428</c:v>
                </c:pt>
                <c:pt idx="9">
                  <c:v>10.226211879770505</c:v>
                </c:pt>
                <c:pt idx="10">
                  <c:v>9.957791123012985</c:v>
                </c:pt>
                <c:pt idx="11">
                  <c:v>11.377954297904182</c:v>
                </c:pt>
                <c:pt idx="12">
                  <c:v>14.22283017846088</c:v>
                </c:pt>
                <c:pt idx="13">
                  <c:v>14.964175629743236</c:v>
                </c:pt>
                <c:pt idx="14">
                  <c:v>12.170019855221712</c:v>
                </c:pt>
                <c:pt idx="15">
                  <c:v>9.7006229524843111</c:v>
                </c:pt>
                <c:pt idx="16">
                  <c:v>14.038815833502053</c:v>
                </c:pt>
                <c:pt idx="17">
                  <c:v>18.052265594202666</c:v>
                </c:pt>
                <c:pt idx="18">
                  <c:v>16.852871621895353</c:v>
                </c:pt>
                <c:pt idx="19">
                  <c:v>15.138824205509637</c:v>
                </c:pt>
                <c:pt idx="20">
                  <c:v>13.027737094924463</c:v>
                </c:pt>
                <c:pt idx="21">
                  <c:v>16.703835572943834</c:v>
                </c:pt>
                <c:pt idx="22">
                  <c:v>13.18381886294565</c:v>
                </c:pt>
                <c:pt idx="23">
                  <c:v>10.927383251242935</c:v>
                </c:pt>
                <c:pt idx="24">
                  <c:v>16.684274591484865</c:v>
                </c:pt>
                <c:pt idx="25">
                  <c:v>18.446206360212933</c:v>
                </c:pt>
                <c:pt idx="26">
                  <c:v>18.032001977523816</c:v>
                </c:pt>
                <c:pt idx="27">
                  <c:v>10.074264310987607</c:v>
                </c:pt>
                <c:pt idx="28">
                  <c:v>12.481487383461724</c:v>
                </c:pt>
                <c:pt idx="29">
                  <c:v>15.757907721939629</c:v>
                </c:pt>
                <c:pt idx="30">
                  <c:v>17.576027002378108</c:v>
                </c:pt>
                <c:pt idx="31">
                  <c:v>11.382333890143624</c:v>
                </c:pt>
                <c:pt idx="32">
                  <c:v>9.6426245656987977</c:v>
                </c:pt>
                <c:pt idx="33">
                  <c:v>13.063092611821608</c:v>
                </c:pt>
                <c:pt idx="34">
                  <c:v>18.964785141226372</c:v>
                </c:pt>
                <c:pt idx="35">
                  <c:v>15.046005407836541</c:v>
                </c:pt>
                <c:pt idx="36">
                  <c:v>17.056311006304071</c:v>
                </c:pt>
                <c:pt idx="37">
                  <c:v>14.286775977477962</c:v>
                </c:pt>
                <c:pt idx="38">
                  <c:v>14.464260045251651</c:v>
                </c:pt>
                <c:pt idx="39">
                  <c:v>13.80794138627339</c:v>
                </c:pt>
                <c:pt idx="40">
                  <c:v>21.364869697993488</c:v>
                </c:pt>
                <c:pt idx="41">
                  <c:v>20.879231152577319</c:v>
                </c:pt>
                <c:pt idx="42">
                  <c:v>15.770709583653467</c:v>
                </c:pt>
                <c:pt idx="43">
                  <c:v>7.7924526738106437</c:v>
                </c:pt>
                <c:pt idx="44">
                  <c:v>13.107888341513828</c:v>
                </c:pt>
                <c:pt idx="45">
                  <c:v>12.812603955741638</c:v>
                </c:pt>
                <c:pt idx="46">
                  <c:v>10.514423177820399</c:v>
                </c:pt>
                <c:pt idx="47">
                  <c:v>9.0111995897236543</c:v>
                </c:pt>
                <c:pt idx="48">
                  <c:v>13.886077618681266</c:v>
                </c:pt>
                <c:pt idx="49">
                  <c:v>14.143655756945126</c:v>
                </c:pt>
                <c:pt idx="50">
                  <c:v>8.8561263563929895</c:v>
                </c:pt>
                <c:pt idx="51">
                  <c:v>9.2436323910915359</c:v>
                </c:pt>
                <c:pt idx="52">
                  <c:v>14.717023470649851</c:v>
                </c:pt>
                <c:pt idx="53">
                  <c:v>18.926714600345711</c:v>
                </c:pt>
                <c:pt idx="54">
                  <c:v>10.920889969448433</c:v>
                </c:pt>
                <c:pt idx="55">
                  <c:v>11.587506666190009</c:v>
                </c:pt>
                <c:pt idx="56">
                  <c:v>13.160897566142472</c:v>
                </c:pt>
                <c:pt idx="57">
                  <c:v>20.275872024217541</c:v>
                </c:pt>
                <c:pt idx="58">
                  <c:v>18.132191789477147</c:v>
                </c:pt>
                <c:pt idx="59">
                  <c:v>16.404987205886489</c:v>
                </c:pt>
                <c:pt idx="60">
                  <c:v>12.907248866016264</c:v>
                </c:pt>
                <c:pt idx="61">
                  <c:v>11.99478942965437</c:v>
                </c:pt>
                <c:pt idx="62">
                  <c:v>11.082329993292475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435264"/>
        <c:axId val="39449344"/>
      </c:lineChart>
      <c:catAx>
        <c:axId val="39435264"/>
        <c:scaling>
          <c:orientation val="minMax"/>
        </c:scaling>
        <c:delete val="0"/>
        <c:axPos val="b"/>
        <c:majorTickMark val="out"/>
        <c:minorTickMark val="none"/>
        <c:tickLblPos val="nextTo"/>
        <c:crossAx val="39449344"/>
        <c:crosses val="autoZero"/>
        <c:auto val="1"/>
        <c:lblAlgn val="ctr"/>
        <c:lblOffset val="100"/>
        <c:noMultiLvlLbl val="0"/>
      </c:catAx>
      <c:valAx>
        <c:axId val="39449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94352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102577</xdr:colOff>
      <xdr:row>5</xdr:row>
      <xdr:rowOff>73269</xdr:rowOff>
    </xdr:from>
    <xdr:to>
      <xdr:col>15</xdr:col>
      <xdr:colOff>417635</xdr:colOff>
      <xdr:row>19</xdr:row>
      <xdr:rowOff>149469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102577</xdr:colOff>
      <xdr:row>5</xdr:row>
      <xdr:rowOff>73269</xdr:rowOff>
    </xdr:from>
    <xdr:to>
      <xdr:col>15</xdr:col>
      <xdr:colOff>417635</xdr:colOff>
      <xdr:row>19</xdr:row>
      <xdr:rowOff>149469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102577</xdr:colOff>
      <xdr:row>5</xdr:row>
      <xdr:rowOff>73269</xdr:rowOff>
    </xdr:from>
    <xdr:to>
      <xdr:col>19</xdr:col>
      <xdr:colOff>417635</xdr:colOff>
      <xdr:row>19</xdr:row>
      <xdr:rowOff>149469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5"/>
  <sheetViews>
    <sheetView tabSelected="1" zoomScaleNormal="100" workbookViewId="0">
      <selection activeCell="C3" sqref="C3"/>
    </sheetView>
  </sheetViews>
  <sheetFormatPr defaultRowHeight="15" x14ac:dyDescent="0.25"/>
  <cols>
    <col min="3" max="3" width="10.5703125" customWidth="1"/>
    <col min="5" max="5" width="9" customWidth="1"/>
    <col min="7" max="7" width="11" customWidth="1"/>
    <col min="8" max="8" width="12.85546875" customWidth="1"/>
  </cols>
  <sheetData>
    <row r="1" spans="1:10" s="1" customFormat="1" ht="45" x14ac:dyDescent="0.25">
      <c r="C1" s="1" t="s">
        <v>4</v>
      </c>
      <c r="D1" s="1" t="s">
        <v>2</v>
      </c>
      <c r="E1" s="1" t="s">
        <v>16</v>
      </c>
      <c r="F1" s="1" t="s">
        <v>15</v>
      </c>
      <c r="G1" s="1" t="s">
        <v>8</v>
      </c>
      <c r="H1" s="1" t="s">
        <v>10</v>
      </c>
    </row>
    <row r="2" spans="1:10" x14ac:dyDescent="0.25">
      <c r="A2" s="2" t="s">
        <v>0</v>
      </c>
      <c r="B2" s="2" t="s">
        <v>1</v>
      </c>
      <c r="C2" s="2" t="s">
        <v>5</v>
      </c>
      <c r="D2" s="2" t="s">
        <v>3</v>
      </c>
      <c r="E2" s="2" t="s">
        <v>6</v>
      </c>
      <c r="F2" s="2" t="s">
        <v>7</v>
      </c>
      <c r="G2" s="2" t="s">
        <v>9</v>
      </c>
      <c r="H2" s="2" t="s">
        <v>11</v>
      </c>
    </row>
    <row r="3" spans="1:10" x14ac:dyDescent="0.25">
      <c r="A3">
        <v>1</v>
      </c>
      <c r="B3">
        <v>11.828522274608517</v>
      </c>
      <c r="I3" t="s">
        <v>12</v>
      </c>
      <c r="J3">
        <f>SUM(F6:F62)</f>
        <v>726.95870673290347</v>
      </c>
    </row>
    <row r="4" spans="1:10" x14ac:dyDescent="0.25">
      <c r="A4">
        <v>2</v>
      </c>
      <c r="B4">
        <v>14.200201766178589</v>
      </c>
      <c r="I4" t="s">
        <v>13</v>
      </c>
      <c r="J4">
        <f>AVERAGE(F6:F62)</f>
        <v>12.753661521629885</v>
      </c>
    </row>
    <row r="5" spans="1:10" x14ac:dyDescent="0.25">
      <c r="A5">
        <v>3</v>
      </c>
      <c r="B5">
        <v>7.2524191565052636</v>
      </c>
      <c r="C5">
        <f>AVERAGE(B3:B5)</f>
        <v>11.093714399097456</v>
      </c>
      <c r="I5" t="s">
        <v>14</v>
      </c>
      <c r="J5">
        <f>AVERAGE(H6:H62)</f>
        <v>22.403082414954454</v>
      </c>
    </row>
    <row r="6" spans="1:10" x14ac:dyDescent="0.25">
      <c r="A6">
        <v>4</v>
      </c>
      <c r="B6">
        <v>10.213749331539816</v>
      </c>
      <c r="C6">
        <f t="shared" ref="C6:C62" si="0">AVERAGE(B4:B6)</f>
        <v>10.55545675140789</v>
      </c>
      <c r="D6">
        <f>C5</f>
        <v>11.093714399097456</v>
      </c>
      <c r="E6">
        <f>B6-D6</f>
        <v>-0.87996506755763981</v>
      </c>
      <c r="F6">
        <f>E6^2</f>
        <v>0.77433852012172155</v>
      </c>
      <c r="G6">
        <f>(E6/B6)*100</f>
        <v>-8.6154950449031329</v>
      </c>
      <c r="H6">
        <f>ABS(G6)</f>
        <v>8.6154950449031329</v>
      </c>
    </row>
    <row r="7" spans="1:10" x14ac:dyDescent="0.25">
      <c r="A7">
        <v>5</v>
      </c>
      <c r="B7">
        <v>14.765976365113506</v>
      </c>
      <c r="C7">
        <f t="shared" si="0"/>
        <v>10.744048284386196</v>
      </c>
      <c r="D7">
        <f t="shared" ref="D7:D63" si="1">C6</f>
        <v>10.55545675140789</v>
      </c>
      <c r="E7">
        <f t="shared" ref="E7:E62" si="2">B7-D7</f>
        <v>4.2105196137056158</v>
      </c>
      <c r="F7">
        <f t="shared" ref="F7:F62" si="3">E7^2</f>
        <v>17.728475417399689</v>
      </c>
      <c r="G7">
        <f t="shared" ref="G7:G62" si="4">(E7/B7)*100</f>
        <v>28.515009841499563</v>
      </c>
      <c r="H7">
        <f t="shared" ref="H7:H62" si="5">ABS(G7)</f>
        <v>28.515009841499563</v>
      </c>
    </row>
    <row r="8" spans="1:10" x14ac:dyDescent="0.25">
      <c r="A8">
        <v>6</v>
      </c>
      <c r="B8">
        <v>11.489444418112699</v>
      </c>
      <c r="C8">
        <f t="shared" si="0"/>
        <v>12.15639003825534</v>
      </c>
      <c r="D8">
        <f t="shared" si="1"/>
        <v>10.744048284386196</v>
      </c>
      <c r="E8">
        <f t="shared" si="2"/>
        <v>0.74539613372650315</v>
      </c>
      <c r="F8">
        <f t="shared" si="3"/>
        <v>0.55561539617441902</v>
      </c>
      <c r="G8">
        <f t="shared" si="4"/>
        <v>6.487660382876415</v>
      </c>
      <c r="H8">
        <f t="shared" si="5"/>
        <v>6.487660382876415</v>
      </c>
    </row>
    <row r="9" spans="1:10" x14ac:dyDescent="0.25">
      <c r="A9">
        <v>7</v>
      </c>
      <c r="B9">
        <v>11.606845159093865</v>
      </c>
      <c r="C9">
        <f t="shared" si="0"/>
        <v>12.62075531410669</v>
      </c>
      <c r="D9">
        <f t="shared" si="1"/>
        <v>12.15639003825534</v>
      </c>
      <c r="E9">
        <f t="shared" si="2"/>
        <v>-0.54954487916147521</v>
      </c>
      <c r="F9">
        <f t="shared" si="3"/>
        <v>0.30199957421260037</v>
      </c>
      <c r="G9">
        <f t="shared" si="4"/>
        <v>-4.7346619312045481</v>
      </c>
      <c r="H9">
        <f t="shared" si="5"/>
        <v>4.7346619312045481</v>
      </c>
    </row>
    <row r="10" spans="1:10" x14ac:dyDescent="0.25">
      <c r="A10">
        <v>8</v>
      </c>
      <c r="B10">
        <v>14.052138605507819</v>
      </c>
      <c r="C10">
        <f t="shared" si="0"/>
        <v>12.382809394238128</v>
      </c>
      <c r="D10">
        <f t="shared" si="1"/>
        <v>12.62075531410669</v>
      </c>
      <c r="E10">
        <f t="shared" si="2"/>
        <v>1.4313832914011293</v>
      </c>
      <c r="F10">
        <f t="shared" si="3"/>
        <v>2.04885812690233</v>
      </c>
      <c r="G10">
        <f t="shared" si="4"/>
        <v>10.186230947366901</v>
      </c>
      <c r="H10">
        <f t="shared" si="5"/>
        <v>10.186230947366901</v>
      </c>
    </row>
    <row r="11" spans="1:10" x14ac:dyDescent="0.25">
      <c r="A11">
        <v>9</v>
      </c>
      <c r="B11">
        <v>8.9206298308273766</v>
      </c>
      <c r="C11">
        <f t="shared" si="0"/>
        <v>11.526537865143021</v>
      </c>
      <c r="D11">
        <f t="shared" si="1"/>
        <v>12.382809394238128</v>
      </c>
      <c r="E11">
        <f t="shared" si="2"/>
        <v>-3.4621795634107517</v>
      </c>
      <c r="F11">
        <f t="shared" si="3"/>
        <v>11.986687329299063</v>
      </c>
      <c r="G11">
        <f t="shared" si="4"/>
        <v>-38.810931840780569</v>
      </c>
      <c r="H11">
        <f t="shared" si="5"/>
        <v>38.810931840780569</v>
      </c>
    </row>
    <row r="12" spans="1:10" x14ac:dyDescent="0.25">
      <c r="A12">
        <v>10</v>
      </c>
      <c r="B12">
        <v>10.323832087008197</v>
      </c>
      <c r="C12">
        <f t="shared" si="0"/>
        <v>11.098866841114464</v>
      </c>
      <c r="D12">
        <f t="shared" si="1"/>
        <v>11.526537865143021</v>
      </c>
      <c r="E12">
        <f t="shared" si="2"/>
        <v>-1.202705778134824</v>
      </c>
      <c r="F12">
        <f t="shared" si="3"/>
        <v>1.4465011887588926</v>
      </c>
      <c r="G12">
        <f t="shared" si="4"/>
        <v>-11.649799880495374</v>
      </c>
      <c r="H12">
        <f t="shared" si="5"/>
        <v>11.649799880495374</v>
      </c>
    </row>
    <row r="13" spans="1:10" x14ac:dyDescent="0.25">
      <c r="A13">
        <v>11</v>
      </c>
      <c r="B13">
        <v>14.777540499119073</v>
      </c>
      <c r="C13">
        <f t="shared" si="0"/>
        <v>11.340667472318216</v>
      </c>
      <c r="D13">
        <f t="shared" si="1"/>
        <v>11.098866841114464</v>
      </c>
      <c r="E13">
        <f t="shared" si="2"/>
        <v>3.6786736580046089</v>
      </c>
      <c r="F13">
        <f t="shared" si="3"/>
        <v>13.53263988209701</v>
      </c>
      <c r="G13">
        <f t="shared" si="4"/>
        <v>24.893680096656841</v>
      </c>
      <c r="H13">
        <f t="shared" si="5"/>
        <v>24.893680096656841</v>
      </c>
    </row>
    <row r="14" spans="1:10" x14ac:dyDescent="0.25">
      <c r="A14">
        <v>12</v>
      </c>
      <c r="B14">
        <v>12.419009911979018</v>
      </c>
      <c r="C14">
        <f t="shared" si="0"/>
        <v>12.506794166035428</v>
      </c>
      <c r="D14">
        <f t="shared" si="1"/>
        <v>11.340667472318216</v>
      </c>
      <c r="E14">
        <f t="shared" si="2"/>
        <v>1.0783424396608012</v>
      </c>
      <c r="F14">
        <f t="shared" si="3"/>
        <v>1.1628224171736088</v>
      </c>
      <c r="G14">
        <f t="shared" si="4"/>
        <v>8.6829984620647025</v>
      </c>
      <c r="H14">
        <f t="shared" si="5"/>
        <v>8.6829984620647025</v>
      </c>
    </row>
    <row r="15" spans="1:10" x14ac:dyDescent="0.25">
      <c r="A15">
        <v>13</v>
      </c>
      <c r="B15">
        <v>12.48378537430348</v>
      </c>
      <c r="C15">
        <f t="shared" si="0"/>
        <v>13.226778595133856</v>
      </c>
      <c r="D15">
        <f t="shared" si="1"/>
        <v>12.506794166035428</v>
      </c>
      <c r="E15">
        <f t="shared" si="2"/>
        <v>-2.3008791731948364E-2</v>
      </c>
      <c r="F15">
        <f t="shared" si="3"/>
        <v>5.2940449696417535E-4</v>
      </c>
      <c r="G15">
        <f t="shared" si="4"/>
        <v>-0.18430941450907568</v>
      </c>
      <c r="H15">
        <f t="shared" si="5"/>
        <v>0.18430941450907568</v>
      </c>
    </row>
    <row r="16" spans="1:10" x14ac:dyDescent="0.25">
      <c r="A16">
        <v>14</v>
      </c>
      <c r="B16">
        <v>12.801721180004808</v>
      </c>
      <c r="C16">
        <f t="shared" si="0"/>
        <v>12.568172155429101</v>
      </c>
      <c r="D16">
        <f t="shared" si="1"/>
        <v>13.226778595133856</v>
      </c>
      <c r="E16">
        <f t="shared" si="2"/>
        <v>-0.42505741512904827</v>
      </c>
      <c r="F16">
        <f t="shared" si="3"/>
        <v>0.18067380615618808</v>
      </c>
      <c r="G16">
        <f t="shared" si="4"/>
        <v>-3.320314582330941</v>
      </c>
      <c r="H16">
        <f t="shared" si="5"/>
        <v>3.320314582330941</v>
      </c>
    </row>
    <row r="17" spans="1:8" x14ac:dyDescent="0.25">
      <c r="A17">
        <v>15</v>
      </c>
      <c r="B17">
        <v>9.2966807422255009</v>
      </c>
      <c r="C17">
        <f t="shared" si="0"/>
        <v>11.527395765511264</v>
      </c>
      <c r="D17">
        <f t="shared" si="1"/>
        <v>12.568172155429101</v>
      </c>
      <c r="E17">
        <f t="shared" si="2"/>
        <v>-3.2714914132036004</v>
      </c>
      <c r="F17">
        <f t="shared" si="3"/>
        <v>10.70265606666489</v>
      </c>
      <c r="G17">
        <f t="shared" si="4"/>
        <v>-35.189886626357882</v>
      </c>
      <c r="H17">
        <f t="shared" si="5"/>
        <v>35.189886626357882</v>
      </c>
    </row>
    <row r="18" spans="1:8" x14ac:dyDescent="0.25">
      <c r="A18">
        <v>16</v>
      </c>
      <c r="B18">
        <v>16.604848081649784</v>
      </c>
      <c r="C18">
        <f t="shared" si="0"/>
        <v>12.901083334626698</v>
      </c>
      <c r="D18">
        <f t="shared" si="1"/>
        <v>11.527395765511264</v>
      </c>
      <c r="E18">
        <f t="shared" si="2"/>
        <v>5.0774523161385208</v>
      </c>
      <c r="F18">
        <f t="shared" si="3"/>
        <v>25.780522022660428</v>
      </c>
      <c r="G18">
        <f t="shared" si="4"/>
        <v>30.578131706905971</v>
      </c>
      <c r="H18">
        <f t="shared" si="5"/>
        <v>30.578131706905971</v>
      </c>
    </row>
    <row r="19" spans="1:8" x14ac:dyDescent="0.25">
      <c r="A19">
        <v>17</v>
      </c>
      <c r="B19">
        <v>18.247223311646394</v>
      </c>
      <c r="C19">
        <f t="shared" si="0"/>
        <v>14.716250711840559</v>
      </c>
      <c r="D19">
        <f t="shared" si="1"/>
        <v>12.901083334626698</v>
      </c>
      <c r="E19">
        <f t="shared" si="2"/>
        <v>5.3461399770196962</v>
      </c>
      <c r="F19">
        <f t="shared" si="3"/>
        <v>28.581212653888159</v>
      </c>
      <c r="G19">
        <f t="shared" si="4"/>
        <v>29.298375351210243</v>
      </c>
      <c r="H19">
        <f t="shared" si="5"/>
        <v>29.298375351210243</v>
      </c>
    </row>
    <row r="20" spans="1:8" x14ac:dyDescent="0.25">
      <c r="A20">
        <v>18</v>
      </c>
      <c r="B20">
        <v>10.487907017541207</v>
      </c>
      <c r="C20">
        <f t="shared" si="0"/>
        <v>15.113326136945796</v>
      </c>
      <c r="D20">
        <f t="shared" si="1"/>
        <v>14.716250711840559</v>
      </c>
      <c r="E20">
        <f t="shared" si="2"/>
        <v>-4.2283436942993511</v>
      </c>
      <c r="F20">
        <f t="shared" si="3"/>
        <v>17.878890397121083</v>
      </c>
      <c r="G20">
        <f t="shared" si="4"/>
        <v>-40.316372820881924</v>
      </c>
      <c r="H20">
        <f t="shared" si="5"/>
        <v>40.316372820881924</v>
      </c>
    </row>
    <row r="21" spans="1:8" x14ac:dyDescent="0.25">
      <c r="A21">
        <v>19</v>
      </c>
      <c r="B21">
        <v>16.297280948284516</v>
      </c>
      <c r="C21">
        <f t="shared" si="0"/>
        <v>15.010803759157374</v>
      </c>
      <c r="D21">
        <f t="shared" si="1"/>
        <v>15.113326136945796</v>
      </c>
      <c r="E21">
        <f t="shared" si="2"/>
        <v>1.1839548113387206</v>
      </c>
      <c r="F21">
        <f t="shared" si="3"/>
        <v>1.4017489952921054</v>
      </c>
      <c r="G21">
        <f t="shared" si="4"/>
        <v>7.2647383026390431</v>
      </c>
      <c r="H21">
        <f t="shared" si="5"/>
        <v>7.2647383026390431</v>
      </c>
    </row>
    <row r="22" spans="1:8" x14ac:dyDescent="0.25">
      <c r="A22">
        <v>20</v>
      </c>
      <c r="B22">
        <v>15.785442495737017</v>
      </c>
      <c r="C22">
        <f t="shared" si="0"/>
        <v>14.190210153854247</v>
      </c>
      <c r="D22">
        <f t="shared" si="1"/>
        <v>15.010803759157374</v>
      </c>
      <c r="E22">
        <f t="shared" si="2"/>
        <v>0.77463873657964299</v>
      </c>
      <c r="F22">
        <f t="shared" si="3"/>
        <v>0.60006517220970557</v>
      </c>
      <c r="G22">
        <f t="shared" si="4"/>
        <v>4.9072982071224187</v>
      </c>
      <c r="H22">
        <f t="shared" si="5"/>
        <v>4.9072982071224187</v>
      </c>
    </row>
    <row r="23" spans="1:8" x14ac:dyDescent="0.25">
      <c r="A23">
        <v>21</v>
      </c>
      <c r="B23">
        <v>14.423077075201933</v>
      </c>
      <c r="C23">
        <f t="shared" si="0"/>
        <v>15.501933506407822</v>
      </c>
      <c r="D23">
        <f t="shared" si="1"/>
        <v>14.190210153854247</v>
      </c>
      <c r="E23">
        <f t="shared" si="2"/>
        <v>0.23286692134768572</v>
      </c>
      <c r="F23">
        <f t="shared" si="3"/>
        <v>5.4227003057949245E-2</v>
      </c>
      <c r="G23">
        <f t="shared" si="4"/>
        <v>1.6145439709814864</v>
      </c>
      <c r="H23">
        <f t="shared" si="5"/>
        <v>1.6145439709814864</v>
      </c>
    </row>
    <row r="24" spans="1:8" x14ac:dyDescent="0.25">
      <c r="A24">
        <v>22</v>
      </c>
      <c r="B24">
        <v>12.192513533072944</v>
      </c>
      <c r="C24">
        <f t="shared" si="0"/>
        <v>14.133677701337298</v>
      </c>
      <c r="D24">
        <f t="shared" si="1"/>
        <v>15.501933506407822</v>
      </c>
      <c r="E24">
        <f t="shared" si="2"/>
        <v>-3.3094199733348777</v>
      </c>
      <c r="F24">
        <f t="shared" si="3"/>
        <v>10.952260559907822</v>
      </c>
      <c r="G24">
        <f t="shared" si="4"/>
        <v>-27.14304941600329</v>
      </c>
      <c r="H24">
        <f t="shared" si="5"/>
        <v>27.14304941600329</v>
      </c>
    </row>
    <row r="25" spans="1:8" x14ac:dyDescent="0.25">
      <c r="A25">
        <v>23</v>
      </c>
      <c r="B25">
        <v>12.835854607104711</v>
      </c>
      <c r="C25">
        <f t="shared" si="0"/>
        <v>13.150481738459865</v>
      </c>
      <c r="D25">
        <f t="shared" si="1"/>
        <v>14.133677701337298</v>
      </c>
      <c r="E25">
        <f t="shared" si="2"/>
        <v>-1.2978230942325872</v>
      </c>
      <c r="F25">
        <f t="shared" si="3"/>
        <v>1.6843447839234471</v>
      </c>
      <c r="G25">
        <f t="shared" si="4"/>
        <v>-10.110920807051176</v>
      </c>
      <c r="H25">
        <f t="shared" si="5"/>
        <v>10.110920807051176</v>
      </c>
    </row>
    <row r="26" spans="1:8" x14ac:dyDescent="0.25">
      <c r="A26">
        <v>24</v>
      </c>
      <c r="B26">
        <v>19.809264425843317</v>
      </c>
      <c r="C26">
        <f t="shared" si="0"/>
        <v>14.94587752200699</v>
      </c>
      <c r="D26">
        <f t="shared" si="1"/>
        <v>13.150481738459865</v>
      </c>
      <c r="E26">
        <f t="shared" si="2"/>
        <v>6.6587826873834519</v>
      </c>
      <c r="F26">
        <f t="shared" si="3"/>
        <v>44.339386877797587</v>
      </c>
      <c r="G26">
        <f t="shared" si="4"/>
        <v>33.614487364287761</v>
      </c>
      <c r="H26">
        <f t="shared" si="5"/>
        <v>33.614487364287761</v>
      </c>
    </row>
    <row r="27" spans="1:8" x14ac:dyDescent="0.25">
      <c r="A27">
        <v>25</v>
      </c>
      <c r="B27">
        <v>15.154025653440184</v>
      </c>
      <c r="C27">
        <f t="shared" si="0"/>
        <v>15.933048228796073</v>
      </c>
      <c r="D27">
        <f t="shared" si="1"/>
        <v>14.94587752200699</v>
      </c>
      <c r="E27">
        <f t="shared" si="2"/>
        <v>0.20814813143319455</v>
      </c>
      <c r="F27">
        <f t="shared" si="3"/>
        <v>4.3325644619130431E-2</v>
      </c>
      <c r="G27">
        <f t="shared" si="4"/>
        <v>1.3735500796512239</v>
      </c>
      <c r="H27">
        <f t="shared" si="5"/>
        <v>1.3735500796512239</v>
      </c>
    </row>
    <row r="28" spans="1:8" x14ac:dyDescent="0.25">
      <c r="A28">
        <v>26</v>
      </c>
      <c r="B28">
        <v>14.688363106792593</v>
      </c>
      <c r="C28">
        <f t="shared" si="0"/>
        <v>16.550551062025367</v>
      </c>
      <c r="D28">
        <f t="shared" si="1"/>
        <v>15.933048228796073</v>
      </c>
      <c r="E28">
        <f t="shared" si="2"/>
        <v>-1.2446851220034798</v>
      </c>
      <c r="F28">
        <f t="shared" si="3"/>
        <v>1.5492410529368175</v>
      </c>
      <c r="G28">
        <f t="shared" si="4"/>
        <v>-8.4739539249807798</v>
      </c>
      <c r="H28">
        <f t="shared" si="5"/>
        <v>8.4739539249807798</v>
      </c>
    </row>
    <row r="29" spans="1:8" x14ac:dyDescent="0.25">
      <c r="A29">
        <v>27</v>
      </c>
      <c r="B29">
        <v>10.953321888883952</v>
      </c>
      <c r="C29">
        <f t="shared" si="0"/>
        <v>13.598570216372243</v>
      </c>
      <c r="D29">
        <f t="shared" si="1"/>
        <v>16.550551062025367</v>
      </c>
      <c r="E29">
        <f t="shared" si="2"/>
        <v>-5.5972291731414145</v>
      </c>
      <c r="F29">
        <f t="shared" si="3"/>
        <v>31.328974416665321</v>
      </c>
      <c r="G29">
        <f t="shared" si="4"/>
        <v>-51.100745782170407</v>
      </c>
      <c r="H29">
        <f t="shared" si="5"/>
        <v>51.100745782170407</v>
      </c>
    </row>
    <row r="30" spans="1:8" x14ac:dyDescent="0.25">
      <c r="A30">
        <v>28</v>
      </c>
      <c r="B30">
        <v>16.248045593115052</v>
      </c>
      <c r="C30">
        <f t="shared" si="0"/>
        <v>13.963243529597198</v>
      </c>
      <c r="D30">
        <f t="shared" si="1"/>
        <v>13.598570216372243</v>
      </c>
      <c r="E30">
        <f t="shared" si="2"/>
        <v>2.6494753767428083</v>
      </c>
      <c r="F30">
        <f t="shared" si="3"/>
        <v>7.0197197719664457</v>
      </c>
      <c r="G30">
        <f t="shared" si="4"/>
        <v>16.306425050071852</v>
      </c>
      <c r="H30">
        <f t="shared" si="5"/>
        <v>16.306425050071852</v>
      </c>
    </row>
    <row r="31" spans="1:8" x14ac:dyDescent="0.25">
      <c r="A31">
        <v>29</v>
      </c>
      <c r="B31">
        <v>16.683211371325754</v>
      </c>
      <c r="C31">
        <f t="shared" si="0"/>
        <v>14.628192951108252</v>
      </c>
      <c r="D31">
        <f t="shared" si="1"/>
        <v>13.963243529597198</v>
      </c>
      <c r="E31">
        <f t="shared" si="2"/>
        <v>2.7199678417285558</v>
      </c>
      <c r="F31">
        <f t="shared" si="3"/>
        <v>7.3982250600374977</v>
      </c>
      <c r="G31">
        <f t="shared" si="4"/>
        <v>16.303622732991901</v>
      </c>
      <c r="H31">
        <f t="shared" si="5"/>
        <v>16.303622732991901</v>
      </c>
    </row>
    <row r="32" spans="1:8" x14ac:dyDescent="0.25">
      <c r="A32">
        <v>30</v>
      </c>
      <c r="B32">
        <v>14.173437593507149</v>
      </c>
      <c r="C32">
        <f t="shared" si="0"/>
        <v>15.701564852649318</v>
      </c>
      <c r="D32">
        <f t="shared" si="1"/>
        <v>14.628192951108252</v>
      </c>
      <c r="E32">
        <f t="shared" si="2"/>
        <v>-0.45475535760110297</v>
      </c>
      <c r="F32">
        <f t="shared" si="3"/>
        <v>0.20680243526690703</v>
      </c>
      <c r="G32">
        <f t="shared" si="4"/>
        <v>-3.2085043208531596</v>
      </c>
      <c r="H32">
        <f t="shared" si="5"/>
        <v>3.2085043208531596</v>
      </c>
    </row>
    <row r="33" spans="1:8" x14ac:dyDescent="0.25">
      <c r="A33">
        <v>31</v>
      </c>
      <c r="B33">
        <v>9.7747155828582422</v>
      </c>
      <c r="C33">
        <f t="shared" si="0"/>
        <v>13.543788182563716</v>
      </c>
      <c r="D33">
        <f t="shared" si="1"/>
        <v>15.701564852649318</v>
      </c>
      <c r="E33">
        <f t="shared" si="2"/>
        <v>-5.9268492697910755</v>
      </c>
      <c r="F33">
        <f t="shared" si="3"/>
        <v>35.127542266823006</v>
      </c>
      <c r="G33">
        <f t="shared" si="4"/>
        <v>-60.634493347150617</v>
      </c>
      <c r="H33">
        <f t="shared" si="5"/>
        <v>60.634493347150617</v>
      </c>
    </row>
    <row r="34" spans="1:8" x14ac:dyDescent="0.25">
      <c r="A34">
        <v>32</v>
      </c>
      <c r="B34">
        <v>13.516952438287099</v>
      </c>
      <c r="C34">
        <f t="shared" si="0"/>
        <v>12.488368538217495</v>
      </c>
      <c r="D34">
        <f t="shared" si="1"/>
        <v>13.543788182563716</v>
      </c>
      <c r="E34">
        <f t="shared" si="2"/>
        <v>-2.683574427661739E-2</v>
      </c>
      <c r="F34">
        <f t="shared" si="3"/>
        <v>7.2015717088000299E-4</v>
      </c>
      <c r="G34">
        <f t="shared" si="4"/>
        <v>-0.19853398463254546</v>
      </c>
      <c r="H34">
        <f t="shared" si="5"/>
        <v>0.19853398463254546</v>
      </c>
    </row>
    <row r="35" spans="1:8" x14ac:dyDescent="0.25">
      <c r="A35">
        <v>33</v>
      </c>
      <c r="B35">
        <v>15.817013954723475</v>
      </c>
      <c r="C35">
        <f t="shared" si="0"/>
        <v>13.036227325289607</v>
      </c>
      <c r="D35">
        <f t="shared" si="1"/>
        <v>12.488368538217495</v>
      </c>
      <c r="E35">
        <f t="shared" si="2"/>
        <v>3.3286454165059798</v>
      </c>
      <c r="F35">
        <f t="shared" si="3"/>
        <v>11.079880308826267</v>
      </c>
      <c r="G35">
        <f t="shared" si="4"/>
        <v>21.044714419765292</v>
      </c>
      <c r="H35">
        <f t="shared" si="5"/>
        <v>21.044714419765292</v>
      </c>
    </row>
    <row r="36" spans="1:8" x14ac:dyDescent="0.25">
      <c r="A36">
        <v>34</v>
      </c>
      <c r="B36">
        <v>16.92755381442943</v>
      </c>
      <c r="C36">
        <f t="shared" si="0"/>
        <v>15.420506735813333</v>
      </c>
      <c r="D36">
        <f t="shared" si="1"/>
        <v>13.036227325289607</v>
      </c>
      <c r="E36">
        <f t="shared" si="2"/>
        <v>3.8913264891398232</v>
      </c>
      <c r="F36">
        <f t="shared" si="3"/>
        <v>15.142421845081262</v>
      </c>
      <c r="G36">
        <f t="shared" si="4"/>
        <v>22.988120621555893</v>
      </c>
      <c r="H36">
        <f t="shared" si="5"/>
        <v>22.988120621555893</v>
      </c>
    </row>
    <row r="37" spans="1:8" x14ac:dyDescent="0.25">
      <c r="A37">
        <v>35</v>
      </c>
      <c r="B37">
        <v>10.991782664725161</v>
      </c>
      <c r="C37">
        <f t="shared" si="0"/>
        <v>14.578783477959357</v>
      </c>
      <c r="D37">
        <f t="shared" si="1"/>
        <v>15.420506735813333</v>
      </c>
      <c r="E37">
        <f t="shared" si="2"/>
        <v>-4.4287240710881726</v>
      </c>
      <c r="F37">
        <f t="shared" si="3"/>
        <v>19.613596897835798</v>
      </c>
      <c r="G37">
        <f t="shared" si="4"/>
        <v>-40.291226693381027</v>
      </c>
      <c r="H37">
        <f t="shared" si="5"/>
        <v>40.291226693381027</v>
      </c>
    </row>
    <row r="38" spans="1:8" x14ac:dyDescent="0.25">
      <c r="A38">
        <v>36</v>
      </c>
      <c r="B38">
        <v>19.723883569327231</v>
      </c>
      <c r="C38">
        <f t="shared" si="0"/>
        <v>15.88107334949394</v>
      </c>
      <c r="D38">
        <f t="shared" si="1"/>
        <v>14.578783477959357</v>
      </c>
      <c r="E38">
        <f t="shared" si="2"/>
        <v>5.1451000913678744</v>
      </c>
      <c r="F38">
        <f t="shared" si="3"/>
        <v>26.472054950193709</v>
      </c>
      <c r="G38">
        <f t="shared" si="4"/>
        <v>26.085634065337217</v>
      </c>
      <c r="H38">
        <f t="shared" si="5"/>
        <v>26.085634065337217</v>
      </c>
    </row>
    <row r="39" spans="1:8" x14ac:dyDescent="0.25">
      <c r="A39">
        <v>37</v>
      </c>
      <c r="B39">
        <v>13.761494446236387</v>
      </c>
      <c r="C39">
        <f t="shared" si="0"/>
        <v>14.825720226762925</v>
      </c>
      <c r="D39">
        <f t="shared" si="1"/>
        <v>15.88107334949394</v>
      </c>
      <c r="E39">
        <f t="shared" si="2"/>
        <v>-2.1195789032575529</v>
      </c>
      <c r="F39">
        <f t="shared" si="3"/>
        <v>4.4926147271344909</v>
      </c>
      <c r="G39">
        <f t="shared" si="4"/>
        <v>-15.402243641040265</v>
      </c>
      <c r="H39">
        <f t="shared" si="5"/>
        <v>15.402243641040265</v>
      </c>
    </row>
    <row r="40" spans="1:8" x14ac:dyDescent="0.25">
      <c r="A40">
        <v>38</v>
      </c>
      <c r="B40">
        <v>11.431636536551533</v>
      </c>
      <c r="C40">
        <f t="shared" si="0"/>
        <v>14.972338184038383</v>
      </c>
      <c r="D40">
        <f t="shared" si="1"/>
        <v>14.825720226762925</v>
      </c>
      <c r="E40">
        <f t="shared" si="2"/>
        <v>-3.3940836902113922</v>
      </c>
      <c r="F40">
        <f t="shared" si="3"/>
        <v>11.519804096158982</v>
      </c>
      <c r="G40">
        <f t="shared" si="4"/>
        <v>-29.69026944969028</v>
      </c>
      <c r="H40">
        <f t="shared" si="5"/>
        <v>29.69026944969028</v>
      </c>
    </row>
    <row r="41" spans="1:8" x14ac:dyDescent="0.25">
      <c r="A41">
        <v>39</v>
      </c>
      <c r="B41">
        <v>18.101129437393276</v>
      </c>
      <c r="C41">
        <f t="shared" si="0"/>
        <v>14.431420140060398</v>
      </c>
      <c r="D41">
        <f t="shared" si="1"/>
        <v>14.972338184038383</v>
      </c>
      <c r="E41">
        <f t="shared" si="2"/>
        <v>3.1287912533548923</v>
      </c>
      <c r="F41">
        <f t="shared" si="3"/>
        <v>9.7893347070700774</v>
      </c>
      <c r="G41">
        <f t="shared" si="4"/>
        <v>17.285060935984699</v>
      </c>
      <c r="H41">
        <f t="shared" si="5"/>
        <v>17.285060935984699</v>
      </c>
    </row>
    <row r="42" spans="1:8" x14ac:dyDescent="0.25">
      <c r="A42">
        <v>40</v>
      </c>
      <c r="B42">
        <v>23.139573629845771</v>
      </c>
      <c r="C42">
        <f t="shared" si="0"/>
        <v>17.55744653459686</v>
      </c>
      <c r="D42">
        <f t="shared" si="1"/>
        <v>14.431420140060398</v>
      </c>
      <c r="E42">
        <f t="shared" si="2"/>
        <v>8.7081534897853725</v>
      </c>
      <c r="F42">
        <f t="shared" si="3"/>
        <v>75.831937201661162</v>
      </c>
      <c r="G42">
        <f t="shared" si="4"/>
        <v>37.633163121698423</v>
      </c>
      <c r="H42">
        <f t="shared" si="5"/>
        <v>37.633163121698423</v>
      </c>
    </row>
    <row r="43" spans="1:8" x14ac:dyDescent="0.25">
      <c r="A43">
        <v>41</v>
      </c>
      <c r="B43">
        <v>13.023051278638016</v>
      </c>
      <c r="C43">
        <f t="shared" si="0"/>
        <v>18.087918115292354</v>
      </c>
      <c r="D43">
        <f t="shared" si="1"/>
        <v>17.55744653459686</v>
      </c>
      <c r="E43">
        <f t="shared" si="2"/>
        <v>-4.5343952559588434</v>
      </c>
      <c r="F43">
        <f t="shared" si="3"/>
        <v>20.560740337262065</v>
      </c>
      <c r="G43">
        <f t="shared" si="4"/>
        <v>-34.818224692063573</v>
      </c>
      <c r="H43">
        <f t="shared" si="5"/>
        <v>34.818224692063573</v>
      </c>
    </row>
    <row r="44" spans="1:8" x14ac:dyDescent="0.25">
      <c r="A44">
        <v>42</v>
      </c>
      <c r="B44">
        <v>14.667171398975725</v>
      </c>
      <c r="C44">
        <f t="shared" si="0"/>
        <v>16.943265435819836</v>
      </c>
      <c r="D44">
        <f t="shared" si="1"/>
        <v>18.087918115292354</v>
      </c>
      <c r="E44">
        <f t="shared" si="2"/>
        <v>-3.4207467163166285</v>
      </c>
      <c r="F44">
        <f t="shared" si="3"/>
        <v>11.701508097190997</v>
      </c>
      <c r="G44">
        <f t="shared" si="4"/>
        <v>-23.322470456406574</v>
      </c>
      <c r="H44">
        <f t="shared" si="5"/>
        <v>23.322470456406574</v>
      </c>
    </row>
    <row r="45" spans="1:8" x14ac:dyDescent="0.25">
      <c r="A45">
        <v>43</v>
      </c>
      <c r="B45">
        <v>12.355373803953258</v>
      </c>
      <c r="C45">
        <f t="shared" si="0"/>
        <v>13.348532160522332</v>
      </c>
      <c r="D45">
        <f t="shared" si="1"/>
        <v>16.943265435819836</v>
      </c>
      <c r="E45">
        <f t="shared" si="2"/>
        <v>-4.5878916318665777</v>
      </c>
      <c r="F45">
        <f t="shared" si="3"/>
        <v>21.04874962575137</v>
      </c>
      <c r="G45">
        <f t="shared" si="4"/>
        <v>-37.132762672049822</v>
      </c>
      <c r="H45">
        <f t="shared" si="5"/>
        <v>37.132762672049822</v>
      </c>
    </row>
    <row r="46" spans="1:8" x14ac:dyDescent="0.25">
      <c r="A46">
        <v>44</v>
      </c>
      <c r="B46">
        <v>15.794852033024934</v>
      </c>
      <c r="C46">
        <f t="shared" si="0"/>
        <v>14.272465745317973</v>
      </c>
      <c r="D46">
        <f t="shared" si="1"/>
        <v>13.348532160522332</v>
      </c>
      <c r="E46">
        <f t="shared" si="2"/>
        <v>2.4463198725026025</v>
      </c>
      <c r="F46">
        <f t="shared" si="3"/>
        <v>5.9844809186011494</v>
      </c>
      <c r="G46">
        <f t="shared" si="4"/>
        <v>15.488083505864273</v>
      </c>
      <c r="H46">
        <f t="shared" si="5"/>
        <v>15.488083505864273</v>
      </c>
    </row>
    <row r="47" spans="1:8" x14ac:dyDescent="0.25">
      <c r="A47">
        <v>45</v>
      </c>
      <c r="B47">
        <v>11.99826316826703</v>
      </c>
      <c r="C47">
        <f t="shared" si="0"/>
        <v>13.382829668415075</v>
      </c>
      <c r="D47">
        <f t="shared" si="1"/>
        <v>14.272465745317973</v>
      </c>
      <c r="E47">
        <f t="shared" si="2"/>
        <v>-2.2742025770509429</v>
      </c>
      <c r="F47">
        <f t="shared" si="3"/>
        <v>5.1719973614651495</v>
      </c>
      <c r="G47">
        <f t="shared" si="4"/>
        <v>-18.954431530271375</v>
      </c>
      <c r="H47">
        <f t="shared" si="5"/>
        <v>18.954431530271375</v>
      </c>
    </row>
    <row r="48" spans="1:8" x14ac:dyDescent="0.25">
      <c r="A48">
        <v>46</v>
      </c>
      <c r="B48">
        <v>9.4299678105340199</v>
      </c>
      <c r="C48">
        <f t="shared" si="0"/>
        <v>12.407694337275329</v>
      </c>
      <c r="D48">
        <f t="shared" si="1"/>
        <v>13.382829668415075</v>
      </c>
      <c r="E48">
        <f t="shared" si="2"/>
        <v>-3.9528618578810555</v>
      </c>
      <c r="F48">
        <f t="shared" si="3"/>
        <v>15.62511686749087</v>
      </c>
      <c r="G48">
        <f t="shared" si="4"/>
        <v>-41.918084316951706</v>
      </c>
      <c r="H48">
        <f t="shared" si="5"/>
        <v>41.918084316951706</v>
      </c>
    </row>
    <row r="49" spans="1:8" x14ac:dyDescent="0.25">
      <c r="A49">
        <v>47</v>
      </c>
      <c r="B49">
        <v>12.263760498578286</v>
      </c>
      <c r="C49">
        <f t="shared" si="0"/>
        <v>11.23066382579311</v>
      </c>
      <c r="D49">
        <f t="shared" si="1"/>
        <v>12.407694337275329</v>
      </c>
      <c r="E49">
        <f t="shared" si="2"/>
        <v>-0.14393383869704302</v>
      </c>
      <c r="F49">
        <f t="shared" si="3"/>
        <v>2.0716949922066397E-2</v>
      </c>
      <c r="G49">
        <f t="shared" si="4"/>
        <v>-1.1736517417616643</v>
      </c>
      <c r="H49">
        <f t="shared" si="5"/>
        <v>1.1736517417616643</v>
      </c>
    </row>
    <row r="50" spans="1:8" x14ac:dyDescent="0.25">
      <c r="A50">
        <v>48</v>
      </c>
      <c r="B50">
        <v>16.421249911822269</v>
      </c>
      <c r="C50">
        <f t="shared" si="0"/>
        <v>12.704992740311525</v>
      </c>
      <c r="D50">
        <f t="shared" si="1"/>
        <v>11.23066382579311</v>
      </c>
      <c r="E50">
        <f t="shared" si="2"/>
        <v>5.1905860860291586</v>
      </c>
      <c r="F50">
        <f t="shared" si="3"/>
        <v>26.9421839164795</v>
      </c>
      <c r="G50">
        <f t="shared" si="4"/>
        <v>31.608958598774279</v>
      </c>
      <c r="H50">
        <f t="shared" si="5"/>
        <v>31.608958598774279</v>
      </c>
    </row>
    <row r="51" spans="1:8" x14ac:dyDescent="0.25">
      <c r="A51">
        <v>49</v>
      </c>
      <c r="B51">
        <v>10.015966905190009</v>
      </c>
      <c r="C51">
        <f t="shared" si="0"/>
        <v>12.900325771863521</v>
      </c>
      <c r="D51">
        <f t="shared" si="1"/>
        <v>12.704992740311525</v>
      </c>
      <c r="E51">
        <f t="shared" si="2"/>
        <v>-2.6890258351215159</v>
      </c>
      <c r="F51">
        <f t="shared" si="3"/>
        <v>7.2308599419509658</v>
      </c>
      <c r="G51">
        <f t="shared" si="4"/>
        <v>-26.847391375945278</v>
      </c>
      <c r="H51">
        <f t="shared" si="5"/>
        <v>26.847391375945278</v>
      </c>
    </row>
    <row r="52" spans="1:8" x14ac:dyDescent="0.25">
      <c r="A52">
        <v>50</v>
      </c>
      <c r="B52">
        <v>6.8966472230716001</v>
      </c>
      <c r="C52">
        <f t="shared" si="0"/>
        <v>11.111288013361294</v>
      </c>
      <c r="D52">
        <f t="shared" si="1"/>
        <v>12.900325771863521</v>
      </c>
      <c r="E52">
        <f t="shared" si="2"/>
        <v>-6.0036785487919211</v>
      </c>
      <c r="F52">
        <f t="shared" si="3"/>
        <v>36.044156117224269</v>
      </c>
      <c r="G52">
        <f t="shared" si="4"/>
        <v>-87.05213351652381</v>
      </c>
      <c r="H52">
        <f t="shared" si="5"/>
        <v>87.05213351652381</v>
      </c>
    </row>
    <row r="53" spans="1:8" x14ac:dyDescent="0.25">
      <c r="A53">
        <v>51</v>
      </c>
      <c r="B53">
        <v>15.553439333334495</v>
      </c>
      <c r="C53">
        <f t="shared" si="0"/>
        <v>10.822017820532034</v>
      </c>
      <c r="D53">
        <f t="shared" si="1"/>
        <v>11.111288013361294</v>
      </c>
      <c r="E53">
        <f t="shared" si="2"/>
        <v>4.4421513199732008</v>
      </c>
      <c r="F53">
        <f t="shared" si="3"/>
        <v>19.732708349539649</v>
      </c>
      <c r="G53">
        <f t="shared" si="4"/>
        <v>28.560572518855544</v>
      </c>
      <c r="H53">
        <f t="shared" si="5"/>
        <v>28.560572518855544</v>
      </c>
    </row>
    <row r="54" spans="1:8" x14ac:dyDescent="0.25">
      <c r="A54">
        <v>52</v>
      </c>
      <c r="B54">
        <v>15.271777192052282</v>
      </c>
      <c r="C54">
        <f t="shared" si="0"/>
        <v>12.573954582819459</v>
      </c>
      <c r="D54">
        <f t="shared" si="1"/>
        <v>10.822017820532034</v>
      </c>
      <c r="E54">
        <f t="shared" si="2"/>
        <v>4.4497593715202477</v>
      </c>
      <c r="F54">
        <f t="shared" si="3"/>
        <v>19.800358464432271</v>
      </c>
      <c r="G54">
        <f t="shared" si="4"/>
        <v>29.137141771790553</v>
      </c>
      <c r="H54">
        <f t="shared" si="5"/>
        <v>29.137141771790553</v>
      </c>
    </row>
    <row r="55" spans="1:8" x14ac:dyDescent="0.25">
      <c r="A55">
        <v>53</v>
      </c>
      <c r="B55">
        <v>13.562821449358985</v>
      </c>
      <c r="C55">
        <f t="shared" si="0"/>
        <v>14.796012658248587</v>
      </c>
      <c r="D55">
        <f t="shared" si="1"/>
        <v>12.573954582819459</v>
      </c>
      <c r="E55">
        <f t="shared" si="2"/>
        <v>0.98886686653952616</v>
      </c>
      <c r="F55">
        <f t="shared" si="3"/>
        <v>0.97785767973970106</v>
      </c>
      <c r="G55">
        <f t="shared" si="4"/>
        <v>7.2910114627090561</v>
      </c>
      <c r="H55">
        <f t="shared" si="5"/>
        <v>7.2910114627090561</v>
      </c>
    </row>
    <row r="56" spans="1:8" x14ac:dyDescent="0.25">
      <c r="A56">
        <v>54</v>
      </c>
      <c r="B56">
        <v>8.6665175259379019</v>
      </c>
      <c r="C56">
        <f t="shared" si="0"/>
        <v>12.500372055783055</v>
      </c>
      <c r="D56">
        <f t="shared" si="1"/>
        <v>14.796012658248587</v>
      </c>
      <c r="E56">
        <f t="shared" si="2"/>
        <v>-6.1294951323106854</v>
      </c>
      <c r="F56">
        <f t="shared" si="3"/>
        <v>37.570710577020385</v>
      </c>
      <c r="G56">
        <f t="shared" si="4"/>
        <v>-70.726160928721399</v>
      </c>
      <c r="H56">
        <f t="shared" si="5"/>
        <v>70.726160928721399</v>
      </c>
    </row>
    <row r="57" spans="1:8" x14ac:dyDescent="0.25">
      <c r="A57">
        <v>55</v>
      </c>
      <c r="B57">
        <v>16.065785064688821</v>
      </c>
      <c r="C57">
        <f t="shared" si="0"/>
        <v>12.765041346661903</v>
      </c>
      <c r="D57">
        <f t="shared" si="1"/>
        <v>12.500372055783055</v>
      </c>
      <c r="E57">
        <f t="shared" si="2"/>
        <v>3.5654130089057663</v>
      </c>
      <c r="F57">
        <f t="shared" si="3"/>
        <v>12.71216992407447</v>
      </c>
      <c r="G57">
        <f t="shared" si="4"/>
        <v>22.192585015607047</v>
      </c>
      <c r="H57">
        <f t="shared" si="5"/>
        <v>22.192585015607047</v>
      </c>
    </row>
    <row r="58" spans="1:8" x14ac:dyDescent="0.25">
      <c r="A58">
        <v>56</v>
      </c>
      <c r="B58">
        <v>13.844920053652134</v>
      </c>
      <c r="C58">
        <f t="shared" si="0"/>
        <v>12.859074214759618</v>
      </c>
      <c r="D58">
        <f t="shared" si="1"/>
        <v>12.765041346661903</v>
      </c>
      <c r="E58">
        <f t="shared" si="2"/>
        <v>1.0798787069902307</v>
      </c>
      <c r="F58">
        <f t="shared" si="3"/>
        <v>1.1661380218108925</v>
      </c>
      <c r="G58">
        <f t="shared" si="4"/>
        <v>7.7998190152450242</v>
      </c>
      <c r="H58">
        <f t="shared" si="5"/>
        <v>7.7998190152450242</v>
      </c>
    </row>
    <row r="59" spans="1:8" x14ac:dyDescent="0.25">
      <c r="A59">
        <v>57</v>
      </c>
      <c r="B59">
        <v>18.121800822585747</v>
      </c>
      <c r="C59">
        <f t="shared" si="0"/>
        <v>16.010835313642236</v>
      </c>
      <c r="D59">
        <f t="shared" si="1"/>
        <v>12.859074214759618</v>
      </c>
      <c r="E59">
        <f t="shared" si="2"/>
        <v>5.2627266078261297</v>
      </c>
      <c r="F59">
        <f t="shared" si="3"/>
        <v>27.696291348721122</v>
      </c>
      <c r="G59">
        <f t="shared" si="4"/>
        <v>29.040858904414367</v>
      </c>
      <c r="H59">
        <f t="shared" si="5"/>
        <v>29.040858904414367</v>
      </c>
    </row>
    <row r="60" spans="1:8" x14ac:dyDescent="0.25">
      <c r="A60">
        <v>58</v>
      </c>
      <c r="B60">
        <v>16.091733877434329</v>
      </c>
      <c r="C60">
        <f t="shared" si="0"/>
        <v>16.019484917890736</v>
      </c>
      <c r="D60">
        <f t="shared" si="1"/>
        <v>16.010835313642236</v>
      </c>
      <c r="E60">
        <f t="shared" si="2"/>
        <v>8.089856379209337E-2</v>
      </c>
      <c r="F60">
        <f t="shared" si="3"/>
        <v>6.5445776236234005E-3</v>
      </c>
      <c r="G60">
        <f t="shared" si="4"/>
        <v>0.50273366691415766</v>
      </c>
      <c r="H60">
        <f t="shared" si="5"/>
        <v>0.50273366691415766</v>
      </c>
    </row>
    <row r="61" spans="1:8" x14ac:dyDescent="0.25">
      <c r="A61">
        <v>59</v>
      </c>
      <c r="B61">
        <v>14.333151906005099</v>
      </c>
      <c r="C61">
        <f t="shared" si="0"/>
        <v>16.182228868675057</v>
      </c>
      <c r="D61">
        <f t="shared" si="1"/>
        <v>16.019484917890736</v>
      </c>
      <c r="E61">
        <f t="shared" si="2"/>
        <v>-1.6863330118856368</v>
      </c>
      <c r="F61">
        <f t="shared" si="3"/>
        <v>2.843719026975283</v>
      </c>
      <c r="G61">
        <f t="shared" si="4"/>
        <v>-11.765262957822424</v>
      </c>
      <c r="H61">
        <f t="shared" si="5"/>
        <v>11.765262957822424</v>
      </c>
    </row>
    <row r="62" spans="1:8" x14ac:dyDescent="0.25">
      <c r="A62">
        <v>60</v>
      </c>
      <c r="B62">
        <v>13.771617432780729</v>
      </c>
      <c r="C62">
        <f t="shared" si="0"/>
        <v>14.732167738740053</v>
      </c>
      <c r="D62">
        <f t="shared" si="1"/>
        <v>16.182228868675057</v>
      </c>
      <c r="E62">
        <f t="shared" si="2"/>
        <v>-2.410611435894328</v>
      </c>
      <c r="F62">
        <f t="shared" si="3"/>
        <v>5.8110474948645141</v>
      </c>
      <c r="G62">
        <f t="shared" si="4"/>
        <v>-17.504199834627439</v>
      </c>
      <c r="H62">
        <f t="shared" si="5"/>
        <v>17.504199834627439</v>
      </c>
    </row>
    <row r="63" spans="1:8" x14ac:dyDescent="0.25">
      <c r="A63">
        <v>61</v>
      </c>
      <c r="D63">
        <f t="shared" si="1"/>
        <v>14.732167738740053</v>
      </c>
    </row>
    <row r="64" spans="1:8" x14ac:dyDescent="0.25">
      <c r="A64">
        <v>62</v>
      </c>
      <c r="D64">
        <f>D63</f>
        <v>14.732167738740053</v>
      </c>
    </row>
    <row r="65" spans="1:4" x14ac:dyDescent="0.25">
      <c r="A65">
        <v>63</v>
      </c>
      <c r="D65">
        <f>D64</f>
        <v>14.732167738740053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5"/>
  <sheetViews>
    <sheetView zoomScaleNormal="100" workbookViewId="0">
      <selection activeCell="G3" sqref="G3"/>
    </sheetView>
  </sheetViews>
  <sheetFormatPr defaultRowHeight="15" x14ac:dyDescent="0.25"/>
  <cols>
    <col min="3" max="3" width="10.5703125" customWidth="1"/>
    <col min="5" max="5" width="9" customWidth="1"/>
    <col min="7" max="7" width="11" customWidth="1"/>
    <col min="8" max="8" width="12.85546875" customWidth="1"/>
  </cols>
  <sheetData>
    <row r="1" spans="1:10" s="1" customFormat="1" ht="45" x14ac:dyDescent="0.25">
      <c r="C1" s="1" t="s">
        <v>17</v>
      </c>
      <c r="D1" s="1" t="s">
        <v>2</v>
      </c>
      <c r="E1" s="1" t="s">
        <v>16</v>
      </c>
      <c r="F1" s="1" t="s">
        <v>15</v>
      </c>
      <c r="G1" s="1" t="s">
        <v>8</v>
      </c>
      <c r="H1" s="1" t="s">
        <v>10</v>
      </c>
    </row>
    <row r="2" spans="1:10" x14ac:dyDescent="0.25">
      <c r="A2" s="2" t="s">
        <v>0</v>
      </c>
      <c r="B2" s="2" t="s">
        <v>1</v>
      </c>
      <c r="C2" s="2" t="s">
        <v>5</v>
      </c>
      <c r="D2" s="2" t="s">
        <v>3</v>
      </c>
      <c r="E2" s="2" t="s">
        <v>6</v>
      </c>
      <c r="F2" s="2" t="s">
        <v>7</v>
      </c>
      <c r="G2" s="2" t="s">
        <v>9</v>
      </c>
      <c r="H2" s="2" t="s">
        <v>11</v>
      </c>
    </row>
    <row r="3" spans="1:10" x14ac:dyDescent="0.25">
      <c r="A3">
        <v>1</v>
      </c>
      <c r="B3">
        <v>11.828522274608517</v>
      </c>
      <c r="I3" t="s">
        <v>12</v>
      </c>
      <c r="J3">
        <f>SUM(F6:F62)</f>
        <v>572.22770397175657</v>
      </c>
    </row>
    <row r="4" spans="1:10" x14ac:dyDescent="0.25">
      <c r="A4">
        <v>2</v>
      </c>
      <c r="B4">
        <v>14.200201766178589</v>
      </c>
      <c r="I4" t="s">
        <v>13</v>
      </c>
      <c r="J4">
        <f>AVERAGE(F6:F62)</f>
        <v>10.404140072213755</v>
      </c>
    </row>
    <row r="5" spans="1:10" x14ac:dyDescent="0.25">
      <c r="A5">
        <v>3</v>
      </c>
      <c r="B5">
        <v>7.2524191565052636</v>
      </c>
      <c r="I5" t="s">
        <v>14</v>
      </c>
      <c r="J5">
        <f>AVERAGE(H6:H62)</f>
        <v>19.921264769367678</v>
      </c>
    </row>
    <row r="6" spans="1:10" x14ac:dyDescent="0.25">
      <c r="A6">
        <v>4</v>
      </c>
      <c r="B6">
        <v>10.213749331539816</v>
      </c>
    </row>
    <row r="7" spans="1:10" x14ac:dyDescent="0.25">
      <c r="A7">
        <v>5</v>
      </c>
      <c r="B7">
        <v>14.765976365113506</v>
      </c>
      <c r="C7">
        <f>AVERAGE(B3:B7)</f>
        <v>11.652173778789138</v>
      </c>
    </row>
    <row r="8" spans="1:10" x14ac:dyDescent="0.25">
      <c r="A8">
        <v>6</v>
      </c>
      <c r="B8">
        <v>11.489444418112699</v>
      </c>
      <c r="C8">
        <f t="shared" ref="C8:C62" si="0">AVERAGE(B4:B8)</f>
        <v>11.584358207489974</v>
      </c>
      <c r="D8">
        <f t="shared" ref="D7:D63" si="1">C7</f>
        <v>11.652173778789138</v>
      </c>
      <c r="E8">
        <f t="shared" ref="E7:E62" si="2">B8-D8</f>
        <v>-0.16272936067643862</v>
      </c>
      <c r="F8">
        <f t="shared" ref="F7:F62" si="3">E8^2</f>
        <v>2.6480844826162447E-2</v>
      </c>
      <c r="G8">
        <f t="shared" ref="G7:G62" si="4">(E8/B8)*100</f>
        <v>-1.416337942502264</v>
      </c>
      <c r="H8">
        <f t="shared" ref="H7:H62" si="5">ABS(G8)</f>
        <v>1.416337942502264</v>
      </c>
    </row>
    <row r="9" spans="1:10" x14ac:dyDescent="0.25">
      <c r="A9">
        <v>7</v>
      </c>
      <c r="B9">
        <v>11.606845159093865</v>
      </c>
      <c r="C9">
        <f t="shared" si="0"/>
        <v>11.06568688607303</v>
      </c>
      <c r="D9">
        <f t="shared" si="1"/>
        <v>11.584358207489974</v>
      </c>
      <c r="E9">
        <f t="shared" si="2"/>
        <v>2.248695160389147E-2</v>
      </c>
      <c r="F9">
        <f t="shared" si="3"/>
        <v>5.0566299243575709E-4</v>
      </c>
      <c r="G9">
        <f t="shared" si="4"/>
        <v>0.19373870587282827</v>
      </c>
      <c r="H9">
        <f t="shared" si="5"/>
        <v>0.19373870587282827</v>
      </c>
    </row>
    <row r="10" spans="1:10" x14ac:dyDescent="0.25">
      <c r="A10">
        <v>8</v>
      </c>
      <c r="B10">
        <v>14.052138605507819</v>
      </c>
      <c r="C10">
        <f t="shared" si="0"/>
        <v>12.425630775873541</v>
      </c>
      <c r="D10">
        <f t="shared" si="1"/>
        <v>11.06568688607303</v>
      </c>
      <c r="E10">
        <f t="shared" si="2"/>
        <v>2.9864517194347897</v>
      </c>
      <c r="F10">
        <f t="shared" si="3"/>
        <v>8.918893872515012</v>
      </c>
      <c r="G10">
        <f t="shared" si="4"/>
        <v>21.252649175152829</v>
      </c>
      <c r="H10">
        <f t="shared" si="5"/>
        <v>21.252649175152829</v>
      </c>
    </row>
    <row r="11" spans="1:10" x14ac:dyDescent="0.25">
      <c r="A11">
        <v>9</v>
      </c>
      <c r="B11">
        <v>8.9206298308273766</v>
      </c>
      <c r="C11">
        <f t="shared" si="0"/>
        <v>12.167006875731053</v>
      </c>
      <c r="D11">
        <f t="shared" si="1"/>
        <v>12.425630775873541</v>
      </c>
      <c r="E11">
        <f t="shared" si="2"/>
        <v>-3.5050009450461648</v>
      </c>
      <c r="F11">
        <f t="shared" si="3"/>
        <v>12.285031624774508</v>
      </c>
      <c r="G11">
        <f t="shared" si="4"/>
        <v>-39.290958278907539</v>
      </c>
      <c r="H11">
        <f t="shared" si="5"/>
        <v>39.290958278907539</v>
      </c>
    </row>
    <row r="12" spans="1:10" x14ac:dyDescent="0.25">
      <c r="A12">
        <v>10</v>
      </c>
      <c r="B12">
        <v>10.323832087008197</v>
      </c>
      <c r="C12">
        <f t="shared" si="0"/>
        <v>11.278578020109993</v>
      </c>
      <c r="D12">
        <f t="shared" si="1"/>
        <v>12.167006875731053</v>
      </c>
      <c r="E12">
        <f t="shared" si="2"/>
        <v>-1.8431747887228553</v>
      </c>
      <c r="F12">
        <f t="shared" si="3"/>
        <v>3.3972933017835425</v>
      </c>
      <c r="G12">
        <f t="shared" si="4"/>
        <v>-17.853591313659187</v>
      </c>
      <c r="H12">
        <f t="shared" si="5"/>
        <v>17.853591313659187</v>
      </c>
    </row>
    <row r="13" spans="1:10" x14ac:dyDescent="0.25">
      <c r="A13">
        <v>11</v>
      </c>
      <c r="B13">
        <v>14.777540499119073</v>
      </c>
      <c r="C13">
        <f t="shared" si="0"/>
        <v>11.936197236311267</v>
      </c>
      <c r="D13">
        <f t="shared" si="1"/>
        <v>11.278578020109993</v>
      </c>
      <c r="E13">
        <f t="shared" si="2"/>
        <v>3.4989624790090801</v>
      </c>
      <c r="F13">
        <f t="shared" si="3"/>
        <v>12.242738429513366</v>
      </c>
      <c r="G13">
        <f t="shared" si="4"/>
        <v>23.677569885311172</v>
      </c>
      <c r="H13">
        <f t="shared" si="5"/>
        <v>23.677569885311172</v>
      </c>
    </row>
    <row r="14" spans="1:10" x14ac:dyDescent="0.25">
      <c r="A14">
        <v>12</v>
      </c>
      <c r="B14">
        <v>12.419009911979018</v>
      </c>
      <c r="C14">
        <f t="shared" si="0"/>
        <v>12.098630186888297</v>
      </c>
      <c r="D14">
        <f t="shared" si="1"/>
        <v>11.936197236311267</v>
      </c>
      <c r="E14">
        <f t="shared" si="2"/>
        <v>0.48281267566775021</v>
      </c>
      <c r="F14">
        <f t="shared" si="3"/>
        <v>0.23310807978545217</v>
      </c>
      <c r="G14">
        <f t="shared" si="4"/>
        <v>3.8876905573772276</v>
      </c>
      <c r="H14">
        <f t="shared" si="5"/>
        <v>3.8876905573772276</v>
      </c>
    </row>
    <row r="15" spans="1:10" x14ac:dyDescent="0.25">
      <c r="A15">
        <v>13</v>
      </c>
      <c r="B15">
        <v>12.48378537430348</v>
      </c>
      <c r="C15">
        <f t="shared" si="0"/>
        <v>11.78495954064743</v>
      </c>
      <c r="D15">
        <f t="shared" si="1"/>
        <v>12.098630186888297</v>
      </c>
      <c r="E15">
        <f t="shared" si="2"/>
        <v>0.38515518741518306</v>
      </c>
      <c r="F15">
        <f t="shared" si="3"/>
        <v>0.14834451839282478</v>
      </c>
      <c r="G15">
        <f t="shared" si="4"/>
        <v>3.0852435849144229</v>
      </c>
      <c r="H15">
        <f t="shared" si="5"/>
        <v>3.0852435849144229</v>
      </c>
    </row>
    <row r="16" spans="1:10" x14ac:dyDescent="0.25">
      <c r="A16">
        <v>14</v>
      </c>
      <c r="B16">
        <v>12.801721180004808</v>
      </c>
      <c r="C16">
        <f t="shared" si="0"/>
        <v>12.561177810482913</v>
      </c>
      <c r="D16">
        <f t="shared" si="1"/>
        <v>11.78495954064743</v>
      </c>
      <c r="E16">
        <f t="shared" si="2"/>
        <v>1.0167616393573784</v>
      </c>
      <c r="F16">
        <f t="shared" si="3"/>
        <v>1.0338042312687037</v>
      </c>
      <c r="G16">
        <f t="shared" si="4"/>
        <v>7.9423823176642285</v>
      </c>
      <c r="H16">
        <f t="shared" si="5"/>
        <v>7.9423823176642285</v>
      </c>
    </row>
    <row r="17" spans="1:8" x14ac:dyDescent="0.25">
      <c r="A17">
        <v>15</v>
      </c>
      <c r="B17">
        <v>9.2966807422255009</v>
      </c>
      <c r="C17">
        <f t="shared" si="0"/>
        <v>12.355747541526375</v>
      </c>
      <c r="D17">
        <f t="shared" si="1"/>
        <v>12.561177810482913</v>
      </c>
      <c r="E17">
        <f t="shared" si="2"/>
        <v>-3.2644970682574126</v>
      </c>
      <c r="F17">
        <f t="shared" si="3"/>
        <v>10.656941108661242</v>
      </c>
      <c r="G17">
        <f t="shared" si="4"/>
        <v>-35.114651764151425</v>
      </c>
      <c r="H17">
        <f t="shared" si="5"/>
        <v>35.114651764151425</v>
      </c>
    </row>
    <row r="18" spans="1:8" x14ac:dyDescent="0.25">
      <c r="A18">
        <v>16</v>
      </c>
      <c r="B18">
        <v>16.604848081649784</v>
      </c>
      <c r="C18">
        <f t="shared" si="0"/>
        <v>12.721209058032517</v>
      </c>
      <c r="D18">
        <f t="shared" si="1"/>
        <v>12.355747541526375</v>
      </c>
      <c r="E18">
        <f t="shared" si="2"/>
        <v>4.2491005401234094</v>
      </c>
      <c r="F18">
        <f t="shared" si="3"/>
        <v>18.054855400077049</v>
      </c>
      <c r="G18">
        <f t="shared" si="4"/>
        <v>25.589517707296228</v>
      </c>
      <c r="H18">
        <f t="shared" si="5"/>
        <v>25.589517707296228</v>
      </c>
    </row>
    <row r="19" spans="1:8" x14ac:dyDescent="0.25">
      <c r="A19">
        <v>17</v>
      </c>
      <c r="B19">
        <v>18.247223311646394</v>
      </c>
      <c r="C19">
        <f t="shared" si="0"/>
        <v>13.886851737965992</v>
      </c>
      <c r="D19">
        <f t="shared" si="1"/>
        <v>12.721209058032517</v>
      </c>
      <c r="E19">
        <f t="shared" si="2"/>
        <v>5.5260142536138765</v>
      </c>
      <c r="F19">
        <f t="shared" si="3"/>
        <v>30.536833531143728</v>
      </c>
      <c r="G19">
        <f t="shared" si="4"/>
        <v>30.284137806801908</v>
      </c>
      <c r="H19">
        <f t="shared" si="5"/>
        <v>30.284137806801908</v>
      </c>
    </row>
    <row r="20" spans="1:8" x14ac:dyDescent="0.25">
      <c r="A20">
        <v>18</v>
      </c>
      <c r="B20">
        <v>10.487907017541207</v>
      </c>
      <c r="C20">
        <f t="shared" si="0"/>
        <v>13.48767606661354</v>
      </c>
      <c r="D20">
        <f t="shared" si="1"/>
        <v>13.886851737965992</v>
      </c>
      <c r="E20">
        <f t="shared" si="2"/>
        <v>-3.3989447204247849</v>
      </c>
      <c r="F20">
        <f t="shared" si="3"/>
        <v>11.552825212503519</v>
      </c>
      <c r="G20">
        <f t="shared" si="4"/>
        <v>-32.408227063226157</v>
      </c>
      <c r="H20">
        <f t="shared" si="5"/>
        <v>32.408227063226157</v>
      </c>
    </row>
    <row r="21" spans="1:8" x14ac:dyDescent="0.25">
      <c r="A21">
        <v>19</v>
      </c>
      <c r="B21">
        <v>16.297280948284516</v>
      </c>
      <c r="C21">
        <f t="shared" si="0"/>
        <v>14.186788020269478</v>
      </c>
      <c r="D21">
        <f t="shared" si="1"/>
        <v>13.48767606661354</v>
      </c>
      <c r="E21">
        <f t="shared" si="2"/>
        <v>2.8096048816709764</v>
      </c>
      <c r="F21">
        <f t="shared" si="3"/>
        <v>7.8938795911093811</v>
      </c>
      <c r="G21">
        <f t="shared" si="4"/>
        <v>17.239715573331395</v>
      </c>
      <c r="H21">
        <f t="shared" si="5"/>
        <v>17.239715573331395</v>
      </c>
    </row>
    <row r="22" spans="1:8" x14ac:dyDescent="0.25">
      <c r="A22">
        <v>20</v>
      </c>
      <c r="B22">
        <v>15.785442495737017</v>
      </c>
      <c r="C22">
        <f t="shared" si="0"/>
        <v>15.484540370971786</v>
      </c>
      <c r="D22">
        <f t="shared" si="1"/>
        <v>14.186788020269478</v>
      </c>
      <c r="E22">
        <f t="shared" si="2"/>
        <v>1.5986544754675389</v>
      </c>
      <c r="F22">
        <f t="shared" si="3"/>
        <v>2.5556961319323919</v>
      </c>
      <c r="G22">
        <f t="shared" si="4"/>
        <v>10.127397289618381</v>
      </c>
      <c r="H22">
        <f t="shared" si="5"/>
        <v>10.127397289618381</v>
      </c>
    </row>
    <row r="23" spans="1:8" x14ac:dyDescent="0.25">
      <c r="A23">
        <v>21</v>
      </c>
      <c r="B23">
        <v>14.423077075201933</v>
      </c>
      <c r="C23">
        <f t="shared" si="0"/>
        <v>15.048186169682214</v>
      </c>
      <c r="D23">
        <f t="shared" si="1"/>
        <v>15.484540370971786</v>
      </c>
      <c r="E23">
        <f t="shared" si="2"/>
        <v>-1.0614632957698529</v>
      </c>
      <c r="F23">
        <f t="shared" si="3"/>
        <v>1.1267043282665983</v>
      </c>
      <c r="G23">
        <f t="shared" si="4"/>
        <v>-7.3594787730480986</v>
      </c>
      <c r="H23">
        <f t="shared" si="5"/>
        <v>7.3594787730480986</v>
      </c>
    </row>
    <row r="24" spans="1:8" x14ac:dyDescent="0.25">
      <c r="A24">
        <v>22</v>
      </c>
      <c r="B24">
        <v>12.192513533072944</v>
      </c>
      <c r="C24">
        <f t="shared" si="0"/>
        <v>13.837244213967523</v>
      </c>
      <c r="D24">
        <f t="shared" si="1"/>
        <v>15.048186169682214</v>
      </c>
      <c r="E24">
        <f t="shared" si="2"/>
        <v>-2.8556726366092704</v>
      </c>
      <c r="F24">
        <f t="shared" si="3"/>
        <v>8.1548662074789426</v>
      </c>
      <c r="G24">
        <f t="shared" si="4"/>
        <v>-23.421525256979066</v>
      </c>
      <c r="H24">
        <f t="shared" si="5"/>
        <v>23.421525256979066</v>
      </c>
    </row>
    <row r="25" spans="1:8" x14ac:dyDescent="0.25">
      <c r="A25">
        <v>23</v>
      </c>
      <c r="B25">
        <v>12.835854607104711</v>
      </c>
      <c r="C25">
        <f t="shared" si="0"/>
        <v>14.306833731880223</v>
      </c>
      <c r="D25">
        <f t="shared" si="1"/>
        <v>13.837244213967523</v>
      </c>
      <c r="E25">
        <f t="shared" si="2"/>
        <v>-1.0013896068628121</v>
      </c>
      <c r="F25">
        <f t="shared" si="3"/>
        <v>1.0027811447328574</v>
      </c>
      <c r="G25">
        <f t="shared" si="4"/>
        <v>-7.8015031917589486</v>
      </c>
      <c r="H25">
        <f t="shared" si="5"/>
        <v>7.8015031917589486</v>
      </c>
    </row>
    <row r="26" spans="1:8" x14ac:dyDescent="0.25">
      <c r="A26">
        <v>24</v>
      </c>
      <c r="B26">
        <v>19.809264425843317</v>
      </c>
      <c r="C26">
        <f t="shared" si="0"/>
        <v>15.009230427391987</v>
      </c>
      <c r="D26">
        <f t="shared" si="1"/>
        <v>14.306833731880223</v>
      </c>
      <c r="E26">
        <f t="shared" si="2"/>
        <v>5.5024306939630936</v>
      </c>
      <c r="F26">
        <f t="shared" si="3"/>
        <v>30.276743541867173</v>
      </c>
      <c r="G26">
        <f t="shared" si="4"/>
        <v>27.777057116692234</v>
      </c>
      <c r="H26">
        <f t="shared" si="5"/>
        <v>27.777057116692234</v>
      </c>
    </row>
    <row r="27" spans="1:8" x14ac:dyDescent="0.25">
      <c r="A27">
        <v>25</v>
      </c>
      <c r="B27">
        <v>15.154025653440184</v>
      </c>
      <c r="C27">
        <f t="shared" si="0"/>
        <v>14.882947058932618</v>
      </c>
      <c r="D27">
        <f t="shared" si="1"/>
        <v>15.009230427391987</v>
      </c>
      <c r="E27">
        <f t="shared" si="2"/>
        <v>0.14479522604819728</v>
      </c>
      <c r="F27">
        <f t="shared" si="3"/>
        <v>2.0965657486348547E-2</v>
      </c>
      <c r="G27">
        <f t="shared" si="4"/>
        <v>0.95549017376334366</v>
      </c>
      <c r="H27">
        <f t="shared" si="5"/>
        <v>0.95549017376334366</v>
      </c>
    </row>
    <row r="28" spans="1:8" x14ac:dyDescent="0.25">
      <c r="A28">
        <v>26</v>
      </c>
      <c r="B28">
        <v>14.688363106792593</v>
      </c>
      <c r="C28">
        <f t="shared" si="0"/>
        <v>14.93600426525075</v>
      </c>
      <c r="D28">
        <f t="shared" si="1"/>
        <v>14.882947058932618</v>
      </c>
      <c r="E28">
        <f t="shared" si="2"/>
        <v>-0.19458395214002522</v>
      </c>
      <c r="F28">
        <f t="shared" si="3"/>
        <v>3.7862914430431625E-2</v>
      </c>
      <c r="G28">
        <f t="shared" si="4"/>
        <v>-1.324749059682766</v>
      </c>
      <c r="H28">
        <f t="shared" si="5"/>
        <v>1.324749059682766</v>
      </c>
    </row>
    <row r="29" spans="1:8" x14ac:dyDescent="0.25">
      <c r="A29">
        <v>27</v>
      </c>
      <c r="B29">
        <v>10.953321888883952</v>
      </c>
      <c r="C29">
        <f t="shared" si="0"/>
        <v>14.688165936412952</v>
      </c>
      <c r="D29">
        <f t="shared" si="1"/>
        <v>14.93600426525075</v>
      </c>
      <c r="E29">
        <f t="shared" si="2"/>
        <v>-3.9826823763667978</v>
      </c>
      <c r="F29">
        <f t="shared" si="3"/>
        <v>15.861758911022683</v>
      </c>
      <c r="G29">
        <f t="shared" si="4"/>
        <v>-36.360497908937091</v>
      </c>
      <c r="H29">
        <f t="shared" si="5"/>
        <v>36.360497908937091</v>
      </c>
    </row>
    <row r="30" spans="1:8" x14ac:dyDescent="0.25">
      <c r="A30">
        <v>28</v>
      </c>
      <c r="B30">
        <v>16.248045593115052</v>
      </c>
      <c r="C30">
        <f t="shared" si="0"/>
        <v>15.370604133615021</v>
      </c>
      <c r="D30">
        <f t="shared" si="1"/>
        <v>14.688165936412952</v>
      </c>
      <c r="E30">
        <f t="shared" si="2"/>
        <v>1.5598796567020994</v>
      </c>
      <c r="F30">
        <f t="shared" si="3"/>
        <v>2.4332245433930595</v>
      </c>
      <c r="G30">
        <f t="shared" si="4"/>
        <v>9.6004140791128929</v>
      </c>
      <c r="H30">
        <f t="shared" si="5"/>
        <v>9.6004140791128929</v>
      </c>
    </row>
    <row r="31" spans="1:8" x14ac:dyDescent="0.25">
      <c r="A31">
        <v>29</v>
      </c>
      <c r="B31">
        <v>16.683211371325754</v>
      </c>
      <c r="C31">
        <f t="shared" si="0"/>
        <v>14.745393522711506</v>
      </c>
      <c r="D31">
        <f t="shared" si="1"/>
        <v>15.370604133615021</v>
      </c>
      <c r="E31">
        <f t="shared" si="2"/>
        <v>1.3126072377107327</v>
      </c>
      <c r="F31">
        <f t="shared" si="3"/>
        <v>1.7229377604906</v>
      </c>
      <c r="G31">
        <f t="shared" si="4"/>
        <v>7.8678331677004012</v>
      </c>
      <c r="H31">
        <f t="shared" si="5"/>
        <v>7.8678331677004012</v>
      </c>
    </row>
    <row r="32" spans="1:8" x14ac:dyDescent="0.25">
      <c r="A32">
        <v>30</v>
      </c>
      <c r="B32">
        <v>14.173437593507149</v>
      </c>
      <c r="C32">
        <f t="shared" si="0"/>
        <v>14.549275910724898</v>
      </c>
      <c r="D32">
        <f t="shared" si="1"/>
        <v>14.745393522711506</v>
      </c>
      <c r="E32">
        <f t="shared" si="2"/>
        <v>-0.57195592920435701</v>
      </c>
      <c r="F32">
        <f t="shared" si="3"/>
        <v>0.32713358495201944</v>
      </c>
      <c r="G32">
        <f t="shared" si="4"/>
        <v>-4.0354072569266473</v>
      </c>
      <c r="H32">
        <f t="shared" si="5"/>
        <v>4.0354072569266473</v>
      </c>
    </row>
    <row r="33" spans="1:8" x14ac:dyDescent="0.25">
      <c r="A33">
        <v>31</v>
      </c>
      <c r="B33">
        <v>9.7747155828582422</v>
      </c>
      <c r="C33">
        <f t="shared" si="0"/>
        <v>13.566546405938027</v>
      </c>
      <c r="D33">
        <f t="shared" si="1"/>
        <v>14.549275910724898</v>
      </c>
      <c r="E33">
        <f t="shared" si="2"/>
        <v>-4.7745603278666557</v>
      </c>
      <c r="F33">
        <f t="shared" si="3"/>
        <v>22.796426324438148</v>
      </c>
      <c r="G33">
        <f t="shared" si="4"/>
        <v>-48.846028177430796</v>
      </c>
      <c r="H33">
        <f t="shared" si="5"/>
        <v>48.846028177430796</v>
      </c>
    </row>
    <row r="34" spans="1:8" x14ac:dyDescent="0.25">
      <c r="A34">
        <v>32</v>
      </c>
      <c r="B34">
        <v>13.516952438287099</v>
      </c>
      <c r="C34">
        <f t="shared" si="0"/>
        <v>14.079272515818658</v>
      </c>
      <c r="D34">
        <f t="shared" si="1"/>
        <v>13.566546405938027</v>
      </c>
      <c r="E34">
        <f t="shared" si="2"/>
        <v>-4.959396765092805E-2</v>
      </c>
      <c r="F34">
        <f t="shared" si="3"/>
        <v>2.4595616273612978E-3</v>
      </c>
      <c r="G34">
        <f t="shared" si="4"/>
        <v>-0.36690199123917844</v>
      </c>
      <c r="H34">
        <f t="shared" si="5"/>
        <v>0.36690199123917844</v>
      </c>
    </row>
    <row r="35" spans="1:8" x14ac:dyDescent="0.25">
      <c r="A35">
        <v>33</v>
      </c>
      <c r="B35">
        <v>15.817013954723475</v>
      </c>
      <c r="C35">
        <f t="shared" si="0"/>
        <v>13.993066188140343</v>
      </c>
      <c r="D35">
        <f t="shared" si="1"/>
        <v>14.079272515818658</v>
      </c>
      <c r="E35">
        <f t="shared" si="2"/>
        <v>1.7377414389048162</v>
      </c>
      <c r="F35">
        <f t="shared" si="3"/>
        <v>3.0197453084869812</v>
      </c>
      <c r="G35">
        <f t="shared" si="4"/>
        <v>10.98653288085309</v>
      </c>
      <c r="H35">
        <f t="shared" si="5"/>
        <v>10.98653288085309</v>
      </c>
    </row>
    <row r="36" spans="1:8" x14ac:dyDescent="0.25">
      <c r="A36">
        <v>34</v>
      </c>
      <c r="B36">
        <v>16.92755381442943</v>
      </c>
      <c r="C36">
        <f t="shared" si="0"/>
        <v>14.041934676761079</v>
      </c>
      <c r="D36">
        <f t="shared" si="1"/>
        <v>13.993066188140343</v>
      </c>
      <c r="E36">
        <f t="shared" si="2"/>
        <v>2.9344876262890871</v>
      </c>
      <c r="F36">
        <f t="shared" si="3"/>
        <v>8.611217628843761</v>
      </c>
      <c r="G36">
        <f t="shared" si="4"/>
        <v>17.335568142088334</v>
      </c>
      <c r="H36">
        <f t="shared" si="5"/>
        <v>17.335568142088334</v>
      </c>
    </row>
    <row r="37" spans="1:8" x14ac:dyDescent="0.25">
      <c r="A37">
        <v>35</v>
      </c>
      <c r="B37">
        <v>10.991782664725161</v>
      </c>
      <c r="C37">
        <f t="shared" si="0"/>
        <v>13.405603691004682</v>
      </c>
      <c r="D37">
        <f t="shared" si="1"/>
        <v>14.041934676761079</v>
      </c>
      <c r="E37">
        <f t="shared" si="2"/>
        <v>-3.0501520120359178</v>
      </c>
      <c r="F37">
        <f t="shared" si="3"/>
        <v>9.3034272965267579</v>
      </c>
      <c r="G37">
        <f t="shared" si="4"/>
        <v>-27.749384290725366</v>
      </c>
      <c r="H37">
        <f t="shared" si="5"/>
        <v>27.749384290725366</v>
      </c>
    </row>
    <row r="38" spans="1:8" x14ac:dyDescent="0.25">
      <c r="A38">
        <v>36</v>
      </c>
      <c r="B38">
        <v>19.723883569327231</v>
      </c>
      <c r="C38">
        <f t="shared" si="0"/>
        <v>15.395437288298478</v>
      </c>
      <c r="D38">
        <f t="shared" si="1"/>
        <v>13.405603691004682</v>
      </c>
      <c r="E38">
        <f t="shared" si="2"/>
        <v>6.3182798783225493</v>
      </c>
      <c r="F38">
        <f t="shared" si="3"/>
        <v>39.92066062081561</v>
      </c>
      <c r="G38">
        <f t="shared" si="4"/>
        <v>32.033650250035734</v>
      </c>
      <c r="H38">
        <f t="shared" si="5"/>
        <v>32.033650250035734</v>
      </c>
    </row>
    <row r="39" spans="1:8" x14ac:dyDescent="0.25">
      <c r="A39">
        <v>37</v>
      </c>
      <c r="B39">
        <v>13.761494446236387</v>
      </c>
      <c r="C39">
        <f t="shared" si="0"/>
        <v>15.444345689888337</v>
      </c>
      <c r="D39">
        <f t="shared" si="1"/>
        <v>15.395437288298478</v>
      </c>
      <c r="E39">
        <f t="shared" si="2"/>
        <v>-1.6339428420620905</v>
      </c>
      <c r="F39">
        <f t="shared" si="3"/>
        <v>2.6697692111259417</v>
      </c>
      <c r="G39">
        <f t="shared" si="4"/>
        <v>-11.873295073043142</v>
      </c>
      <c r="H39">
        <f t="shared" si="5"/>
        <v>11.873295073043142</v>
      </c>
    </row>
    <row r="40" spans="1:8" x14ac:dyDescent="0.25">
      <c r="A40">
        <v>38</v>
      </c>
      <c r="B40">
        <v>11.431636536551533</v>
      </c>
      <c r="C40">
        <f t="shared" si="0"/>
        <v>14.567270206253948</v>
      </c>
      <c r="D40">
        <f t="shared" si="1"/>
        <v>15.444345689888337</v>
      </c>
      <c r="E40">
        <f t="shared" si="2"/>
        <v>-4.0127091533368038</v>
      </c>
      <c r="F40">
        <f t="shared" si="3"/>
        <v>16.101834749272967</v>
      </c>
      <c r="G40">
        <f t="shared" si="4"/>
        <v>-35.101790898499623</v>
      </c>
      <c r="H40">
        <f t="shared" si="5"/>
        <v>35.101790898499623</v>
      </c>
    </row>
    <row r="41" spans="1:8" x14ac:dyDescent="0.25">
      <c r="A41">
        <v>39</v>
      </c>
      <c r="B41">
        <v>18.101129437393276</v>
      </c>
      <c r="C41">
        <f t="shared" si="0"/>
        <v>14.801985330846719</v>
      </c>
      <c r="D41">
        <f t="shared" si="1"/>
        <v>14.567270206253948</v>
      </c>
      <c r="E41">
        <f t="shared" si="2"/>
        <v>3.5338592311393278</v>
      </c>
      <c r="F41">
        <f t="shared" si="3"/>
        <v>12.48816106550864</v>
      </c>
      <c r="G41">
        <f t="shared" si="4"/>
        <v>19.522865925918904</v>
      </c>
      <c r="H41">
        <f t="shared" si="5"/>
        <v>19.522865925918904</v>
      </c>
    </row>
    <row r="42" spans="1:8" x14ac:dyDescent="0.25">
      <c r="A42">
        <v>40</v>
      </c>
      <c r="B42">
        <v>23.139573629845771</v>
      </c>
      <c r="C42">
        <f t="shared" si="0"/>
        <v>17.23154352387084</v>
      </c>
      <c r="D42">
        <f t="shared" si="1"/>
        <v>14.801985330846719</v>
      </c>
      <c r="E42">
        <f t="shared" si="2"/>
        <v>8.3375882989990515</v>
      </c>
      <c r="F42">
        <f t="shared" si="3"/>
        <v>69.515378643605899</v>
      </c>
      <c r="G42">
        <f t="shared" si="4"/>
        <v>36.031728295309229</v>
      </c>
      <c r="H42">
        <f t="shared" si="5"/>
        <v>36.031728295309229</v>
      </c>
    </row>
    <row r="43" spans="1:8" x14ac:dyDescent="0.25">
      <c r="A43">
        <v>41</v>
      </c>
      <c r="B43">
        <v>13.023051278638016</v>
      </c>
      <c r="C43">
        <f t="shared" si="0"/>
        <v>15.891377065733</v>
      </c>
      <c r="D43">
        <f t="shared" si="1"/>
        <v>17.23154352387084</v>
      </c>
      <c r="E43">
        <f t="shared" si="2"/>
        <v>-4.2084922452328239</v>
      </c>
      <c r="F43">
        <f t="shared" si="3"/>
        <v>17.711406978184815</v>
      </c>
      <c r="G43">
        <f t="shared" si="4"/>
        <v>-32.315715842539163</v>
      </c>
      <c r="H43">
        <f t="shared" si="5"/>
        <v>32.315715842539163</v>
      </c>
    </row>
    <row r="44" spans="1:8" x14ac:dyDescent="0.25">
      <c r="A44">
        <v>42</v>
      </c>
      <c r="B44">
        <v>14.667171398975725</v>
      </c>
      <c r="C44">
        <f t="shared" si="0"/>
        <v>16.072512456280865</v>
      </c>
      <c r="D44">
        <f t="shared" si="1"/>
        <v>15.891377065733</v>
      </c>
      <c r="E44">
        <f t="shared" si="2"/>
        <v>-1.2242056667572747</v>
      </c>
      <c r="F44">
        <f t="shared" si="3"/>
        <v>1.4986795145206235</v>
      </c>
      <c r="G44">
        <f t="shared" si="4"/>
        <v>-8.3465695835719664</v>
      </c>
      <c r="H44">
        <f t="shared" si="5"/>
        <v>8.3465695835719664</v>
      </c>
    </row>
    <row r="45" spans="1:8" x14ac:dyDescent="0.25">
      <c r="A45">
        <v>43</v>
      </c>
      <c r="B45">
        <v>12.355373803953258</v>
      </c>
      <c r="C45">
        <f t="shared" si="0"/>
        <v>16.25725990976121</v>
      </c>
      <c r="D45">
        <f t="shared" si="1"/>
        <v>16.072512456280865</v>
      </c>
      <c r="E45">
        <f t="shared" si="2"/>
        <v>-3.7171386523276073</v>
      </c>
      <c r="F45">
        <f t="shared" si="3"/>
        <v>13.8171197606279</v>
      </c>
      <c r="G45">
        <f t="shared" si="4"/>
        <v>-30.085197836250504</v>
      </c>
      <c r="H45">
        <f t="shared" si="5"/>
        <v>30.085197836250504</v>
      </c>
    </row>
    <row r="46" spans="1:8" x14ac:dyDescent="0.25">
      <c r="A46">
        <v>44</v>
      </c>
      <c r="B46">
        <v>15.794852033024934</v>
      </c>
      <c r="C46">
        <f t="shared" si="0"/>
        <v>15.796004428887539</v>
      </c>
      <c r="D46">
        <f t="shared" si="1"/>
        <v>16.25725990976121</v>
      </c>
      <c r="E46">
        <f t="shared" si="2"/>
        <v>-0.46240787673627537</v>
      </c>
      <c r="F46">
        <f t="shared" si="3"/>
        <v>0.21382104446775044</v>
      </c>
      <c r="G46">
        <f t="shared" si="4"/>
        <v>-2.9275859993461286</v>
      </c>
      <c r="H46">
        <f t="shared" si="5"/>
        <v>2.9275859993461286</v>
      </c>
    </row>
    <row r="47" spans="1:8" x14ac:dyDescent="0.25">
      <c r="A47">
        <v>45</v>
      </c>
      <c r="B47">
        <v>11.99826316826703</v>
      </c>
      <c r="C47">
        <f t="shared" si="0"/>
        <v>13.567742336571792</v>
      </c>
      <c r="D47">
        <f t="shared" si="1"/>
        <v>15.796004428887539</v>
      </c>
      <c r="E47">
        <f t="shared" si="2"/>
        <v>-3.7977412606205085</v>
      </c>
      <c r="F47">
        <f t="shared" si="3"/>
        <v>14.422838682619449</v>
      </c>
      <c r="G47">
        <f t="shared" si="4"/>
        <v>-31.652425083196732</v>
      </c>
      <c r="H47">
        <f t="shared" si="5"/>
        <v>31.652425083196732</v>
      </c>
    </row>
    <row r="48" spans="1:8" x14ac:dyDescent="0.25">
      <c r="A48">
        <v>46</v>
      </c>
      <c r="B48">
        <v>9.4299678105340199</v>
      </c>
      <c r="C48">
        <f t="shared" si="0"/>
        <v>12.849125642950995</v>
      </c>
      <c r="D48">
        <f t="shared" si="1"/>
        <v>13.567742336571792</v>
      </c>
      <c r="E48">
        <f t="shared" si="2"/>
        <v>-4.1377745260377718</v>
      </c>
      <c r="F48">
        <f t="shared" si="3"/>
        <v>17.121178028327108</v>
      </c>
      <c r="G48">
        <f t="shared" si="4"/>
        <v>-43.878988870095085</v>
      </c>
      <c r="H48">
        <f t="shared" si="5"/>
        <v>43.878988870095085</v>
      </c>
    </row>
    <row r="49" spans="1:8" x14ac:dyDescent="0.25">
      <c r="A49">
        <v>47</v>
      </c>
      <c r="B49">
        <v>12.263760498578286</v>
      </c>
      <c r="C49">
        <f t="shared" si="0"/>
        <v>12.368443462871507</v>
      </c>
      <c r="D49">
        <f t="shared" si="1"/>
        <v>12.849125642950995</v>
      </c>
      <c r="E49">
        <f t="shared" si="2"/>
        <v>-0.58536514437270881</v>
      </c>
      <c r="F49">
        <f t="shared" si="3"/>
        <v>0.34265235224648222</v>
      </c>
      <c r="G49">
        <f t="shared" si="4"/>
        <v>-4.7731292896707256</v>
      </c>
      <c r="H49">
        <f t="shared" si="5"/>
        <v>4.7731292896707256</v>
      </c>
    </row>
    <row r="50" spans="1:8" x14ac:dyDescent="0.25">
      <c r="A50">
        <v>48</v>
      </c>
      <c r="B50">
        <v>16.421249911822269</v>
      </c>
      <c r="C50">
        <f t="shared" si="0"/>
        <v>13.181618684445308</v>
      </c>
      <c r="D50">
        <f t="shared" si="1"/>
        <v>12.368443462871507</v>
      </c>
      <c r="E50">
        <f t="shared" si="2"/>
        <v>4.0528064489507614</v>
      </c>
      <c r="F50">
        <f t="shared" si="3"/>
        <v>16.42524011265688</v>
      </c>
      <c r="G50">
        <f t="shared" si="4"/>
        <v>24.680255587810006</v>
      </c>
      <c r="H50">
        <f t="shared" si="5"/>
        <v>24.680255587810006</v>
      </c>
    </row>
    <row r="51" spans="1:8" x14ac:dyDescent="0.25">
      <c r="A51">
        <v>49</v>
      </c>
      <c r="B51">
        <v>10.015966905190009</v>
      </c>
      <c r="C51">
        <f t="shared" si="0"/>
        <v>12.025841658878324</v>
      </c>
      <c r="D51">
        <f t="shared" si="1"/>
        <v>13.181618684445308</v>
      </c>
      <c r="E51">
        <f t="shared" si="2"/>
        <v>-3.1656517792552989</v>
      </c>
      <c r="F51">
        <f t="shared" si="3"/>
        <v>10.021351187502241</v>
      </c>
      <c r="G51">
        <f t="shared" si="4"/>
        <v>-31.606052707851322</v>
      </c>
      <c r="H51">
        <f t="shared" si="5"/>
        <v>31.606052707851322</v>
      </c>
    </row>
    <row r="52" spans="1:8" x14ac:dyDescent="0.25">
      <c r="A52">
        <v>50</v>
      </c>
      <c r="B52">
        <v>6.8966472230716001</v>
      </c>
      <c r="C52">
        <f t="shared" si="0"/>
        <v>11.005518469839236</v>
      </c>
      <c r="D52">
        <f t="shared" si="1"/>
        <v>12.025841658878324</v>
      </c>
      <c r="E52">
        <f t="shared" si="2"/>
        <v>-5.1291944358067241</v>
      </c>
      <c r="F52">
        <f t="shared" si="3"/>
        <v>26.308635560310659</v>
      </c>
      <c r="G52">
        <f t="shared" si="4"/>
        <v>-74.3722894604185</v>
      </c>
      <c r="H52">
        <f t="shared" si="5"/>
        <v>74.3722894604185</v>
      </c>
    </row>
    <row r="53" spans="1:8" x14ac:dyDescent="0.25">
      <c r="A53">
        <v>51</v>
      </c>
      <c r="B53">
        <v>15.553439333334495</v>
      </c>
      <c r="C53">
        <f t="shared" si="0"/>
        <v>12.23021277439933</v>
      </c>
      <c r="D53">
        <f t="shared" si="1"/>
        <v>11.005518469839236</v>
      </c>
      <c r="E53">
        <f t="shared" si="2"/>
        <v>4.5479208634952588</v>
      </c>
      <c r="F53">
        <f t="shared" si="3"/>
        <v>20.683584180615462</v>
      </c>
      <c r="G53">
        <f t="shared" si="4"/>
        <v>29.240612098881876</v>
      </c>
      <c r="H53">
        <f t="shared" si="5"/>
        <v>29.240612098881876</v>
      </c>
    </row>
    <row r="54" spans="1:8" x14ac:dyDescent="0.25">
      <c r="A54">
        <v>52</v>
      </c>
      <c r="B54">
        <v>15.271777192052282</v>
      </c>
      <c r="C54">
        <f t="shared" si="0"/>
        <v>12.831816113094131</v>
      </c>
      <c r="D54">
        <f t="shared" si="1"/>
        <v>12.23021277439933</v>
      </c>
      <c r="E54">
        <f t="shared" si="2"/>
        <v>3.0415644176529515</v>
      </c>
      <c r="F54">
        <f t="shared" si="3"/>
        <v>9.2511141067325386</v>
      </c>
      <c r="G54">
        <f t="shared" si="4"/>
        <v>19.916244058588273</v>
      </c>
      <c r="H54">
        <f t="shared" si="5"/>
        <v>19.916244058588273</v>
      </c>
    </row>
    <row r="55" spans="1:8" x14ac:dyDescent="0.25">
      <c r="A55">
        <v>53</v>
      </c>
      <c r="B55">
        <v>13.562821449358985</v>
      </c>
      <c r="C55">
        <f t="shared" si="0"/>
        <v>12.260130420601474</v>
      </c>
      <c r="D55">
        <f t="shared" si="1"/>
        <v>12.831816113094131</v>
      </c>
      <c r="E55">
        <f t="shared" si="2"/>
        <v>0.73100533626485387</v>
      </c>
      <c r="F55">
        <f t="shared" si="3"/>
        <v>0.53436880164769207</v>
      </c>
      <c r="G55">
        <f t="shared" si="4"/>
        <v>5.3897733520587128</v>
      </c>
      <c r="H55">
        <f t="shared" si="5"/>
        <v>5.3897733520587128</v>
      </c>
    </row>
    <row r="56" spans="1:8" x14ac:dyDescent="0.25">
      <c r="A56">
        <v>54</v>
      </c>
      <c r="B56">
        <v>8.6665175259379019</v>
      </c>
      <c r="C56">
        <f t="shared" si="0"/>
        <v>11.990240544751051</v>
      </c>
      <c r="D56">
        <f t="shared" si="1"/>
        <v>12.260130420601474</v>
      </c>
      <c r="E56">
        <f t="shared" si="2"/>
        <v>-3.5936128946635719</v>
      </c>
      <c r="F56">
        <f t="shared" si="3"/>
        <v>12.914053636692296</v>
      </c>
      <c r="G56">
        <f t="shared" si="4"/>
        <v>-41.465477729760508</v>
      </c>
      <c r="H56">
        <f t="shared" si="5"/>
        <v>41.465477729760508</v>
      </c>
    </row>
    <row r="57" spans="1:8" x14ac:dyDescent="0.25">
      <c r="A57">
        <v>55</v>
      </c>
      <c r="B57">
        <v>16.065785064688821</v>
      </c>
      <c r="C57">
        <f t="shared" si="0"/>
        <v>13.824068113074498</v>
      </c>
      <c r="D57">
        <f t="shared" si="1"/>
        <v>11.990240544751051</v>
      </c>
      <c r="E57">
        <f t="shared" si="2"/>
        <v>4.07554451993777</v>
      </c>
      <c r="F57">
        <f t="shared" si="3"/>
        <v>16.610063133994789</v>
      </c>
      <c r="G57">
        <f t="shared" si="4"/>
        <v>25.367851639540834</v>
      </c>
      <c r="H57">
        <f t="shared" si="5"/>
        <v>25.367851639540834</v>
      </c>
    </row>
    <row r="58" spans="1:8" x14ac:dyDescent="0.25">
      <c r="A58">
        <v>56</v>
      </c>
      <c r="B58">
        <v>13.844920053652134</v>
      </c>
      <c r="C58">
        <f t="shared" si="0"/>
        <v>13.482364257138025</v>
      </c>
      <c r="D58">
        <f t="shared" si="1"/>
        <v>13.824068113074498</v>
      </c>
      <c r="E58">
        <f t="shared" si="2"/>
        <v>2.085194057763573E-2</v>
      </c>
      <c r="F58">
        <f t="shared" si="3"/>
        <v>4.3480342585325152E-4</v>
      </c>
      <c r="G58">
        <f t="shared" si="4"/>
        <v>0.15061076912564203</v>
      </c>
      <c r="H58">
        <f t="shared" si="5"/>
        <v>0.15061076912564203</v>
      </c>
    </row>
    <row r="59" spans="1:8" x14ac:dyDescent="0.25">
      <c r="A59">
        <v>57</v>
      </c>
      <c r="B59">
        <v>18.121800822585747</v>
      </c>
      <c r="C59">
        <f t="shared" si="0"/>
        <v>14.052368983244719</v>
      </c>
      <c r="D59">
        <f t="shared" si="1"/>
        <v>13.482364257138025</v>
      </c>
      <c r="E59">
        <f t="shared" si="2"/>
        <v>4.6394365654477223</v>
      </c>
      <c r="F59">
        <f t="shared" si="3"/>
        <v>21.524371644813357</v>
      </c>
      <c r="G59">
        <f t="shared" si="4"/>
        <v>25.601410206790554</v>
      </c>
      <c r="H59">
        <f t="shared" si="5"/>
        <v>25.601410206790554</v>
      </c>
    </row>
    <row r="60" spans="1:8" x14ac:dyDescent="0.25">
      <c r="A60">
        <v>58</v>
      </c>
      <c r="B60">
        <v>16.091733877434329</v>
      </c>
      <c r="C60">
        <f t="shared" si="0"/>
        <v>14.558151468859785</v>
      </c>
      <c r="D60">
        <f t="shared" si="1"/>
        <v>14.052368983244719</v>
      </c>
      <c r="E60">
        <f t="shared" si="2"/>
        <v>2.0393648941896103</v>
      </c>
      <c r="F60">
        <f t="shared" si="3"/>
        <v>4.1590091716530004</v>
      </c>
      <c r="G60">
        <f t="shared" si="4"/>
        <v>12.673369505876812</v>
      </c>
      <c r="H60">
        <f t="shared" si="5"/>
        <v>12.673369505876812</v>
      </c>
    </row>
    <row r="61" spans="1:8" x14ac:dyDescent="0.25">
      <c r="A61">
        <v>59</v>
      </c>
      <c r="B61">
        <v>14.333151906005099</v>
      </c>
      <c r="C61">
        <f t="shared" si="0"/>
        <v>15.691478344873227</v>
      </c>
      <c r="D61">
        <f t="shared" si="1"/>
        <v>14.558151468859785</v>
      </c>
      <c r="E61">
        <f t="shared" si="2"/>
        <v>-0.22499956285468592</v>
      </c>
      <c r="F61">
        <f t="shared" si="3"/>
        <v>5.0624803284799763E-2</v>
      </c>
      <c r="G61">
        <f t="shared" si="4"/>
        <v>-1.5697842618999858</v>
      </c>
      <c r="H61">
        <f t="shared" si="5"/>
        <v>1.5697842618999858</v>
      </c>
    </row>
    <row r="62" spans="1:8" x14ac:dyDescent="0.25">
      <c r="A62">
        <v>60</v>
      </c>
      <c r="B62">
        <v>13.771617432780729</v>
      </c>
      <c r="C62">
        <f t="shared" si="0"/>
        <v>15.232644818491607</v>
      </c>
      <c r="D62">
        <f t="shared" si="1"/>
        <v>15.691478344873227</v>
      </c>
      <c r="E62">
        <f t="shared" si="2"/>
        <v>-1.9198609120924974</v>
      </c>
      <c r="F62">
        <f t="shared" si="3"/>
        <v>3.685865921780636</v>
      </c>
      <c r="G62">
        <f t="shared" si="4"/>
        <v>-13.940707556416951</v>
      </c>
      <c r="H62">
        <f t="shared" si="5"/>
        <v>13.940707556416951</v>
      </c>
    </row>
    <row r="63" spans="1:8" x14ac:dyDescent="0.25">
      <c r="A63">
        <v>61</v>
      </c>
      <c r="D63">
        <f t="shared" si="1"/>
        <v>15.232644818491607</v>
      </c>
    </row>
    <row r="64" spans="1:8" x14ac:dyDescent="0.25">
      <c r="A64">
        <v>62</v>
      </c>
      <c r="D64">
        <f>D63</f>
        <v>15.232644818491607</v>
      </c>
    </row>
    <row r="65" spans="1:4" x14ac:dyDescent="0.25">
      <c r="A65">
        <v>63</v>
      </c>
      <c r="D65">
        <f>D64</f>
        <v>15.232644818491607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5"/>
  <sheetViews>
    <sheetView zoomScaleNormal="100" workbookViewId="0">
      <selection activeCell="O4" sqref="O4"/>
    </sheetView>
  </sheetViews>
  <sheetFormatPr defaultRowHeight="15" x14ac:dyDescent="0.25"/>
  <cols>
    <col min="3" max="6" width="10.5703125" customWidth="1"/>
    <col min="7" max="7" width="20" customWidth="1"/>
    <col min="9" max="9" width="9" customWidth="1"/>
    <col min="11" max="11" width="11" customWidth="1"/>
    <col min="12" max="12" width="12.85546875" customWidth="1"/>
  </cols>
  <sheetData>
    <row r="1" spans="1:14" s="1" customFormat="1" ht="45" x14ac:dyDescent="0.25">
      <c r="C1" s="1" t="s">
        <v>4</v>
      </c>
      <c r="F1" s="1" t="s">
        <v>21</v>
      </c>
      <c r="G1" s="1" t="s">
        <v>23</v>
      </c>
      <c r="H1" s="1" t="s">
        <v>2</v>
      </c>
      <c r="I1" s="1" t="s">
        <v>16</v>
      </c>
      <c r="J1" s="1" t="s">
        <v>15</v>
      </c>
      <c r="K1" s="1" t="s">
        <v>8</v>
      </c>
      <c r="L1" s="1" t="s">
        <v>10</v>
      </c>
    </row>
    <row r="2" spans="1:14" x14ac:dyDescent="0.25">
      <c r="A2" s="2" t="s">
        <v>0</v>
      </c>
      <c r="B2" s="2" t="s">
        <v>1</v>
      </c>
      <c r="C2" s="2" t="s">
        <v>19</v>
      </c>
      <c r="D2" s="2" t="s">
        <v>18</v>
      </c>
      <c r="E2" s="2" t="s">
        <v>20</v>
      </c>
      <c r="F2" s="2" t="s">
        <v>22</v>
      </c>
      <c r="G2" s="2" t="s">
        <v>24</v>
      </c>
      <c r="H2" s="2" t="s">
        <v>3</v>
      </c>
      <c r="I2" s="2" t="s">
        <v>6</v>
      </c>
      <c r="J2" s="2" t="s">
        <v>7</v>
      </c>
      <c r="K2" s="2" t="s">
        <v>9</v>
      </c>
      <c r="L2" s="2" t="s">
        <v>11</v>
      </c>
    </row>
    <row r="3" spans="1:14" x14ac:dyDescent="0.25">
      <c r="A3">
        <v>1</v>
      </c>
      <c r="B3">
        <v>11.828522274608517</v>
      </c>
      <c r="M3" t="s">
        <v>12</v>
      </c>
      <c r="N3">
        <f>SUM(J6:J62)</f>
        <v>1337.0917555932488</v>
      </c>
    </row>
    <row r="4" spans="1:14" x14ac:dyDescent="0.25">
      <c r="A4">
        <v>2</v>
      </c>
      <c r="B4">
        <v>14.200201766178589</v>
      </c>
      <c r="M4" t="s">
        <v>13</v>
      </c>
      <c r="N4">
        <f>AVERAGE(J6:J62)</f>
        <v>24.310759192604522</v>
      </c>
    </row>
    <row r="5" spans="1:14" x14ac:dyDescent="0.25">
      <c r="A5">
        <v>3</v>
      </c>
      <c r="B5">
        <v>7.2524191565052636</v>
      </c>
      <c r="C5">
        <f>AVERAGE(B3:B5)</f>
        <v>11.093714399097456</v>
      </c>
      <c r="E5">
        <f>2*C5</f>
        <v>22.187428798194912</v>
      </c>
      <c r="M5" t="s">
        <v>14</v>
      </c>
      <c r="N5">
        <f>AVERAGE(L6:L62)</f>
        <v>31.612993107579204</v>
      </c>
    </row>
    <row r="6" spans="1:14" x14ac:dyDescent="0.25">
      <c r="A6">
        <v>4</v>
      </c>
      <c r="B6">
        <v>10.213749331539816</v>
      </c>
      <c r="C6">
        <f t="shared" ref="C6:D62" si="0">AVERAGE(B4:B6)</f>
        <v>10.55545675140789</v>
      </c>
      <c r="E6">
        <f t="shared" ref="E6:E65" si="1">2*C6</f>
        <v>21.11091350281578</v>
      </c>
    </row>
    <row r="7" spans="1:14" x14ac:dyDescent="0.25">
      <c r="A7">
        <v>5</v>
      </c>
      <c r="B7">
        <v>14.765976365113506</v>
      </c>
      <c r="C7">
        <f t="shared" si="0"/>
        <v>10.744048284386196</v>
      </c>
      <c r="D7">
        <f>AVERAGE(C5:C7)</f>
        <v>10.797739811630514</v>
      </c>
      <c r="E7">
        <f t="shared" si="1"/>
        <v>21.488096568772391</v>
      </c>
      <c r="F7">
        <f>E7-D7</f>
        <v>10.690356757141878</v>
      </c>
      <c r="G7">
        <f>(2/(3-1))*(C7-D7)</f>
        <v>-5.3691527244318138E-2</v>
      </c>
    </row>
    <row r="8" spans="1:14" x14ac:dyDescent="0.25">
      <c r="A8">
        <v>6</v>
      </c>
      <c r="B8">
        <v>11.489444418112699</v>
      </c>
      <c r="C8">
        <f t="shared" si="0"/>
        <v>12.15639003825534</v>
      </c>
      <c r="D8">
        <f t="shared" si="0"/>
        <v>11.151965024683141</v>
      </c>
      <c r="E8">
        <f t="shared" si="1"/>
        <v>24.312780076510681</v>
      </c>
      <c r="F8">
        <f t="shared" ref="F8:F65" si="2">E8-D8</f>
        <v>13.160815051827539</v>
      </c>
      <c r="G8">
        <f t="shared" ref="G8:G65" si="3">(2/(3-1))*(C8-D8)</f>
        <v>1.0044250135721988</v>
      </c>
      <c r="H8">
        <f>F7+G7</f>
        <v>10.636665229897559</v>
      </c>
      <c r="I8">
        <f>B8-H8</f>
        <v>0.85277918821513943</v>
      </c>
      <c r="J8">
        <f t="shared" ref="J8:J62" si="4">I8^2</f>
        <v>0.72723234385287217</v>
      </c>
      <c r="K8">
        <f>(I8/B8)*100</f>
        <v>7.4222839432580692</v>
      </c>
      <c r="L8">
        <f t="shared" ref="L8:L62" si="5">ABS(K8)</f>
        <v>7.4222839432580692</v>
      </c>
    </row>
    <row r="9" spans="1:14" x14ac:dyDescent="0.25">
      <c r="A9">
        <v>7</v>
      </c>
      <c r="B9">
        <v>11.606845159093865</v>
      </c>
      <c r="C9">
        <f t="shared" si="0"/>
        <v>12.62075531410669</v>
      </c>
      <c r="D9">
        <f t="shared" si="0"/>
        <v>11.840397878916074</v>
      </c>
      <c r="E9">
        <f t="shared" si="1"/>
        <v>25.24151062821338</v>
      </c>
      <c r="F9">
        <f t="shared" si="2"/>
        <v>13.401112749297306</v>
      </c>
      <c r="G9">
        <f t="shared" si="3"/>
        <v>0.7803574351906164</v>
      </c>
      <c r="H9">
        <f t="shared" ref="H9:H65" si="6">F8+G8</f>
        <v>14.165240065399738</v>
      </c>
      <c r="I9">
        <f>B9-H9</f>
        <v>-2.5583949063058729</v>
      </c>
      <c r="J9">
        <f t="shared" si="4"/>
        <v>6.5453844966118355</v>
      </c>
      <c r="K9">
        <f>(I9/B9)*100</f>
        <v>-22.042121448491901</v>
      </c>
      <c r="L9">
        <f t="shared" si="5"/>
        <v>22.042121448491901</v>
      </c>
    </row>
    <row r="10" spans="1:14" x14ac:dyDescent="0.25">
      <c r="A10">
        <v>8</v>
      </c>
      <c r="B10">
        <v>14.052138605507819</v>
      </c>
      <c r="C10">
        <f t="shared" si="0"/>
        <v>12.382809394238128</v>
      </c>
      <c r="D10">
        <f t="shared" si="0"/>
        <v>12.386651582200052</v>
      </c>
      <c r="E10">
        <f t="shared" si="1"/>
        <v>24.765618788476257</v>
      </c>
      <c r="F10">
        <f t="shared" si="2"/>
        <v>12.378967206276204</v>
      </c>
      <c r="G10">
        <f t="shared" si="3"/>
        <v>-3.8421879619239263E-3</v>
      </c>
      <c r="H10">
        <f t="shared" si="6"/>
        <v>14.181470184487923</v>
      </c>
      <c r="I10">
        <f>B10-H10</f>
        <v>-0.1293315789801035</v>
      </c>
      <c r="J10">
        <f t="shared" si="4"/>
        <v>1.6726657321486749E-2</v>
      </c>
      <c r="K10">
        <f>(I10/B10)*100</f>
        <v>-0.92036936590855434</v>
      </c>
      <c r="L10">
        <f t="shared" si="5"/>
        <v>0.92036936590855434</v>
      </c>
    </row>
    <row r="11" spans="1:14" x14ac:dyDescent="0.25">
      <c r="A11">
        <v>9</v>
      </c>
      <c r="B11">
        <v>8.9206298308273766</v>
      </c>
      <c r="C11">
        <f t="shared" si="0"/>
        <v>11.526537865143021</v>
      </c>
      <c r="D11">
        <f t="shared" si="0"/>
        <v>12.17670085782928</v>
      </c>
      <c r="E11">
        <f t="shared" si="1"/>
        <v>23.053075730286043</v>
      </c>
      <c r="F11">
        <f t="shared" si="2"/>
        <v>10.876374872456763</v>
      </c>
      <c r="G11">
        <f t="shared" si="3"/>
        <v>-0.65016299268625843</v>
      </c>
      <c r="H11">
        <f t="shared" si="6"/>
        <v>12.37512501831428</v>
      </c>
      <c r="I11">
        <f>B11-H11</f>
        <v>-3.4544951874869039</v>
      </c>
      <c r="J11">
        <f t="shared" si="4"/>
        <v>11.93353700037018</v>
      </c>
      <c r="K11">
        <f>(I11/B11)*100</f>
        <v>-38.724790210990115</v>
      </c>
      <c r="L11">
        <f t="shared" si="5"/>
        <v>38.724790210990115</v>
      </c>
    </row>
    <row r="12" spans="1:14" x14ac:dyDescent="0.25">
      <c r="A12">
        <v>10</v>
      </c>
      <c r="B12">
        <v>10.323832087008197</v>
      </c>
      <c r="C12">
        <f t="shared" si="0"/>
        <v>11.098866841114464</v>
      </c>
      <c r="D12">
        <f t="shared" si="0"/>
        <v>11.669404700165204</v>
      </c>
      <c r="E12">
        <f t="shared" si="1"/>
        <v>22.197733682228929</v>
      </c>
      <c r="F12">
        <f t="shared" si="2"/>
        <v>10.528328982063725</v>
      </c>
      <c r="G12">
        <f t="shared" si="3"/>
        <v>-0.57053785905073973</v>
      </c>
      <c r="H12">
        <f t="shared" si="6"/>
        <v>10.226211879770505</v>
      </c>
      <c r="I12">
        <f>B12-H12</f>
        <v>9.7620207237692824E-2</v>
      </c>
      <c r="J12">
        <f t="shared" si="4"/>
        <v>9.5297048611300943E-3</v>
      </c>
      <c r="K12">
        <f>(I12/B12)*100</f>
        <v>0.94558112157345964</v>
      </c>
      <c r="L12">
        <f t="shared" si="5"/>
        <v>0.94558112157345964</v>
      </c>
    </row>
    <row r="13" spans="1:14" x14ac:dyDescent="0.25">
      <c r="A13">
        <v>11</v>
      </c>
      <c r="B13">
        <v>14.777540499119073</v>
      </c>
      <c r="C13">
        <f t="shared" si="0"/>
        <v>11.340667472318216</v>
      </c>
      <c r="D13">
        <f t="shared" si="0"/>
        <v>11.322024059525233</v>
      </c>
      <c r="E13">
        <f t="shared" si="1"/>
        <v>22.681334944636433</v>
      </c>
      <c r="F13">
        <f t="shared" si="2"/>
        <v>11.359310885111199</v>
      </c>
      <c r="G13">
        <f t="shared" si="3"/>
        <v>1.8643412792982872E-2</v>
      </c>
      <c r="H13">
        <f t="shared" si="6"/>
        <v>9.957791123012985</v>
      </c>
      <c r="I13">
        <f>B13-H13</f>
        <v>4.8197493761060883</v>
      </c>
      <c r="J13">
        <f t="shared" si="4"/>
        <v>23.229984048475028</v>
      </c>
      <c r="K13">
        <f>(I13/B13)*100</f>
        <v>32.615369089283874</v>
      </c>
      <c r="L13">
        <f t="shared" si="5"/>
        <v>32.615369089283874</v>
      </c>
    </row>
    <row r="14" spans="1:14" x14ac:dyDescent="0.25">
      <c r="A14">
        <v>12</v>
      </c>
      <c r="B14">
        <v>12.419009911979018</v>
      </c>
      <c r="C14">
        <f t="shared" si="0"/>
        <v>12.506794166035428</v>
      </c>
      <c r="D14">
        <f t="shared" si="0"/>
        <v>11.648776159822702</v>
      </c>
      <c r="E14">
        <f t="shared" si="1"/>
        <v>25.013588332070857</v>
      </c>
      <c r="F14">
        <f t="shared" si="2"/>
        <v>13.364812172248154</v>
      </c>
      <c r="G14">
        <f t="shared" si="3"/>
        <v>0.85801800621272584</v>
      </c>
      <c r="H14">
        <f t="shared" si="6"/>
        <v>11.377954297904182</v>
      </c>
      <c r="I14">
        <f>B14-H14</f>
        <v>1.0410556140748355</v>
      </c>
      <c r="J14">
        <f t="shared" si="4"/>
        <v>1.0837967915967328</v>
      </c>
      <c r="K14">
        <f>(I14/B14)*100</f>
        <v>8.3827585407646978</v>
      </c>
      <c r="L14">
        <f t="shared" si="5"/>
        <v>8.3827585407646978</v>
      </c>
    </row>
    <row r="15" spans="1:14" x14ac:dyDescent="0.25">
      <c r="A15">
        <v>13</v>
      </c>
      <c r="B15">
        <v>12.48378537430348</v>
      </c>
      <c r="C15">
        <f t="shared" si="0"/>
        <v>13.226778595133856</v>
      </c>
      <c r="D15">
        <f t="shared" si="0"/>
        <v>12.358080077829166</v>
      </c>
      <c r="E15">
        <f t="shared" si="1"/>
        <v>26.453557190267713</v>
      </c>
      <c r="F15">
        <f t="shared" si="2"/>
        <v>14.095477112438546</v>
      </c>
      <c r="G15">
        <f t="shared" si="3"/>
        <v>0.86869851730468994</v>
      </c>
      <c r="H15">
        <f t="shared" si="6"/>
        <v>14.22283017846088</v>
      </c>
      <c r="I15">
        <f>B15-H15</f>
        <v>-1.7390448041574</v>
      </c>
      <c r="J15">
        <f t="shared" si="4"/>
        <v>3.02427683086685</v>
      </c>
      <c r="K15">
        <f>(I15/B15)*100</f>
        <v>-13.930428568061057</v>
      </c>
      <c r="L15">
        <f t="shared" si="5"/>
        <v>13.930428568061057</v>
      </c>
    </row>
    <row r="16" spans="1:14" x14ac:dyDescent="0.25">
      <c r="A16">
        <v>14</v>
      </c>
      <c r="B16">
        <v>12.801721180004808</v>
      </c>
      <c r="C16">
        <f t="shared" si="0"/>
        <v>12.568172155429101</v>
      </c>
      <c r="D16">
        <f t="shared" si="0"/>
        <v>12.767248305532796</v>
      </c>
      <c r="E16">
        <f t="shared" si="1"/>
        <v>25.136344310858203</v>
      </c>
      <c r="F16">
        <f t="shared" si="2"/>
        <v>12.369096005325407</v>
      </c>
      <c r="G16">
        <f t="shared" si="3"/>
        <v>-0.19907615010369462</v>
      </c>
      <c r="H16">
        <f t="shared" si="6"/>
        <v>14.964175629743236</v>
      </c>
      <c r="I16">
        <f>B16-H16</f>
        <v>-2.1624544497384282</v>
      </c>
      <c r="J16">
        <f t="shared" si="4"/>
        <v>4.6762092471935279</v>
      </c>
      <c r="K16">
        <f>(I16/B16)*100</f>
        <v>-16.891903981755178</v>
      </c>
      <c r="L16">
        <f t="shared" si="5"/>
        <v>16.891903981755178</v>
      </c>
    </row>
    <row r="17" spans="1:12" x14ac:dyDescent="0.25">
      <c r="A17">
        <v>15</v>
      </c>
      <c r="B17">
        <v>9.2966807422255009</v>
      </c>
      <c r="C17">
        <f t="shared" si="0"/>
        <v>11.527395765511264</v>
      </c>
      <c r="D17">
        <f t="shared" si="0"/>
        <v>12.44078217202474</v>
      </c>
      <c r="E17">
        <f t="shared" si="1"/>
        <v>23.054791531022527</v>
      </c>
      <c r="F17">
        <f t="shared" si="2"/>
        <v>10.614009358997787</v>
      </c>
      <c r="G17">
        <f t="shared" si="3"/>
        <v>-0.91338640651347625</v>
      </c>
      <c r="H17">
        <f t="shared" si="6"/>
        <v>12.170019855221712</v>
      </c>
      <c r="I17">
        <f>B17-H17</f>
        <v>-2.8733391129962111</v>
      </c>
      <c r="J17">
        <f t="shared" si="4"/>
        <v>8.2560776582738526</v>
      </c>
      <c r="K17">
        <f>(I17/B17)*100</f>
        <v>-30.907150548318953</v>
      </c>
      <c r="L17">
        <f t="shared" si="5"/>
        <v>30.907150548318953</v>
      </c>
    </row>
    <row r="18" spans="1:12" x14ac:dyDescent="0.25">
      <c r="A18">
        <v>16</v>
      </c>
      <c r="B18">
        <v>16.604848081649784</v>
      </c>
      <c r="C18">
        <f t="shared" si="0"/>
        <v>12.901083334626698</v>
      </c>
      <c r="D18">
        <f t="shared" si="0"/>
        <v>12.33221708518902</v>
      </c>
      <c r="E18">
        <f t="shared" si="1"/>
        <v>25.802166669253396</v>
      </c>
      <c r="F18">
        <f t="shared" si="2"/>
        <v>13.469949584064375</v>
      </c>
      <c r="G18">
        <f t="shared" si="3"/>
        <v>0.5688662494376775</v>
      </c>
      <c r="H18">
        <f t="shared" si="6"/>
        <v>9.7006229524843111</v>
      </c>
      <c r="I18">
        <f>B18-H18</f>
        <v>6.9042251291654733</v>
      </c>
      <c r="J18">
        <f t="shared" si="4"/>
        <v>47.668324634199998</v>
      </c>
      <c r="K18">
        <f>(I18/B18)*100</f>
        <v>41.57957420155752</v>
      </c>
      <c r="L18">
        <f t="shared" si="5"/>
        <v>41.57957420155752</v>
      </c>
    </row>
    <row r="19" spans="1:12" x14ac:dyDescent="0.25">
      <c r="A19">
        <v>17</v>
      </c>
      <c r="B19">
        <v>18.247223311646394</v>
      </c>
      <c r="C19">
        <f t="shared" si="0"/>
        <v>14.716250711840559</v>
      </c>
      <c r="D19">
        <f t="shared" si="0"/>
        <v>13.048243270659507</v>
      </c>
      <c r="E19">
        <f t="shared" si="1"/>
        <v>29.432501423681117</v>
      </c>
      <c r="F19">
        <f t="shared" si="2"/>
        <v>16.384258153021612</v>
      </c>
      <c r="G19">
        <f t="shared" si="3"/>
        <v>1.6680074411810519</v>
      </c>
      <c r="H19">
        <f t="shared" si="6"/>
        <v>14.038815833502053</v>
      </c>
      <c r="I19">
        <f>B19-H19</f>
        <v>4.2084074781443412</v>
      </c>
      <c r="J19">
        <f t="shared" si="4"/>
        <v>17.710693502101215</v>
      </c>
      <c r="K19">
        <f>(I19/B19)*100</f>
        <v>23.063276018868585</v>
      </c>
      <c r="L19">
        <f t="shared" si="5"/>
        <v>23.063276018868585</v>
      </c>
    </row>
    <row r="20" spans="1:12" x14ac:dyDescent="0.25">
      <c r="A20">
        <v>18</v>
      </c>
      <c r="B20">
        <v>10.487907017541207</v>
      </c>
      <c r="C20">
        <f t="shared" si="0"/>
        <v>15.113326136945796</v>
      </c>
      <c r="D20">
        <f t="shared" si="0"/>
        <v>14.243553394471016</v>
      </c>
      <c r="E20">
        <f t="shared" si="1"/>
        <v>30.226652273891592</v>
      </c>
      <c r="F20">
        <f t="shared" si="2"/>
        <v>15.983098879420575</v>
      </c>
      <c r="G20">
        <f t="shared" si="3"/>
        <v>0.86977274247477965</v>
      </c>
      <c r="H20">
        <f t="shared" si="6"/>
        <v>18.052265594202666</v>
      </c>
      <c r="I20">
        <f>B20-H20</f>
        <v>-7.5643585766614585</v>
      </c>
      <c r="J20">
        <f t="shared" si="4"/>
        <v>57.219520676311767</v>
      </c>
      <c r="K20">
        <f>(I20/B20)*100</f>
        <v>-72.124577039155071</v>
      </c>
      <c r="L20">
        <f t="shared" si="5"/>
        <v>72.124577039155071</v>
      </c>
    </row>
    <row r="21" spans="1:12" x14ac:dyDescent="0.25">
      <c r="A21">
        <v>19</v>
      </c>
      <c r="B21">
        <v>16.297280948284516</v>
      </c>
      <c r="C21">
        <f t="shared" si="0"/>
        <v>15.010803759157374</v>
      </c>
      <c r="D21">
        <f t="shared" si="0"/>
        <v>14.946793535981243</v>
      </c>
      <c r="E21">
        <f t="shared" si="1"/>
        <v>30.021607518314749</v>
      </c>
      <c r="F21">
        <f t="shared" si="2"/>
        <v>15.074813982333506</v>
      </c>
      <c r="G21">
        <f t="shared" si="3"/>
        <v>6.4010223176131475E-2</v>
      </c>
      <c r="H21">
        <f t="shared" si="6"/>
        <v>16.852871621895353</v>
      </c>
      <c r="I21">
        <f>B21-H21</f>
        <v>-0.55559067361083692</v>
      </c>
      <c r="J21">
        <f t="shared" si="4"/>
        <v>0.30868099660334353</v>
      </c>
      <c r="K21">
        <f>(I21/B21)*100</f>
        <v>-3.4091004221739176</v>
      </c>
      <c r="L21">
        <f t="shared" si="5"/>
        <v>3.4091004221739176</v>
      </c>
    </row>
    <row r="22" spans="1:12" x14ac:dyDescent="0.25">
      <c r="A22">
        <v>20</v>
      </c>
      <c r="B22">
        <v>15.785442495737017</v>
      </c>
      <c r="C22">
        <f t="shared" si="0"/>
        <v>14.190210153854247</v>
      </c>
      <c r="D22">
        <f t="shared" si="0"/>
        <v>14.771446683319139</v>
      </c>
      <c r="E22">
        <f t="shared" si="1"/>
        <v>28.380420307708494</v>
      </c>
      <c r="F22">
        <f t="shared" si="2"/>
        <v>13.608973624389355</v>
      </c>
      <c r="G22">
        <f t="shared" si="3"/>
        <v>-0.58123652946489202</v>
      </c>
      <c r="H22">
        <f t="shared" si="6"/>
        <v>15.138824205509637</v>
      </c>
      <c r="I22">
        <f>B22-H22</f>
        <v>0.64661829022738004</v>
      </c>
      <c r="J22">
        <f t="shared" si="4"/>
        <v>0.4181152132565803</v>
      </c>
      <c r="K22">
        <f>(I22/B22)*100</f>
        <v>4.0962949907929689</v>
      </c>
      <c r="L22">
        <f t="shared" si="5"/>
        <v>4.0962949907929689</v>
      </c>
    </row>
    <row r="23" spans="1:12" x14ac:dyDescent="0.25">
      <c r="A23">
        <v>21</v>
      </c>
      <c r="B23">
        <v>14.423077075201933</v>
      </c>
      <c r="C23">
        <f t="shared" si="0"/>
        <v>15.501933506407822</v>
      </c>
      <c r="D23">
        <f t="shared" si="0"/>
        <v>14.900982473139814</v>
      </c>
      <c r="E23">
        <f t="shared" si="1"/>
        <v>31.003867012815643</v>
      </c>
      <c r="F23">
        <f t="shared" si="2"/>
        <v>16.102884539675827</v>
      </c>
      <c r="G23">
        <f t="shared" si="3"/>
        <v>0.60095103326800725</v>
      </c>
      <c r="H23">
        <f t="shared" si="6"/>
        <v>13.027737094924463</v>
      </c>
      <c r="I23">
        <f>B23-H23</f>
        <v>1.3953399802774697</v>
      </c>
      <c r="J23">
        <f t="shared" si="4"/>
        <v>1.9469736605607297</v>
      </c>
      <c r="K23">
        <f>(I23/B23)*100</f>
        <v>9.6743570945517821</v>
      </c>
      <c r="L23">
        <f t="shared" si="5"/>
        <v>9.6743570945517821</v>
      </c>
    </row>
    <row r="24" spans="1:12" x14ac:dyDescent="0.25">
      <c r="A24">
        <v>22</v>
      </c>
      <c r="B24">
        <v>12.192513533072944</v>
      </c>
      <c r="C24">
        <f t="shared" si="0"/>
        <v>14.133677701337298</v>
      </c>
      <c r="D24">
        <f t="shared" si="0"/>
        <v>14.608607120533122</v>
      </c>
      <c r="E24">
        <f t="shared" si="1"/>
        <v>28.267355402674596</v>
      </c>
      <c r="F24">
        <f t="shared" si="2"/>
        <v>13.658748282141474</v>
      </c>
      <c r="G24">
        <f t="shared" si="3"/>
        <v>-0.47492941919582421</v>
      </c>
      <c r="H24">
        <f t="shared" si="6"/>
        <v>16.703835572943834</v>
      </c>
      <c r="I24">
        <f>B24-H24</f>
        <v>-4.5113220398708904</v>
      </c>
      <c r="J24">
        <f t="shared" si="4"/>
        <v>20.352026547424853</v>
      </c>
      <c r="K24">
        <f>(I24/B24)*100</f>
        <v>-37.000754829048596</v>
      </c>
      <c r="L24">
        <f t="shared" si="5"/>
        <v>37.000754829048596</v>
      </c>
    </row>
    <row r="25" spans="1:12" x14ac:dyDescent="0.25">
      <c r="A25">
        <v>23</v>
      </c>
      <c r="B25">
        <v>12.835854607104711</v>
      </c>
      <c r="C25">
        <f t="shared" si="0"/>
        <v>13.150481738459865</v>
      </c>
      <c r="D25">
        <f t="shared" si="0"/>
        <v>14.26203098206833</v>
      </c>
      <c r="E25">
        <f t="shared" si="1"/>
        <v>26.30096347691973</v>
      </c>
      <c r="F25">
        <f t="shared" si="2"/>
        <v>12.0389324948514</v>
      </c>
      <c r="G25">
        <f t="shared" si="3"/>
        <v>-1.1115492436084651</v>
      </c>
      <c r="H25">
        <f t="shared" si="6"/>
        <v>13.18381886294565</v>
      </c>
      <c r="I25">
        <f>B25-H25</f>
        <v>-0.34796425584093882</v>
      </c>
      <c r="J25">
        <f t="shared" si="4"/>
        <v>0.12107912334293833</v>
      </c>
      <c r="K25">
        <f>(I25/B25)*100</f>
        <v>-2.7108771990011391</v>
      </c>
      <c r="L25">
        <f t="shared" si="5"/>
        <v>2.7108771990011391</v>
      </c>
    </row>
    <row r="26" spans="1:12" x14ac:dyDescent="0.25">
      <c r="A26">
        <v>24</v>
      </c>
      <c r="B26">
        <v>19.809264425843317</v>
      </c>
      <c r="C26">
        <f t="shared" si="0"/>
        <v>14.94587752200699</v>
      </c>
      <c r="D26">
        <f t="shared" si="0"/>
        <v>14.076678987268052</v>
      </c>
      <c r="E26">
        <f t="shared" si="1"/>
        <v>29.89175504401398</v>
      </c>
      <c r="F26">
        <f t="shared" si="2"/>
        <v>15.815076056745928</v>
      </c>
      <c r="G26">
        <f t="shared" si="3"/>
        <v>0.86919853473893838</v>
      </c>
      <c r="H26">
        <f t="shared" si="6"/>
        <v>10.927383251242935</v>
      </c>
      <c r="I26">
        <f>B26-H26</f>
        <v>8.8818811746003821</v>
      </c>
      <c r="J26">
        <f t="shared" si="4"/>
        <v>78.887813199720668</v>
      </c>
      <c r="K26">
        <f>(I26/B26)*100</f>
        <v>44.837006481739991</v>
      </c>
      <c r="L26">
        <f t="shared" si="5"/>
        <v>44.837006481739991</v>
      </c>
    </row>
    <row r="27" spans="1:12" x14ac:dyDescent="0.25">
      <c r="A27">
        <v>25</v>
      </c>
      <c r="B27">
        <v>15.154025653440184</v>
      </c>
      <c r="C27">
        <f t="shared" si="0"/>
        <v>15.933048228796073</v>
      </c>
      <c r="D27">
        <f t="shared" si="0"/>
        <v>14.676469163087644</v>
      </c>
      <c r="E27">
        <f t="shared" si="1"/>
        <v>31.866096457592146</v>
      </c>
      <c r="F27">
        <f t="shared" si="2"/>
        <v>17.189627294504504</v>
      </c>
      <c r="G27">
        <f t="shared" si="3"/>
        <v>1.2565790657084293</v>
      </c>
      <c r="H27">
        <f t="shared" si="6"/>
        <v>16.684274591484865</v>
      </c>
      <c r="I27">
        <f>B27-H27</f>
        <v>-1.5302489380446804</v>
      </c>
      <c r="J27">
        <f t="shared" si="4"/>
        <v>2.3416618123868722</v>
      </c>
      <c r="K27">
        <f>(I27/B27)*100</f>
        <v>-10.097969826897394</v>
      </c>
      <c r="L27">
        <f t="shared" si="5"/>
        <v>10.097969826897394</v>
      </c>
    </row>
    <row r="28" spans="1:12" x14ac:dyDescent="0.25">
      <c r="A28">
        <v>26</v>
      </c>
      <c r="B28">
        <v>14.688363106792593</v>
      </c>
      <c r="C28">
        <f t="shared" si="0"/>
        <v>16.550551062025367</v>
      </c>
      <c r="D28">
        <f t="shared" si="0"/>
        <v>15.809825604276142</v>
      </c>
      <c r="E28">
        <f t="shared" si="1"/>
        <v>33.101102124050733</v>
      </c>
      <c r="F28">
        <f t="shared" si="2"/>
        <v>17.291276519774591</v>
      </c>
      <c r="G28">
        <f t="shared" si="3"/>
        <v>0.7407254577492246</v>
      </c>
      <c r="H28">
        <f t="shared" si="6"/>
        <v>18.446206360212933</v>
      </c>
      <c r="I28">
        <f>B28-H28</f>
        <v>-3.7578432534203401</v>
      </c>
      <c r="J28">
        <f t="shared" si="4"/>
        <v>14.121385917276767</v>
      </c>
      <c r="K28">
        <f>(I28/B28)*100</f>
        <v>-25.583812342455886</v>
      </c>
      <c r="L28">
        <f t="shared" si="5"/>
        <v>25.583812342455886</v>
      </c>
    </row>
    <row r="29" spans="1:12" x14ac:dyDescent="0.25">
      <c r="A29">
        <v>27</v>
      </c>
      <c r="B29">
        <v>10.953321888883952</v>
      </c>
      <c r="C29">
        <f t="shared" si="0"/>
        <v>13.598570216372243</v>
      </c>
      <c r="D29">
        <f t="shared" si="0"/>
        <v>15.360723169064562</v>
      </c>
      <c r="E29">
        <f t="shared" si="1"/>
        <v>27.197140432744487</v>
      </c>
      <c r="F29">
        <f t="shared" si="2"/>
        <v>11.836417263679925</v>
      </c>
      <c r="G29">
        <f t="shared" si="3"/>
        <v>-1.7621529526923183</v>
      </c>
      <c r="H29">
        <f t="shared" si="6"/>
        <v>18.032001977523816</v>
      </c>
      <c r="I29">
        <f>B29-H29</f>
        <v>-7.0786800886398638</v>
      </c>
      <c r="J29">
        <f t="shared" si="4"/>
        <v>50.107711797306472</v>
      </c>
      <c r="K29">
        <f>(I29/B29)*100</f>
        <v>-64.625874784376663</v>
      </c>
      <c r="L29">
        <f t="shared" si="5"/>
        <v>64.625874784376663</v>
      </c>
    </row>
    <row r="30" spans="1:12" x14ac:dyDescent="0.25">
      <c r="A30">
        <v>28</v>
      </c>
      <c r="B30">
        <v>16.248045593115052</v>
      </c>
      <c r="C30">
        <f t="shared" si="0"/>
        <v>13.963243529597198</v>
      </c>
      <c r="D30">
        <f t="shared" si="0"/>
        <v>14.704121602664936</v>
      </c>
      <c r="E30">
        <f t="shared" si="1"/>
        <v>27.926487059194397</v>
      </c>
      <c r="F30">
        <f t="shared" si="2"/>
        <v>13.222365456529461</v>
      </c>
      <c r="G30">
        <f t="shared" si="3"/>
        <v>-0.74087807306773712</v>
      </c>
      <c r="H30">
        <f t="shared" si="6"/>
        <v>10.074264310987607</v>
      </c>
      <c r="I30">
        <f>B30-H30</f>
        <v>6.1737812821274449</v>
      </c>
      <c r="J30">
        <f t="shared" si="4"/>
        <v>38.115575319547197</v>
      </c>
      <c r="K30">
        <f>(I30/B30)*100</f>
        <v>37.997070150661834</v>
      </c>
      <c r="L30">
        <f t="shared" si="5"/>
        <v>37.997070150661834</v>
      </c>
    </row>
    <row r="31" spans="1:12" x14ac:dyDescent="0.25">
      <c r="A31">
        <v>29</v>
      </c>
      <c r="B31">
        <v>16.683211371325754</v>
      </c>
      <c r="C31">
        <f t="shared" si="0"/>
        <v>14.628192951108252</v>
      </c>
      <c r="D31">
        <f t="shared" si="0"/>
        <v>14.063335565692563</v>
      </c>
      <c r="E31">
        <f t="shared" si="1"/>
        <v>29.256385902216504</v>
      </c>
      <c r="F31">
        <f t="shared" si="2"/>
        <v>15.193050336523941</v>
      </c>
      <c r="G31">
        <f t="shared" si="3"/>
        <v>0.56485738541568864</v>
      </c>
      <c r="H31">
        <f t="shared" si="6"/>
        <v>12.481487383461724</v>
      </c>
      <c r="I31">
        <f>B31-H31</f>
        <v>4.20172398786403</v>
      </c>
      <c r="J31">
        <f t="shared" si="4"/>
        <v>17.654484470192006</v>
      </c>
      <c r="K31">
        <f>(I31/B31)*100</f>
        <v>25.185342883599361</v>
      </c>
      <c r="L31">
        <f t="shared" si="5"/>
        <v>25.185342883599361</v>
      </c>
    </row>
    <row r="32" spans="1:12" x14ac:dyDescent="0.25">
      <c r="A32">
        <v>30</v>
      </c>
      <c r="B32">
        <v>14.173437593507149</v>
      </c>
      <c r="C32">
        <f t="shared" si="0"/>
        <v>15.701564852649318</v>
      </c>
      <c r="D32">
        <f t="shared" si="0"/>
        <v>14.764333777784922</v>
      </c>
      <c r="E32">
        <f t="shared" si="1"/>
        <v>31.403129705298635</v>
      </c>
      <c r="F32">
        <f t="shared" si="2"/>
        <v>16.638795927513712</v>
      </c>
      <c r="G32">
        <f t="shared" si="3"/>
        <v>0.93723107486439616</v>
      </c>
      <c r="H32">
        <f t="shared" si="6"/>
        <v>15.757907721939629</v>
      </c>
      <c r="I32">
        <f>B32-H32</f>
        <v>-1.5844701284324803</v>
      </c>
      <c r="J32">
        <f t="shared" si="4"/>
        <v>2.5105455878948404</v>
      </c>
      <c r="K32">
        <f>(I32/B32)*100</f>
        <v>-11.17915197339512</v>
      </c>
      <c r="L32">
        <f t="shared" si="5"/>
        <v>11.17915197339512</v>
      </c>
    </row>
    <row r="33" spans="1:12" x14ac:dyDescent="0.25">
      <c r="A33">
        <v>31</v>
      </c>
      <c r="B33">
        <v>9.7747155828582422</v>
      </c>
      <c r="C33">
        <f t="shared" si="0"/>
        <v>13.543788182563716</v>
      </c>
      <c r="D33">
        <f t="shared" si="0"/>
        <v>14.624515328773763</v>
      </c>
      <c r="E33">
        <f t="shared" si="1"/>
        <v>27.087576365127433</v>
      </c>
      <c r="F33">
        <f t="shared" si="2"/>
        <v>12.46306103635367</v>
      </c>
      <c r="G33">
        <f t="shared" si="3"/>
        <v>-1.0807271462100463</v>
      </c>
      <c r="H33">
        <f t="shared" si="6"/>
        <v>17.576027002378108</v>
      </c>
      <c r="I33">
        <f>B33-H33</f>
        <v>-7.8013114195198661</v>
      </c>
      <c r="J33">
        <f t="shared" si="4"/>
        <v>60.860459864331069</v>
      </c>
      <c r="K33">
        <f>(I33/B33)*100</f>
        <v>-79.811134691232326</v>
      </c>
      <c r="L33">
        <f t="shared" si="5"/>
        <v>79.811134691232326</v>
      </c>
    </row>
    <row r="34" spans="1:12" x14ac:dyDescent="0.25">
      <c r="A34">
        <v>32</v>
      </c>
      <c r="B34">
        <v>13.516952438287099</v>
      </c>
      <c r="C34">
        <f t="shared" si="0"/>
        <v>12.488368538217495</v>
      </c>
      <c r="D34">
        <f t="shared" si="0"/>
        <v>13.911240524476844</v>
      </c>
      <c r="E34">
        <f t="shared" si="1"/>
        <v>24.97673707643499</v>
      </c>
      <c r="F34">
        <f t="shared" si="2"/>
        <v>11.065496551958146</v>
      </c>
      <c r="G34">
        <f t="shared" si="3"/>
        <v>-1.4228719862593486</v>
      </c>
      <c r="H34">
        <f t="shared" si="6"/>
        <v>11.382333890143624</v>
      </c>
      <c r="I34">
        <f>B34-H34</f>
        <v>2.1346185481434752</v>
      </c>
      <c r="J34">
        <f t="shared" si="4"/>
        <v>4.556596346078158</v>
      </c>
      <c r="K34">
        <f>(I34/B34)*100</f>
        <v>15.792158460934699</v>
      </c>
      <c r="L34">
        <f t="shared" si="5"/>
        <v>15.792158460934699</v>
      </c>
    </row>
    <row r="35" spans="1:12" x14ac:dyDescent="0.25">
      <c r="A35">
        <v>33</v>
      </c>
      <c r="B35">
        <v>15.817013954723475</v>
      </c>
      <c r="C35">
        <f t="shared" si="0"/>
        <v>13.036227325289607</v>
      </c>
      <c r="D35">
        <f t="shared" si="0"/>
        <v>13.022794682023607</v>
      </c>
      <c r="E35">
        <f t="shared" si="1"/>
        <v>26.072454650579214</v>
      </c>
      <c r="F35">
        <f t="shared" si="2"/>
        <v>13.049659968555607</v>
      </c>
      <c r="G35">
        <f t="shared" si="3"/>
        <v>1.3432643266000355E-2</v>
      </c>
      <c r="H35">
        <f t="shared" si="6"/>
        <v>9.6426245656987977</v>
      </c>
      <c r="I35">
        <f>B35-H35</f>
        <v>6.174389389024677</v>
      </c>
      <c r="J35">
        <f t="shared" si="4"/>
        <v>38.123084327300525</v>
      </c>
      <c r="K35">
        <f>(I35/B35)*100</f>
        <v>39.036378210824068</v>
      </c>
      <c r="L35">
        <f t="shared" si="5"/>
        <v>39.036378210824068</v>
      </c>
    </row>
    <row r="36" spans="1:12" x14ac:dyDescent="0.25">
      <c r="A36">
        <v>34</v>
      </c>
      <c r="B36">
        <v>16.92755381442943</v>
      </c>
      <c r="C36">
        <f t="shared" si="0"/>
        <v>15.420506735813333</v>
      </c>
      <c r="D36">
        <f t="shared" si="0"/>
        <v>13.648367533106812</v>
      </c>
      <c r="E36">
        <f t="shared" si="1"/>
        <v>30.841013471626667</v>
      </c>
      <c r="F36">
        <f t="shared" si="2"/>
        <v>17.192645938519853</v>
      </c>
      <c r="G36">
        <f t="shared" si="3"/>
        <v>1.772139202706521</v>
      </c>
      <c r="H36">
        <f t="shared" si="6"/>
        <v>13.063092611821608</v>
      </c>
      <c r="I36">
        <f>B36-H36</f>
        <v>3.8644612026078224</v>
      </c>
      <c r="J36">
        <f t="shared" si="4"/>
        <v>14.934060386461097</v>
      </c>
      <c r="K36">
        <f>(I36/B36)*100</f>
        <v>22.829413186172644</v>
      </c>
      <c r="L36">
        <f t="shared" si="5"/>
        <v>22.829413186172644</v>
      </c>
    </row>
    <row r="37" spans="1:12" x14ac:dyDescent="0.25">
      <c r="A37">
        <v>35</v>
      </c>
      <c r="B37">
        <v>10.991782664725161</v>
      </c>
      <c r="C37">
        <f t="shared" si="0"/>
        <v>14.578783477959357</v>
      </c>
      <c r="D37">
        <f t="shared" si="0"/>
        <v>14.345172513020765</v>
      </c>
      <c r="E37">
        <f t="shared" si="1"/>
        <v>29.157566955918714</v>
      </c>
      <c r="F37">
        <f t="shared" si="2"/>
        <v>14.812394442897949</v>
      </c>
      <c r="G37">
        <f t="shared" si="3"/>
        <v>0.23361096493859179</v>
      </c>
      <c r="H37">
        <f t="shared" si="6"/>
        <v>18.964785141226372</v>
      </c>
      <c r="I37">
        <f>B37-H37</f>
        <v>-7.9730024765012111</v>
      </c>
      <c r="J37">
        <f t="shared" si="4"/>
        <v>63.568768490294445</v>
      </c>
      <c r="K37">
        <f>(I37/B37)*100</f>
        <v>-72.536027318736728</v>
      </c>
      <c r="L37">
        <f t="shared" si="5"/>
        <v>72.536027318736728</v>
      </c>
    </row>
    <row r="38" spans="1:12" x14ac:dyDescent="0.25">
      <c r="A38">
        <v>36</v>
      </c>
      <c r="B38">
        <v>19.723883569327231</v>
      </c>
      <c r="C38">
        <f t="shared" si="0"/>
        <v>15.88107334949394</v>
      </c>
      <c r="D38">
        <f t="shared" si="0"/>
        <v>15.293454521088876</v>
      </c>
      <c r="E38">
        <f t="shared" si="1"/>
        <v>31.76214669898788</v>
      </c>
      <c r="F38">
        <f t="shared" si="2"/>
        <v>16.468692177899005</v>
      </c>
      <c r="G38">
        <f t="shared" si="3"/>
        <v>0.58761882840506452</v>
      </c>
      <c r="H38">
        <f t="shared" si="6"/>
        <v>15.046005407836541</v>
      </c>
      <c r="I38">
        <f>B38-H38</f>
        <v>4.6778781614906908</v>
      </c>
      <c r="J38">
        <f t="shared" si="4"/>
        <v>21.882544093751527</v>
      </c>
      <c r="K38">
        <f>(I38/B38)*100</f>
        <v>23.716821005602043</v>
      </c>
      <c r="L38">
        <f t="shared" si="5"/>
        <v>23.716821005602043</v>
      </c>
    </row>
    <row r="39" spans="1:12" x14ac:dyDescent="0.25">
      <c r="A39">
        <v>37</v>
      </c>
      <c r="B39">
        <v>13.761494446236387</v>
      </c>
      <c r="C39">
        <f t="shared" si="0"/>
        <v>14.825720226762925</v>
      </c>
      <c r="D39">
        <f t="shared" si="0"/>
        <v>15.095192351405407</v>
      </c>
      <c r="E39">
        <f t="shared" si="1"/>
        <v>29.651440453525851</v>
      </c>
      <c r="F39">
        <f t="shared" si="2"/>
        <v>14.556248102120444</v>
      </c>
      <c r="G39">
        <f t="shared" si="3"/>
        <v>-0.2694721246424816</v>
      </c>
      <c r="H39">
        <f t="shared" si="6"/>
        <v>17.056311006304071</v>
      </c>
      <c r="I39">
        <f>B39-H39</f>
        <v>-3.2948165600676838</v>
      </c>
      <c r="J39">
        <f t="shared" si="4"/>
        <v>10.855816164496245</v>
      </c>
      <c r="K39">
        <f>(I39/B39)*100</f>
        <v>-23.942287466960238</v>
      </c>
      <c r="L39">
        <f t="shared" si="5"/>
        <v>23.942287466960238</v>
      </c>
    </row>
    <row r="40" spans="1:12" x14ac:dyDescent="0.25">
      <c r="A40">
        <v>38</v>
      </c>
      <c r="B40">
        <v>11.431636536551533</v>
      </c>
      <c r="C40">
        <f t="shared" si="0"/>
        <v>14.972338184038383</v>
      </c>
      <c r="D40">
        <f t="shared" si="0"/>
        <v>15.22637725343175</v>
      </c>
      <c r="E40">
        <f t="shared" si="1"/>
        <v>29.944676368076767</v>
      </c>
      <c r="F40">
        <f t="shared" si="2"/>
        <v>14.718299114645017</v>
      </c>
      <c r="G40">
        <f t="shared" si="3"/>
        <v>-0.25403906939336629</v>
      </c>
      <c r="H40">
        <f t="shared" si="6"/>
        <v>14.286775977477962</v>
      </c>
      <c r="I40">
        <f>B40-H40</f>
        <v>-2.855139440926429</v>
      </c>
      <c r="J40">
        <f t="shared" si="4"/>
        <v>8.1518212271336825</v>
      </c>
      <c r="K40">
        <f>(I40/B40)*100</f>
        <v>-24.97577168236063</v>
      </c>
      <c r="L40">
        <f t="shared" si="5"/>
        <v>24.97577168236063</v>
      </c>
    </row>
    <row r="41" spans="1:12" x14ac:dyDescent="0.25">
      <c r="A41">
        <v>39</v>
      </c>
      <c r="B41">
        <v>18.101129437393276</v>
      </c>
      <c r="C41">
        <f t="shared" si="0"/>
        <v>14.431420140060398</v>
      </c>
      <c r="D41">
        <f t="shared" si="0"/>
        <v>14.743159516953902</v>
      </c>
      <c r="E41">
        <f t="shared" si="1"/>
        <v>28.862840280120796</v>
      </c>
      <c r="F41">
        <f t="shared" si="2"/>
        <v>14.119680763166894</v>
      </c>
      <c r="G41">
        <f t="shared" si="3"/>
        <v>-0.31173937689350417</v>
      </c>
      <c r="H41">
        <f t="shared" si="6"/>
        <v>14.464260045251651</v>
      </c>
      <c r="I41">
        <f>B41-H41</f>
        <v>3.6368693921416249</v>
      </c>
      <c r="J41">
        <f t="shared" si="4"/>
        <v>13.226818975496592</v>
      </c>
      <c r="K41">
        <f>(I41/B41)*100</f>
        <v>20.091947326936339</v>
      </c>
      <c r="L41">
        <f t="shared" si="5"/>
        <v>20.091947326936339</v>
      </c>
    </row>
    <row r="42" spans="1:12" x14ac:dyDescent="0.25">
      <c r="A42">
        <v>40</v>
      </c>
      <c r="B42">
        <v>23.139573629845771</v>
      </c>
      <c r="C42">
        <f t="shared" si="0"/>
        <v>17.55744653459686</v>
      </c>
      <c r="D42">
        <f t="shared" si="0"/>
        <v>15.653734952898546</v>
      </c>
      <c r="E42">
        <f t="shared" si="1"/>
        <v>35.11489306919372</v>
      </c>
      <c r="F42">
        <f t="shared" si="2"/>
        <v>19.461158116295174</v>
      </c>
      <c r="G42">
        <f t="shared" si="3"/>
        <v>1.9037115816983139</v>
      </c>
      <c r="H42">
        <f t="shared" si="6"/>
        <v>13.80794138627339</v>
      </c>
      <c r="I42">
        <f>B42-H42</f>
        <v>9.3316322435723809</v>
      </c>
      <c r="J42">
        <f t="shared" si="4"/>
        <v>87.079360329279709</v>
      </c>
      <c r="K42">
        <f>(I42/B42)*100</f>
        <v>40.327589405261563</v>
      </c>
      <c r="L42">
        <f t="shared" si="5"/>
        <v>40.327589405261563</v>
      </c>
    </row>
    <row r="43" spans="1:12" x14ac:dyDescent="0.25">
      <c r="A43">
        <v>41</v>
      </c>
      <c r="B43">
        <v>13.023051278638016</v>
      </c>
      <c r="C43">
        <f t="shared" si="0"/>
        <v>18.087918115292354</v>
      </c>
      <c r="D43">
        <f t="shared" si="0"/>
        <v>16.692261596649871</v>
      </c>
      <c r="E43">
        <f t="shared" si="1"/>
        <v>36.175836230584707</v>
      </c>
      <c r="F43">
        <f t="shared" si="2"/>
        <v>19.483574633934836</v>
      </c>
      <c r="G43">
        <f t="shared" si="3"/>
        <v>1.3956565186424825</v>
      </c>
      <c r="H43">
        <f t="shared" si="6"/>
        <v>21.364869697993488</v>
      </c>
      <c r="I43">
        <f>B43-H43</f>
        <v>-8.3418184193554712</v>
      </c>
      <c r="J43">
        <f t="shared" si="4"/>
        <v>69.585934541498219</v>
      </c>
      <c r="K43">
        <f>(I43/B43)*100</f>
        <v>-64.054254574261947</v>
      </c>
      <c r="L43">
        <f t="shared" si="5"/>
        <v>64.054254574261947</v>
      </c>
    </row>
    <row r="44" spans="1:12" x14ac:dyDescent="0.25">
      <c r="A44">
        <v>42</v>
      </c>
      <c r="B44">
        <v>14.667171398975725</v>
      </c>
      <c r="C44">
        <f t="shared" si="0"/>
        <v>16.943265435819836</v>
      </c>
      <c r="D44">
        <f t="shared" si="0"/>
        <v>17.52954336190302</v>
      </c>
      <c r="E44">
        <f t="shared" si="1"/>
        <v>33.886530871639671</v>
      </c>
      <c r="F44">
        <f t="shared" si="2"/>
        <v>16.356987509736651</v>
      </c>
      <c r="G44">
        <f t="shared" si="3"/>
        <v>-0.5862779260831843</v>
      </c>
      <c r="H44">
        <f t="shared" si="6"/>
        <v>20.879231152577319</v>
      </c>
      <c r="I44">
        <f>B44-H44</f>
        <v>-6.2120597536015936</v>
      </c>
      <c r="J44">
        <f t="shared" si="4"/>
        <v>38.589686382316692</v>
      </c>
      <c r="K44">
        <f>(I44/B44)*100</f>
        <v>-42.353495330636207</v>
      </c>
      <c r="L44">
        <f t="shared" si="5"/>
        <v>42.353495330636207</v>
      </c>
    </row>
    <row r="45" spans="1:12" x14ac:dyDescent="0.25">
      <c r="A45">
        <v>43</v>
      </c>
      <c r="B45">
        <v>12.355373803953258</v>
      </c>
      <c r="C45">
        <f t="shared" si="0"/>
        <v>13.348532160522332</v>
      </c>
      <c r="D45">
        <f t="shared" si="0"/>
        <v>16.126571903878176</v>
      </c>
      <c r="E45">
        <f t="shared" si="1"/>
        <v>26.697064321044664</v>
      </c>
      <c r="F45">
        <f t="shared" si="2"/>
        <v>10.570492417166488</v>
      </c>
      <c r="G45">
        <f t="shared" si="3"/>
        <v>-2.7780397433558441</v>
      </c>
      <c r="H45">
        <f t="shared" si="6"/>
        <v>15.770709583653467</v>
      </c>
      <c r="I45">
        <f>B45-H45</f>
        <v>-3.4153357797002091</v>
      </c>
      <c r="J45">
        <f t="shared" si="4"/>
        <v>11.664518488100436</v>
      </c>
      <c r="K45">
        <f>(I45/B45)*100</f>
        <v>-27.642512755117366</v>
      </c>
      <c r="L45">
        <f t="shared" si="5"/>
        <v>27.642512755117366</v>
      </c>
    </row>
    <row r="46" spans="1:12" x14ac:dyDescent="0.25">
      <c r="A46">
        <v>44</v>
      </c>
      <c r="B46">
        <v>15.794852033024934</v>
      </c>
      <c r="C46">
        <f t="shared" si="0"/>
        <v>14.272465745317973</v>
      </c>
      <c r="D46">
        <f t="shared" si="0"/>
        <v>14.854754447220046</v>
      </c>
      <c r="E46">
        <f t="shared" si="1"/>
        <v>28.544931490635946</v>
      </c>
      <c r="F46">
        <f t="shared" si="2"/>
        <v>13.6901770434159</v>
      </c>
      <c r="G46">
        <f t="shared" si="3"/>
        <v>-0.5822887019020726</v>
      </c>
      <c r="H46">
        <f t="shared" si="6"/>
        <v>7.7924526738106437</v>
      </c>
      <c r="I46">
        <f>B46-H46</f>
        <v>8.0023993592142908</v>
      </c>
      <c r="J46">
        <f t="shared" si="4"/>
        <v>64.038395504353289</v>
      </c>
      <c r="K46">
        <f>(I46/B46)*100</f>
        <v>50.664604786941581</v>
      </c>
      <c r="L46">
        <f t="shared" si="5"/>
        <v>50.664604786941581</v>
      </c>
    </row>
    <row r="47" spans="1:12" x14ac:dyDescent="0.25">
      <c r="A47">
        <v>45</v>
      </c>
      <c r="B47">
        <v>11.99826316826703</v>
      </c>
      <c r="C47">
        <f t="shared" si="0"/>
        <v>13.382829668415075</v>
      </c>
      <c r="D47">
        <f t="shared" si="0"/>
        <v>13.667942524751794</v>
      </c>
      <c r="E47">
        <f t="shared" si="1"/>
        <v>26.765659336830151</v>
      </c>
      <c r="F47">
        <f t="shared" si="2"/>
        <v>13.097716812078357</v>
      </c>
      <c r="G47">
        <f t="shared" si="3"/>
        <v>-0.28511285633671868</v>
      </c>
      <c r="H47">
        <f t="shared" si="6"/>
        <v>13.107888341513828</v>
      </c>
      <c r="I47">
        <f>B47-H47</f>
        <v>-1.1096251732467977</v>
      </c>
      <c r="J47">
        <f t="shared" si="4"/>
        <v>1.2312680251029857</v>
      </c>
      <c r="K47">
        <f>(I47/B47)*100</f>
        <v>-9.2482149931627671</v>
      </c>
      <c r="L47">
        <f t="shared" si="5"/>
        <v>9.2482149931627671</v>
      </c>
    </row>
    <row r="48" spans="1:12" x14ac:dyDescent="0.25">
      <c r="A48">
        <v>46</v>
      </c>
      <c r="B48">
        <v>9.4299678105340199</v>
      </c>
      <c r="C48">
        <f t="shared" si="0"/>
        <v>12.407694337275329</v>
      </c>
      <c r="D48">
        <f t="shared" si="0"/>
        <v>13.354329917002794</v>
      </c>
      <c r="E48">
        <f t="shared" si="1"/>
        <v>24.815388674550658</v>
      </c>
      <c r="F48">
        <f t="shared" si="2"/>
        <v>11.461058757547864</v>
      </c>
      <c r="G48">
        <f t="shared" si="3"/>
        <v>-0.94663557972746482</v>
      </c>
      <c r="H48">
        <f t="shared" si="6"/>
        <v>12.812603955741638</v>
      </c>
      <c r="I48">
        <f>B48-H48</f>
        <v>-3.3826361452076181</v>
      </c>
      <c r="J48">
        <f t="shared" si="4"/>
        <v>11.442227290865054</v>
      </c>
      <c r="K48">
        <f>(I48/B48)*100</f>
        <v>-35.871131409684622</v>
      </c>
      <c r="L48">
        <f t="shared" si="5"/>
        <v>35.871131409684622</v>
      </c>
    </row>
    <row r="49" spans="1:12" x14ac:dyDescent="0.25">
      <c r="A49">
        <v>47</v>
      </c>
      <c r="B49">
        <v>12.263760498578286</v>
      </c>
      <c r="C49">
        <f t="shared" si="0"/>
        <v>11.23066382579311</v>
      </c>
      <c r="D49">
        <f t="shared" si="0"/>
        <v>12.340395943827838</v>
      </c>
      <c r="E49">
        <f t="shared" si="1"/>
        <v>22.46132765158622</v>
      </c>
      <c r="F49">
        <f t="shared" si="2"/>
        <v>10.120931707758382</v>
      </c>
      <c r="G49">
        <f t="shared" si="3"/>
        <v>-1.1097321180347279</v>
      </c>
      <c r="H49">
        <f t="shared" si="6"/>
        <v>10.514423177820399</v>
      </c>
      <c r="I49">
        <f>B49-H49</f>
        <v>1.7493373207578866</v>
      </c>
      <c r="J49">
        <f t="shared" si="4"/>
        <v>3.0601810617963809</v>
      </c>
      <c r="K49">
        <f>(I49/B49)*100</f>
        <v>14.264281506155344</v>
      </c>
      <c r="L49">
        <f t="shared" si="5"/>
        <v>14.264281506155344</v>
      </c>
    </row>
    <row r="50" spans="1:12" x14ac:dyDescent="0.25">
      <c r="A50">
        <v>48</v>
      </c>
      <c r="B50">
        <v>16.421249911822269</v>
      </c>
      <c r="C50">
        <f t="shared" si="0"/>
        <v>12.704992740311525</v>
      </c>
      <c r="D50">
        <f t="shared" si="0"/>
        <v>12.114450301126654</v>
      </c>
      <c r="E50">
        <f t="shared" si="1"/>
        <v>25.40998548062305</v>
      </c>
      <c r="F50">
        <f t="shared" si="2"/>
        <v>13.295535179496396</v>
      </c>
      <c r="G50">
        <f t="shared" si="3"/>
        <v>0.59054243918487082</v>
      </c>
      <c r="H50">
        <f t="shared" si="6"/>
        <v>9.0111995897236543</v>
      </c>
      <c r="I50">
        <f>B50-H50</f>
        <v>7.4100503220986145</v>
      </c>
      <c r="J50">
        <f t="shared" si="4"/>
        <v>54.908845776033779</v>
      </c>
      <c r="K50">
        <f>(I50/B50)*100</f>
        <v>45.124764326032476</v>
      </c>
      <c r="L50">
        <f t="shared" si="5"/>
        <v>45.124764326032476</v>
      </c>
    </row>
    <row r="51" spans="1:12" x14ac:dyDescent="0.25">
      <c r="A51">
        <v>49</v>
      </c>
      <c r="B51">
        <v>10.015966905190009</v>
      </c>
      <c r="C51">
        <f t="shared" si="0"/>
        <v>12.900325771863521</v>
      </c>
      <c r="D51">
        <f t="shared" si="0"/>
        <v>12.278660779322719</v>
      </c>
      <c r="E51">
        <f t="shared" si="1"/>
        <v>25.800651543727042</v>
      </c>
      <c r="F51">
        <f t="shared" si="2"/>
        <v>13.521990764404324</v>
      </c>
      <c r="G51">
        <f t="shared" si="3"/>
        <v>0.62166499254080243</v>
      </c>
      <c r="H51">
        <f t="shared" si="6"/>
        <v>13.886077618681266</v>
      </c>
      <c r="I51">
        <f>B51-H51</f>
        <v>-3.8701107134912576</v>
      </c>
      <c r="J51">
        <f t="shared" si="4"/>
        <v>14.97775693467981</v>
      </c>
      <c r="K51">
        <f>(I51/B51)*100</f>
        <v>-38.639411952188745</v>
      </c>
      <c r="L51">
        <f t="shared" si="5"/>
        <v>38.639411952188745</v>
      </c>
    </row>
    <row r="52" spans="1:12" x14ac:dyDescent="0.25">
      <c r="A52">
        <v>50</v>
      </c>
      <c r="B52">
        <v>6.8966472230716001</v>
      </c>
      <c r="C52">
        <f t="shared" si="0"/>
        <v>11.111288013361294</v>
      </c>
      <c r="D52">
        <f t="shared" si="0"/>
        <v>12.238868841845447</v>
      </c>
      <c r="E52">
        <f t="shared" si="1"/>
        <v>22.222576026722589</v>
      </c>
      <c r="F52">
        <f t="shared" si="2"/>
        <v>9.9837071848771419</v>
      </c>
      <c r="G52">
        <f t="shared" si="3"/>
        <v>-1.1275808284841524</v>
      </c>
      <c r="H52">
        <f t="shared" si="6"/>
        <v>14.143655756945126</v>
      </c>
      <c r="I52">
        <f>B52-H52</f>
        <v>-7.2470085338735259</v>
      </c>
      <c r="J52">
        <f t="shared" si="4"/>
        <v>52.519132690035711</v>
      </c>
      <c r="K52">
        <f>(I52/B52)*100</f>
        <v>-105.0801686597779</v>
      </c>
      <c r="L52">
        <f t="shared" si="5"/>
        <v>105.0801686597779</v>
      </c>
    </row>
    <row r="53" spans="1:12" x14ac:dyDescent="0.25">
      <c r="A53">
        <v>51</v>
      </c>
      <c r="B53">
        <v>15.553439333334495</v>
      </c>
      <c r="C53">
        <f t="shared" si="0"/>
        <v>10.822017820532034</v>
      </c>
      <c r="D53">
        <f t="shared" si="0"/>
        <v>11.611210535252283</v>
      </c>
      <c r="E53">
        <f t="shared" si="1"/>
        <v>21.644035641064068</v>
      </c>
      <c r="F53">
        <f t="shared" si="2"/>
        <v>10.032825105811785</v>
      </c>
      <c r="G53">
        <f t="shared" si="3"/>
        <v>-0.7891927147202491</v>
      </c>
      <c r="H53">
        <f t="shared" si="6"/>
        <v>8.8561263563929895</v>
      </c>
      <c r="I53">
        <f>B53-H53</f>
        <v>6.6973129769415056</v>
      </c>
      <c r="J53">
        <f t="shared" si="4"/>
        <v>44.854001111109092</v>
      </c>
      <c r="K53">
        <f>(I53/B53)*100</f>
        <v>43.060012858941541</v>
      </c>
      <c r="L53">
        <f t="shared" si="5"/>
        <v>43.060012858941541</v>
      </c>
    </row>
    <row r="54" spans="1:12" x14ac:dyDescent="0.25">
      <c r="A54">
        <v>52</v>
      </c>
      <c r="B54">
        <v>15.271777192052282</v>
      </c>
      <c r="C54">
        <f t="shared" si="0"/>
        <v>12.573954582819459</v>
      </c>
      <c r="D54">
        <f t="shared" si="0"/>
        <v>11.502420138904263</v>
      </c>
      <c r="E54">
        <f t="shared" si="1"/>
        <v>25.147909165638918</v>
      </c>
      <c r="F54">
        <f t="shared" si="2"/>
        <v>13.645489026734655</v>
      </c>
      <c r="G54">
        <f t="shared" si="3"/>
        <v>1.0715344439151959</v>
      </c>
      <c r="H54">
        <f t="shared" si="6"/>
        <v>9.2436323910915359</v>
      </c>
      <c r="I54">
        <f>B54-H54</f>
        <v>6.0281448009607459</v>
      </c>
      <c r="J54">
        <f t="shared" si="4"/>
        <v>36.338529741350072</v>
      </c>
      <c r="K54">
        <f>(I54/B54)*100</f>
        <v>39.47245120952855</v>
      </c>
      <c r="L54">
        <f t="shared" si="5"/>
        <v>39.47245120952855</v>
      </c>
    </row>
    <row r="55" spans="1:12" x14ac:dyDescent="0.25">
      <c r="A55">
        <v>53</v>
      </c>
      <c r="B55">
        <v>13.562821449358985</v>
      </c>
      <c r="C55">
        <f t="shared" si="0"/>
        <v>14.796012658248587</v>
      </c>
      <c r="D55">
        <f t="shared" si="0"/>
        <v>12.730661687200026</v>
      </c>
      <c r="E55">
        <f t="shared" si="1"/>
        <v>29.592025316497175</v>
      </c>
      <c r="F55">
        <f t="shared" si="2"/>
        <v>16.861363629297148</v>
      </c>
      <c r="G55">
        <f t="shared" si="3"/>
        <v>2.0653509710485611</v>
      </c>
      <c r="H55">
        <f t="shared" si="6"/>
        <v>14.717023470649851</v>
      </c>
      <c r="I55">
        <f>B55-H55</f>
        <v>-1.1542020212908657</v>
      </c>
      <c r="J55">
        <f t="shared" si="4"/>
        <v>1.33218230595192</v>
      </c>
      <c r="K55">
        <f>(I55/B55)*100</f>
        <v>-8.5100436188770772</v>
      </c>
      <c r="L55">
        <f t="shared" si="5"/>
        <v>8.5100436188770772</v>
      </c>
    </row>
    <row r="56" spans="1:12" x14ac:dyDescent="0.25">
      <c r="A56">
        <v>54</v>
      </c>
      <c r="B56">
        <v>8.6665175259379019</v>
      </c>
      <c r="C56">
        <f t="shared" si="0"/>
        <v>12.500372055783055</v>
      </c>
      <c r="D56">
        <f t="shared" si="0"/>
        <v>13.290113098950366</v>
      </c>
      <c r="E56">
        <f t="shared" si="1"/>
        <v>25.00074411156611</v>
      </c>
      <c r="F56">
        <f t="shared" si="2"/>
        <v>11.710631012615744</v>
      </c>
      <c r="G56">
        <f t="shared" si="3"/>
        <v>-0.78974104316731086</v>
      </c>
      <c r="H56">
        <f t="shared" si="6"/>
        <v>18.926714600345711</v>
      </c>
      <c r="I56">
        <f>B56-H56</f>
        <v>-10.260197074407809</v>
      </c>
      <c r="J56">
        <f t="shared" si="4"/>
        <v>105.27164400568657</v>
      </c>
      <c r="K56">
        <f>(I56/B56)*100</f>
        <v>-118.38892662133557</v>
      </c>
      <c r="L56">
        <f t="shared" si="5"/>
        <v>118.38892662133557</v>
      </c>
    </row>
    <row r="57" spans="1:12" x14ac:dyDescent="0.25">
      <c r="A57">
        <v>55</v>
      </c>
      <c r="B57">
        <v>16.065785064688821</v>
      </c>
      <c r="C57">
        <f t="shared" si="0"/>
        <v>12.765041346661903</v>
      </c>
      <c r="D57">
        <f t="shared" si="0"/>
        <v>13.35380868689785</v>
      </c>
      <c r="E57">
        <f t="shared" si="1"/>
        <v>25.530082693323806</v>
      </c>
      <c r="F57">
        <f t="shared" si="2"/>
        <v>12.176274006425956</v>
      </c>
      <c r="G57">
        <f t="shared" si="3"/>
        <v>-0.58876734023594679</v>
      </c>
      <c r="H57">
        <f t="shared" si="6"/>
        <v>10.920889969448433</v>
      </c>
      <c r="I57">
        <f>B57-H57</f>
        <v>5.144895095240388</v>
      </c>
      <c r="J57">
        <f t="shared" si="4"/>
        <v>26.469945541028601</v>
      </c>
      <c r="K57">
        <f>(I57/B57)*100</f>
        <v>32.023925843178461</v>
      </c>
      <c r="L57">
        <f t="shared" si="5"/>
        <v>32.023925843178461</v>
      </c>
    </row>
    <row r="58" spans="1:12" x14ac:dyDescent="0.25">
      <c r="A58">
        <v>56</v>
      </c>
      <c r="B58">
        <v>13.844920053652134</v>
      </c>
      <c r="C58">
        <f t="shared" si="0"/>
        <v>12.859074214759618</v>
      </c>
      <c r="D58">
        <f t="shared" si="0"/>
        <v>12.708162539068191</v>
      </c>
      <c r="E58">
        <f t="shared" si="1"/>
        <v>25.718148429519236</v>
      </c>
      <c r="F58">
        <f t="shared" si="2"/>
        <v>13.009985890451045</v>
      </c>
      <c r="G58">
        <f t="shared" si="3"/>
        <v>0.15091167569142705</v>
      </c>
      <c r="H58">
        <f t="shared" si="6"/>
        <v>11.587506666190009</v>
      </c>
      <c r="I58">
        <f>B58-H58</f>
        <v>2.2574133874621243</v>
      </c>
      <c r="J58">
        <f t="shared" si="4"/>
        <v>5.0959152018932228</v>
      </c>
      <c r="K58">
        <f>(I58/B58)*100</f>
        <v>16.304994024625259</v>
      </c>
      <c r="L58">
        <f t="shared" si="5"/>
        <v>16.304994024625259</v>
      </c>
    </row>
    <row r="59" spans="1:12" x14ac:dyDescent="0.25">
      <c r="A59">
        <v>57</v>
      </c>
      <c r="B59">
        <v>18.121800822585747</v>
      </c>
      <c r="C59">
        <f t="shared" si="0"/>
        <v>16.010835313642236</v>
      </c>
      <c r="D59">
        <f t="shared" si="0"/>
        <v>13.878316958354583</v>
      </c>
      <c r="E59">
        <f t="shared" si="1"/>
        <v>32.021670627284472</v>
      </c>
      <c r="F59">
        <f t="shared" si="2"/>
        <v>18.14335366892989</v>
      </c>
      <c r="G59">
        <f t="shared" si="3"/>
        <v>2.1325183552876528</v>
      </c>
      <c r="H59">
        <f t="shared" si="6"/>
        <v>13.160897566142472</v>
      </c>
      <c r="I59">
        <f>B59-H59</f>
        <v>4.9609032564432756</v>
      </c>
      <c r="J59">
        <f t="shared" si="4"/>
        <v>24.610561119789494</v>
      </c>
      <c r="K59">
        <f>(I59/B59)*100</f>
        <v>27.375332644978371</v>
      </c>
      <c r="L59">
        <f t="shared" si="5"/>
        <v>27.375332644978371</v>
      </c>
    </row>
    <row r="60" spans="1:12" x14ac:dyDescent="0.25">
      <c r="A60">
        <v>58</v>
      </c>
      <c r="B60">
        <v>16.091733877434329</v>
      </c>
      <c r="C60">
        <f t="shared" si="0"/>
        <v>16.019484917890736</v>
      </c>
      <c r="D60">
        <f t="shared" si="0"/>
        <v>14.963131482097531</v>
      </c>
      <c r="E60">
        <f t="shared" si="1"/>
        <v>32.038969835781472</v>
      </c>
      <c r="F60">
        <f t="shared" si="2"/>
        <v>17.075838353683942</v>
      </c>
      <c r="G60">
        <f t="shared" si="3"/>
        <v>1.0563534357932056</v>
      </c>
      <c r="H60">
        <f t="shared" si="6"/>
        <v>20.275872024217541</v>
      </c>
      <c r="I60">
        <f>B60-H60</f>
        <v>-4.1841381467832122</v>
      </c>
      <c r="J60">
        <f t="shared" si="4"/>
        <v>17.507012031366454</v>
      </c>
      <c r="K60">
        <f>(I60/B60)*100</f>
        <v>-26.001785628897888</v>
      </c>
      <c r="L60">
        <f t="shared" si="5"/>
        <v>26.001785628897888</v>
      </c>
    </row>
    <row r="61" spans="1:12" x14ac:dyDescent="0.25">
      <c r="A61">
        <v>59</v>
      </c>
      <c r="B61">
        <v>14.333151906005099</v>
      </c>
      <c r="C61">
        <f t="shared" si="0"/>
        <v>16.182228868675057</v>
      </c>
      <c r="D61">
        <f t="shared" si="0"/>
        <v>16.070849700069342</v>
      </c>
      <c r="E61">
        <f t="shared" si="1"/>
        <v>32.364457737350115</v>
      </c>
      <c r="F61">
        <f t="shared" si="2"/>
        <v>16.293608037280773</v>
      </c>
      <c r="G61">
        <f t="shared" si="3"/>
        <v>0.11137916860571551</v>
      </c>
      <c r="H61">
        <f t="shared" si="6"/>
        <v>18.132191789477147</v>
      </c>
      <c r="I61">
        <f>B61-H61</f>
        <v>-3.799039883472048</v>
      </c>
      <c r="J61">
        <f t="shared" si="4"/>
        <v>14.432704036211312</v>
      </c>
      <c r="K61">
        <f>(I61/B61)*100</f>
        <v>-26.505264915809484</v>
      </c>
      <c r="L61">
        <f t="shared" si="5"/>
        <v>26.505264915809484</v>
      </c>
    </row>
    <row r="62" spans="1:12" x14ac:dyDescent="0.25">
      <c r="A62">
        <v>60</v>
      </c>
      <c r="B62">
        <v>13.771617432780729</v>
      </c>
      <c r="C62">
        <f t="shared" si="0"/>
        <v>14.732167738740053</v>
      </c>
      <c r="D62">
        <f t="shared" si="0"/>
        <v>15.644627175101947</v>
      </c>
      <c r="E62">
        <f t="shared" si="1"/>
        <v>29.464335477480105</v>
      </c>
      <c r="F62">
        <f t="shared" si="2"/>
        <v>13.819708302378158</v>
      </c>
      <c r="G62">
        <f t="shared" si="3"/>
        <v>-0.9124594363618943</v>
      </c>
      <c r="H62">
        <f t="shared" si="6"/>
        <v>16.404987205886489</v>
      </c>
      <c r="I62">
        <f>B62-H62</f>
        <v>-2.633369773105759</v>
      </c>
      <c r="J62">
        <f t="shared" si="4"/>
        <v>6.934636361907077</v>
      </c>
      <c r="K62">
        <f>(I62/B62)*100</f>
        <v>-19.121717445022256</v>
      </c>
      <c r="L62">
        <f t="shared" si="5"/>
        <v>19.121717445022256</v>
      </c>
    </row>
    <row r="63" spans="1:12" x14ac:dyDescent="0.25">
      <c r="A63">
        <v>61</v>
      </c>
      <c r="H63">
        <f>F62+(1*G62)</f>
        <v>12.907248866016264</v>
      </c>
    </row>
    <row r="64" spans="1:12" x14ac:dyDescent="0.25">
      <c r="A64">
        <v>62</v>
      </c>
      <c r="H64">
        <f>F62+(2*G62)</f>
        <v>11.99478942965437</v>
      </c>
    </row>
    <row r="65" spans="1:8" x14ac:dyDescent="0.25">
      <c r="A65">
        <v>63</v>
      </c>
      <c r="H65">
        <f>F62+(3*G62)</f>
        <v>11.082329993292475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RBS N=3</vt:lpstr>
      <vt:lpstr>RBS N=5</vt:lpstr>
      <vt:lpstr>RBG N=3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AGUNG</dc:creator>
  <cp:lastModifiedBy>AGUNG</cp:lastModifiedBy>
  <dcterms:created xsi:type="dcterms:W3CDTF">2019-01-31T08:03:36Z</dcterms:created>
  <dcterms:modified xsi:type="dcterms:W3CDTF">2019-02-01T15:30:17Z</dcterms:modified>
</cp:coreProperties>
</file>